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20042024\"/>
    </mc:Choice>
  </mc:AlternateContent>
  <xr:revisionPtr revIDLastSave="0" documentId="8_{93CD0193-D0CB-420C-8887-D460161A3AFE}" xr6:coauthVersionLast="36" xr6:coauthVersionMax="36" xr10:uidLastSave="{00000000-0000-0000-0000-000000000000}"/>
  <bookViews>
    <workbookView xWindow="0" yWindow="0" windowWidth="28800" windowHeight="11925" xr2:uid="{4B27AA93-9CB2-4AAD-8FBC-2656E28FAC9D}"/>
  </bookViews>
  <sheets>
    <sheet name="DA HPSLDC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'DA HPSLDC'!$A$1:$AB$62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AB62" i="1"/>
  <c r="AA62" i="1"/>
  <c r="Z62" i="1"/>
  <c r="Y62" i="1"/>
  <c r="X62" i="1"/>
  <c r="W62" i="1"/>
  <c r="AB61" i="1"/>
  <c r="AA61" i="1"/>
  <c r="Z61" i="1"/>
  <c r="Y61" i="1"/>
  <c r="X61" i="1"/>
  <c r="W61" i="1"/>
  <c r="V61" i="1"/>
  <c r="T60" i="1"/>
  <c r="S60" i="1"/>
  <c r="U60" i="1" s="1"/>
  <c r="R60" i="1"/>
  <c r="Q60" i="1"/>
  <c r="F60" i="1"/>
  <c r="G60" i="1" s="1"/>
  <c r="E60" i="1"/>
  <c r="D60" i="1"/>
  <c r="C60" i="1"/>
  <c r="U59" i="1"/>
  <c r="T59" i="1"/>
  <c r="S59" i="1"/>
  <c r="R59" i="1"/>
  <c r="Q59" i="1"/>
  <c r="F59" i="1"/>
  <c r="E59" i="1"/>
  <c r="G59" i="1" s="1"/>
  <c r="D59" i="1"/>
  <c r="C59" i="1"/>
  <c r="T58" i="1"/>
  <c r="S58" i="1"/>
  <c r="U58" i="1" s="1"/>
  <c r="R58" i="1"/>
  <c r="Q58" i="1"/>
  <c r="F58" i="1"/>
  <c r="G58" i="1" s="1"/>
  <c r="E58" i="1"/>
  <c r="D58" i="1"/>
  <c r="C58" i="1"/>
  <c r="U57" i="1"/>
  <c r="T57" i="1"/>
  <c r="S57" i="1"/>
  <c r="R57" i="1"/>
  <c r="Q57" i="1"/>
  <c r="F57" i="1"/>
  <c r="E57" i="1"/>
  <c r="G57" i="1" s="1"/>
  <c r="D57" i="1"/>
  <c r="C57" i="1"/>
  <c r="T56" i="1"/>
  <c r="S56" i="1"/>
  <c r="U56" i="1" s="1"/>
  <c r="R56" i="1"/>
  <c r="Q56" i="1"/>
  <c r="F56" i="1"/>
  <c r="G56" i="1" s="1"/>
  <c r="E56" i="1"/>
  <c r="D56" i="1"/>
  <c r="C56" i="1"/>
  <c r="U55" i="1"/>
  <c r="T55" i="1"/>
  <c r="S55" i="1"/>
  <c r="R55" i="1"/>
  <c r="Q55" i="1"/>
  <c r="F55" i="1"/>
  <c r="E55" i="1"/>
  <c r="G55" i="1" s="1"/>
  <c r="D55" i="1"/>
  <c r="C55" i="1"/>
  <c r="T54" i="1"/>
  <c r="S54" i="1"/>
  <c r="U54" i="1" s="1"/>
  <c r="R54" i="1"/>
  <c r="Q54" i="1"/>
  <c r="F54" i="1"/>
  <c r="G54" i="1" s="1"/>
  <c r="E54" i="1"/>
  <c r="D54" i="1"/>
  <c r="C54" i="1"/>
  <c r="U53" i="1"/>
  <c r="T53" i="1"/>
  <c r="S53" i="1"/>
  <c r="R53" i="1"/>
  <c r="Q53" i="1"/>
  <c r="F53" i="1"/>
  <c r="E53" i="1"/>
  <c r="G53" i="1" s="1"/>
  <c r="D53" i="1"/>
  <c r="C53" i="1"/>
  <c r="T52" i="1"/>
  <c r="S52" i="1"/>
  <c r="U52" i="1" s="1"/>
  <c r="R52" i="1"/>
  <c r="Q52" i="1"/>
  <c r="F52" i="1"/>
  <c r="G52" i="1" s="1"/>
  <c r="E52" i="1"/>
  <c r="D52" i="1"/>
  <c r="C52" i="1"/>
  <c r="U51" i="1"/>
  <c r="T51" i="1"/>
  <c r="S51" i="1"/>
  <c r="R51" i="1"/>
  <c r="Q51" i="1"/>
  <c r="F51" i="1"/>
  <c r="E51" i="1"/>
  <c r="G51" i="1" s="1"/>
  <c r="D51" i="1"/>
  <c r="C51" i="1"/>
  <c r="T50" i="1"/>
  <c r="S50" i="1"/>
  <c r="U50" i="1" s="1"/>
  <c r="R50" i="1"/>
  <c r="Q50" i="1"/>
  <c r="F50" i="1"/>
  <c r="G50" i="1" s="1"/>
  <c r="E50" i="1"/>
  <c r="D50" i="1"/>
  <c r="C50" i="1"/>
  <c r="U49" i="1"/>
  <c r="T49" i="1"/>
  <c r="S49" i="1"/>
  <c r="R49" i="1"/>
  <c r="Q49" i="1"/>
  <c r="F49" i="1"/>
  <c r="E49" i="1"/>
  <c r="G49" i="1" s="1"/>
  <c r="D49" i="1"/>
  <c r="C49" i="1"/>
  <c r="T48" i="1"/>
  <c r="S48" i="1"/>
  <c r="U48" i="1" s="1"/>
  <c r="R48" i="1"/>
  <c r="Q48" i="1"/>
  <c r="F48" i="1"/>
  <c r="G48" i="1" s="1"/>
  <c r="E48" i="1"/>
  <c r="D48" i="1"/>
  <c r="C48" i="1"/>
  <c r="U47" i="1"/>
  <c r="T47" i="1"/>
  <c r="S47" i="1"/>
  <c r="R47" i="1"/>
  <c r="Q47" i="1"/>
  <c r="F47" i="1"/>
  <c r="E47" i="1"/>
  <c r="G47" i="1" s="1"/>
  <c r="D47" i="1"/>
  <c r="C47" i="1"/>
  <c r="T46" i="1"/>
  <c r="S46" i="1"/>
  <c r="U46" i="1" s="1"/>
  <c r="R46" i="1"/>
  <c r="Q46" i="1"/>
  <c r="F46" i="1"/>
  <c r="G46" i="1" s="1"/>
  <c r="E46" i="1"/>
  <c r="D46" i="1"/>
  <c r="C46" i="1"/>
  <c r="U45" i="1"/>
  <c r="T45" i="1"/>
  <c r="S45" i="1"/>
  <c r="R45" i="1"/>
  <c r="Q45" i="1"/>
  <c r="F45" i="1"/>
  <c r="E45" i="1"/>
  <c r="G45" i="1" s="1"/>
  <c r="D45" i="1"/>
  <c r="C45" i="1"/>
  <c r="T44" i="1"/>
  <c r="S44" i="1"/>
  <c r="U44" i="1" s="1"/>
  <c r="R44" i="1"/>
  <c r="Q44" i="1"/>
  <c r="F44" i="1"/>
  <c r="G44" i="1" s="1"/>
  <c r="E44" i="1"/>
  <c r="D44" i="1"/>
  <c r="C44" i="1"/>
  <c r="U43" i="1"/>
  <c r="T43" i="1"/>
  <c r="S43" i="1"/>
  <c r="R43" i="1"/>
  <c r="Q43" i="1"/>
  <c r="F43" i="1"/>
  <c r="E43" i="1"/>
  <c r="G43" i="1" s="1"/>
  <c r="D43" i="1"/>
  <c r="C43" i="1"/>
  <c r="T42" i="1"/>
  <c r="S42" i="1"/>
  <c r="U42" i="1" s="1"/>
  <c r="R42" i="1"/>
  <c r="Q42" i="1"/>
  <c r="F42" i="1"/>
  <c r="G42" i="1" s="1"/>
  <c r="E42" i="1"/>
  <c r="D42" i="1"/>
  <c r="C42" i="1"/>
  <c r="U41" i="1"/>
  <c r="T41" i="1"/>
  <c r="S41" i="1"/>
  <c r="R41" i="1"/>
  <c r="Q41" i="1"/>
  <c r="F41" i="1"/>
  <c r="E41" i="1"/>
  <c r="G41" i="1" s="1"/>
  <c r="D41" i="1"/>
  <c r="C41" i="1"/>
  <c r="T40" i="1"/>
  <c r="S40" i="1"/>
  <c r="U40" i="1" s="1"/>
  <c r="R40" i="1"/>
  <c r="Q40" i="1"/>
  <c r="F40" i="1"/>
  <c r="G40" i="1" s="1"/>
  <c r="E40" i="1"/>
  <c r="D40" i="1"/>
  <c r="C40" i="1"/>
  <c r="U39" i="1"/>
  <c r="T39" i="1"/>
  <c r="S39" i="1"/>
  <c r="R39" i="1"/>
  <c r="Q39" i="1"/>
  <c r="F39" i="1"/>
  <c r="E39" i="1"/>
  <c r="G39" i="1" s="1"/>
  <c r="D39" i="1"/>
  <c r="C39" i="1"/>
  <c r="T38" i="1"/>
  <c r="S38" i="1"/>
  <c r="U38" i="1" s="1"/>
  <c r="R38" i="1"/>
  <c r="Q38" i="1"/>
  <c r="F38" i="1"/>
  <c r="G38" i="1" s="1"/>
  <c r="E38" i="1"/>
  <c r="D38" i="1"/>
  <c r="C38" i="1"/>
  <c r="U37" i="1"/>
  <c r="T37" i="1"/>
  <c r="S37" i="1"/>
  <c r="R37" i="1"/>
  <c r="Q37" i="1"/>
  <c r="F37" i="1"/>
  <c r="E37" i="1"/>
  <c r="G37" i="1" s="1"/>
  <c r="D37" i="1"/>
  <c r="C37" i="1"/>
  <c r="T36" i="1"/>
  <c r="S36" i="1"/>
  <c r="U36" i="1" s="1"/>
  <c r="R36" i="1"/>
  <c r="Q36" i="1"/>
  <c r="F36" i="1"/>
  <c r="G36" i="1" s="1"/>
  <c r="E36" i="1"/>
  <c r="D36" i="1"/>
  <c r="C36" i="1"/>
  <c r="U35" i="1"/>
  <c r="T35" i="1"/>
  <c r="S35" i="1"/>
  <c r="R35" i="1"/>
  <c r="Q35" i="1"/>
  <c r="F35" i="1"/>
  <c r="E35" i="1"/>
  <c r="G35" i="1" s="1"/>
  <c r="D35" i="1"/>
  <c r="C35" i="1"/>
  <c r="T34" i="1"/>
  <c r="S34" i="1"/>
  <c r="U34" i="1" s="1"/>
  <c r="R34" i="1"/>
  <c r="Q34" i="1"/>
  <c r="F34" i="1"/>
  <c r="G34" i="1" s="1"/>
  <c r="E34" i="1"/>
  <c r="D34" i="1"/>
  <c r="C34" i="1"/>
  <c r="U33" i="1"/>
  <c r="T33" i="1"/>
  <c r="S33" i="1"/>
  <c r="R33" i="1"/>
  <c r="Q33" i="1"/>
  <c r="F33" i="1"/>
  <c r="E33" i="1"/>
  <c r="G33" i="1" s="1"/>
  <c r="D33" i="1"/>
  <c r="C33" i="1"/>
  <c r="T32" i="1"/>
  <c r="S32" i="1"/>
  <c r="U32" i="1" s="1"/>
  <c r="R32" i="1"/>
  <c r="Q32" i="1"/>
  <c r="F32" i="1"/>
  <c r="G32" i="1" s="1"/>
  <c r="E32" i="1"/>
  <c r="D32" i="1"/>
  <c r="C32" i="1"/>
  <c r="U31" i="1"/>
  <c r="T31" i="1"/>
  <c r="S31" i="1"/>
  <c r="R31" i="1"/>
  <c r="Q31" i="1"/>
  <c r="F31" i="1"/>
  <c r="E31" i="1"/>
  <c r="G31" i="1" s="1"/>
  <c r="D31" i="1"/>
  <c r="C31" i="1"/>
  <c r="T30" i="1"/>
  <c r="S30" i="1"/>
  <c r="U30" i="1" s="1"/>
  <c r="R30" i="1"/>
  <c r="Q30" i="1"/>
  <c r="F30" i="1"/>
  <c r="G30" i="1" s="1"/>
  <c r="E30" i="1"/>
  <c r="D30" i="1"/>
  <c r="C30" i="1"/>
  <c r="U29" i="1"/>
  <c r="T29" i="1"/>
  <c r="S29" i="1"/>
  <c r="R29" i="1"/>
  <c r="Q29" i="1"/>
  <c r="F29" i="1"/>
  <c r="E29" i="1"/>
  <c r="G29" i="1" s="1"/>
  <c r="D29" i="1"/>
  <c r="C29" i="1"/>
  <c r="T28" i="1"/>
  <c r="S28" i="1"/>
  <c r="U28" i="1" s="1"/>
  <c r="R28" i="1"/>
  <c r="Q28" i="1"/>
  <c r="F28" i="1"/>
  <c r="G28" i="1" s="1"/>
  <c r="E28" i="1"/>
  <c r="D28" i="1"/>
  <c r="C28" i="1"/>
  <c r="U27" i="1"/>
  <c r="T27" i="1"/>
  <c r="S27" i="1"/>
  <c r="R27" i="1"/>
  <c r="Q27" i="1"/>
  <c r="F27" i="1"/>
  <c r="E27" i="1"/>
  <c r="G27" i="1" s="1"/>
  <c r="D27" i="1"/>
  <c r="C27" i="1"/>
  <c r="T26" i="1"/>
  <c r="S26" i="1"/>
  <c r="U26" i="1" s="1"/>
  <c r="R26" i="1"/>
  <c r="Q26" i="1"/>
  <c r="F26" i="1"/>
  <c r="G26" i="1" s="1"/>
  <c r="E26" i="1"/>
  <c r="D26" i="1"/>
  <c r="C26" i="1"/>
  <c r="U25" i="1"/>
  <c r="T25" i="1"/>
  <c r="S25" i="1"/>
  <c r="R25" i="1"/>
  <c r="Q25" i="1"/>
  <c r="F25" i="1"/>
  <c r="E25" i="1"/>
  <c r="G25" i="1" s="1"/>
  <c r="D25" i="1"/>
  <c r="C25" i="1"/>
  <c r="T24" i="1"/>
  <c r="S24" i="1"/>
  <c r="U24" i="1" s="1"/>
  <c r="R24" i="1"/>
  <c r="Q24" i="1"/>
  <c r="F24" i="1"/>
  <c r="G24" i="1" s="1"/>
  <c r="E24" i="1"/>
  <c r="D24" i="1"/>
  <c r="C24" i="1"/>
  <c r="U23" i="1"/>
  <c r="T23" i="1"/>
  <c r="S23" i="1"/>
  <c r="R23" i="1"/>
  <c r="Q23" i="1"/>
  <c r="F23" i="1"/>
  <c r="E23" i="1"/>
  <c r="G23" i="1" s="1"/>
  <c r="D23" i="1"/>
  <c r="C23" i="1"/>
  <c r="T22" i="1"/>
  <c r="S22" i="1"/>
  <c r="U22" i="1" s="1"/>
  <c r="R22" i="1"/>
  <c r="Q22" i="1"/>
  <c r="F22" i="1"/>
  <c r="G22" i="1" s="1"/>
  <c r="E22" i="1"/>
  <c r="D22" i="1"/>
  <c r="C22" i="1"/>
  <c r="U21" i="1"/>
  <c r="T21" i="1"/>
  <c r="S21" i="1"/>
  <c r="R21" i="1"/>
  <c r="Q21" i="1"/>
  <c r="F21" i="1"/>
  <c r="E21" i="1"/>
  <c r="G21" i="1" s="1"/>
  <c r="D21" i="1"/>
  <c r="C21" i="1"/>
  <c r="T20" i="1"/>
  <c r="S20" i="1"/>
  <c r="U20" i="1" s="1"/>
  <c r="R20" i="1"/>
  <c r="Q20" i="1"/>
  <c r="F20" i="1"/>
  <c r="G20" i="1" s="1"/>
  <c r="E20" i="1"/>
  <c r="D20" i="1"/>
  <c r="C20" i="1"/>
  <c r="U19" i="1"/>
  <c r="T19" i="1"/>
  <c r="S19" i="1"/>
  <c r="R19" i="1"/>
  <c r="Q19" i="1"/>
  <c r="F19" i="1"/>
  <c r="E19" i="1"/>
  <c r="G19" i="1" s="1"/>
  <c r="D19" i="1"/>
  <c r="C19" i="1"/>
  <c r="T18" i="1"/>
  <c r="S18" i="1"/>
  <c r="U18" i="1" s="1"/>
  <c r="R18" i="1"/>
  <c r="Q18" i="1"/>
  <c r="F18" i="1"/>
  <c r="G18" i="1" s="1"/>
  <c r="E18" i="1"/>
  <c r="D18" i="1"/>
  <c r="C18" i="1"/>
  <c r="U17" i="1"/>
  <c r="T17" i="1"/>
  <c r="S17" i="1"/>
  <c r="R17" i="1"/>
  <c r="Q17" i="1"/>
  <c r="F17" i="1"/>
  <c r="E17" i="1"/>
  <c r="G17" i="1" s="1"/>
  <c r="D17" i="1"/>
  <c r="C17" i="1"/>
  <c r="T16" i="1"/>
  <c r="S16" i="1"/>
  <c r="U16" i="1" s="1"/>
  <c r="R16" i="1"/>
  <c r="Q16" i="1"/>
  <c r="F16" i="1"/>
  <c r="G16" i="1" s="1"/>
  <c r="E16" i="1"/>
  <c r="D16" i="1"/>
  <c r="C16" i="1"/>
  <c r="U15" i="1"/>
  <c r="T15" i="1"/>
  <c r="S15" i="1"/>
  <c r="R15" i="1"/>
  <c r="Q15" i="1"/>
  <c r="F15" i="1"/>
  <c r="E15" i="1"/>
  <c r="G15" i="1" s="1"/>
  <c r="D15" i="1"/>
  <c r="C15" i="1"/>
  <c r="T14" i="1"/>
  <c r="S14" i="1"/>
  <c r="U14" i="1" s="1"/>
  <c r="R14" i="1"/>
  <c r="Q14" i="1"/>
  <c r="F14" i="1"/>
  <c r="G14" i="1" s="1"/>
  <c r="E14" i="1"/>
  <c r="D14" i="1"/>
  <c r="C14" i="1"/>
  <c r="U13" i="1"/>
  <c r="T13" i="1"/>
  <c r="S13" i="1"/>
  <c r="R13" i="1"/>
  <c r="Q13" i="1"/>
  <c r="F13" i="1"/>
  <c r="T62" i="1" s="1"/>
  <c r="E13" i="1"/>
  <c r="S62" i="1" s="1"/>
  <c r="D13" i="1"/>
  <c r="R62" i="1" s="1"/>
  <c r="C13" i="1"/>
  <c r="Q62" i="1" s="1"/>
  <c r="O6" i="1"/>
  <c r="M6" i="1"/>
  <c r="A6" i="1"/>
  <c r="A5" i="1"/>
  <c r="D4" i="1"/>
  <c r="A3" i="1"/>
  <c r="D2" i="1"/>
  <c r="C1" i="1"/>
  <c r="Q61" i="1" l="1"/>
  <c r="R61" i="1"/>
  <c r="S61" i="1"/>
  <c r="T61" i="1"/>
  <c r="G13" i="1"/>
  <c r="U61" i="1" l="1"/>
  <c r="U62" i="1"/>
</calcChain>
</file>

<file path=xl/sharedStrings.xml><?xml version="1.0" encoding="utf-8"?>
<sst xmlns="http://schemas.openxmlformats.org/spreadsheetml/2006/main" count="177" uniqueCount="160">
  <si>
    <t>File Name:   HPSLDC- DASv/sA</t>
  </si>
  <si>
    <t>Annexure 1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</si>
  <si>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</si>
  <si>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</si>
  <si>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</si>
  <si>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</si>
  <si>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</si>
  <si>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S.No.</t>
  </si>
  <si>
    <t xml:space="preserve"> TIME hh:mm</t>
  </si>
  <si>
    <t>FORECASTED</t>
  </si>
  <si>
    <t>ACTUAL</t>
  </si>
  <si>
    <t>DEMAND (MW)</t>
  </si>
  <si>
    <t>AVAILABILITY (MW)</t>
  </si>
  <si>
    <t>SCHEDULE (MW)</t>
  </si>
  <si>
    <t>DRAWL (MW)</t>
  </si>
  <si>
    <t>OD(-)/ UD(+) (MW)                    (5-6)</t>
  </si>
  <si>
    <t>FREQUENCY (Hz)</t>
  </si>
  <si>
    <t xml:space="preserve">AVAILABILITY (MW)                        (Sch + HP Gen)    </t>
  </si>
  <si>
    <t xml:space="preserve">OD(-)/ UD (+)  (MW)          </t>
  </si>
  <si>
    <t>TOTAL OWN GENERATION (MW)</t>
  </si>
  <si>
    <t>OD(-)/ UD(+)  (MW)                  (5a-6a)</t>
  </si>
  <si>
    <t xml:space="preserve">AVAILABILITY (MW)                           (Sch + HP Gen)    </t>
  </si>
  <si>
    <t xml:space="preserve">OD(-)/ UD(+) 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</si>
  <si>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</si>
  <si>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</si>
  <si>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</si>
  <si>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</si>
  <si>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</si>
  <si>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</si>
  <si>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</si>
  <si>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</si>
  <si>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</si>
  <si>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</si>
  <si>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</si>
  <si>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</si>
  <si>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</si>
  <si>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</si>
  <si>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Col.1a</t>
  </si>
  <si>
    <t>Col.2a</t>
  </si>
  <si>
    <t>Col.3a</t>
  </si>
  <si>
    <t>Col.4a</t>
  </si>
  <si>
    <t>Col.5a</t>
  </si>
  <si>
    <t>Col.6a</t>
  </si>
  <si>
    <t>Col.7a</t>
  </si>
  <si>
    <t>Col.8a</t>
  </si>
  <si>
    <t>Col.9a</t>
  </si>
  <si>
    <t>Col.10a</t>
  </si>
  <si>
    <t>Col.11a</t>
  </si>
  <si>
    <t>Col.12a</t>
  </si>
  <si>
    <t>Col.13a</t>
  </si>
  <si>
    <t>Col.14a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</si>
  <si>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</si>
  <si>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</si>
  <si>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</si>
  <si>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</si>
  <si>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</si>
  <si>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</si>
  <si>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</si>
  <si>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</si>
  <si>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</si>
  <si>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</si>
  <si>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</si>
  <si>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</si>
  <si>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</si>
  <si>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</si>
  <si>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</si>
  <si>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</si>
  <si>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</si>
  <si>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</si>
  <si>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</si>
  <si>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</si>
  <si>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</si>
  <si>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p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</si>
  <si>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</si>
  <si>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</si>
  <si>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</si>
  <si>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</si>
  <si>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</si>
  <si>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</si>
  <si>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</si>
  <si>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</si>
  <si>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</si>
  <si>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</si>
  <si>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</si>
  <si>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</si>
  <si>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</si>
  <si>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</si>
  <si>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</si>
  <si>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</si>
  <si>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</si>
  <si>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</si>
  <si>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</si>
  <si>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</si>
  <si>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</si>
  <si>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</si>
  <si>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</si>
  <si>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</si>
  <si>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</si>
  <si>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</si>
  <si>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</si>
  <si>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</si>
  <si>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</si>
  <si>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</si>
  <si>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</si>
  <si>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</si>
  <si>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</si>
  <si>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</si>
  <si>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</si>
  <si>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</si>
  <si>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</si>
  <si>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</si>
  <si>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</si>
  <si>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</si>
  <si>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</si>
  <si>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</si>
  <si>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</si>
  <si>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</si>
  <si>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</si>
  <si>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</si>
  <si>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</si>
  <si>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</si>
  <si>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</si>
  <si>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</si>
  <si>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</si>
  <si>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</si>
  <si>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</si>
  <si>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</si>
  <si>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</si>
  <si>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</si>
  <si>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</si>
  <si>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</si>
  <si>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</si>
  <si>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</si>
  <si>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</si>
  <si>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</si>
  <si>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</si>
  <si>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</si>
  <si>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</si>
  <si>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</si>
  <si>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</si>
  <si>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</si>
  <si>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</si>
  <si>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</si>
  <si>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</si>
  <si>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</si>
  <si>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</si>
  <si>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</si>
  <si>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</si>
  <si>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</si>
  <si>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Average</t>
  </si>
  <si>
    <t>Total (in MWh)</t>
  </si>
  <si>
    <t>-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</si>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</sst>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b/>
      <sz val="48"/>
      <color indexed="18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sz val="24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b/>
      <sz val="48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6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3" fillId="2" borderId="0" xfId="1" applyNumberFormat="1" applyFont="1" applyFill="1" applyBorder="1" applyAlignment="1" applyProtection="1">
      <alignment horizontal="left" vertical="center"/>
    </xf>
    <xf numFmtId="0" fontId="4" fillId="0" borderId="0" xfId="1" applyFont="1" applyAlignment="1" applyProtection="1">
      <alignment horizontal="center" vertical="center"/>
      <protection hidden="1"/>
    </xf>
    <xf numFmtId="164" fontId="5" fillId="2" borderId="0" xfId="1" applyNumberFormat="1" applyFont="1" applyFill="1" applyBorder="1" applyAlignment="1" applyProtection="1">
      <alignment horizontal="left" vertical="center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 vertical="center"/>
    </xf>
    <xf numFmtId="0" fontId="6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  <protection hidden="1"/>
    </xf>
    <xf numFmtId="1" fontId="11" fillId="0" borderId="0" xfId="1" applyNumberFormat="1" applyFont="1" applyAlignment="1" applyProtection="1">
      <alignment horizontal="left" vertical="center"/>
      <protection hidden="1"/>
    </xf>
    <xf numFmtId="0" fontId="12" fillId="0" borderId="0" xfId="1" applyFont="1" applyAlignment="1" applyProtection="1">
      <alignment horizontal="center" vertical="center"/>
      <protection hidden="1"/>
    </xf>
    <xf numFmtId="1" fontId="7" fillId="0" borderId="0" xfId="1" applyNumberFormat="1" applyFont="1" applyAlignment="1" applyProtection="1">
      <alignment horizontal="left" vertical="center"/>
      <protection hidden="1"/>
    </xf>
    <xf numFmtId="0" fontId="9" fillId="3" borderId="1" xfId="1" applyFont="1" applyFill="1" applyBorder="1" applyAlignment="1" applyProtection="1">
      <alignment horizontal="right" vertical="center"/>
      <protection hidden="1"/>
    </xf>
    <xf numFmtId="0" fontId="9" fillId="3" borderId="2" xfId="1" applyFont="1" applyFill="1" applyBorder="1" applyAlignment="1" applyProtection="1">
      <alignment horizontal="right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3" fillId="3" borderId="1" xfId="1" applyFont="1" applyFill="1" applyBorder="1" applyAlignment="1" applyProtection="1">
      <alignment vertical="center"/>
      <protection hidden="1"/>
    </xf>
    <xf numFmtId="0" fontId="1" fillId="0" borderId="2" xfId="1" applyBorder="1" applyAlignment="1"/>
    <xf numFmtId="0" fontId="1" fillId="0" borderId="3" xfId="1" applyBorder="1" applyAlignment="1"/>
    <xf numFmtId="0" fontId="13" fillId="3" borderId="1" xfId="2" applyFont="1" applyFill="1" applyBorder="1" applyAlignment="1" applyProtection="1">
      <alignment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4" xfId="1" applyNumberFormat="1" applyFont="1" applyFill="1" applyBorder="1" applyAlignment="1" applyProtection="1">
      <alignment horizontal="center" vertical="center"/>
      <protection hidden="1"/>
    </xf>
    <xf numFmtId="0" fontId="10" fillId="3" borderId="0" xfId="1" applyFont="1" applyFill="1" applyAlignment="1" applyProtection="1">
      <alignment horizontal="center" vertical="center"/>
      <protection hidden="1"/>
    </xf>
    <xf numFmtId="0" fontId="14" fillId="3" borderId="5" xfId="1" applyFont="1" applyFill="1" applyBorder="1" applyAlignment="1" applyProtection="1">
      <alignment horizontal="center" vertical="center" wrapText="1"/>
    </xf>
    <xf numFmtId="0" fontId="9" fillId="4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4" xfId="1" applyFont="1" applyFill="1" applyBorder="1" applyAlignment="1" applyProtection="1">
      <alignment horizontal="center" vertical="center" wrapText="1"/>
    </xf>
    <xf numFmtId="0" fontId="14" fillId="3" borderId="4" xfId="1" applyFont="1" applyFill="1" applyBorder="1" applyAlignment="1" applyProtection="1">
      <alignment horizontal="center" vertical="center" wrapText="1"/>
    </xf>
    <xf numFmtId="0" fontId="14" fillId="6" borderId="6" xfId="1" applyFont="1" applyFill="1" applyBorder="1" applyAlignment="1" applyProtection="1">
      <alignment horizontal="center" vertical="center" wrapText="1"/>
    </xf>
    <xf numFmtId="0" fontId="14" fillId="7" borderId="6" xfId="1" applyFont="1" applyFill="1" applyBorder="1" applyAlignment="1" applyProtection="1">
      <alignment horizontal="center" vertical="center" wrapText="1"/>
    </xf>
    <xf numFmtId="0" fontId="14" fillId="4" borderId="6" xfId="1" applyFont="1" applyFill="1" applyBorder="1" applyAlignment="1" applyProtection="1">
      <alignment horizontal="center" vertical="center" wrapText="1"/>
    </xf>
    <xf numFmtId="0" fontId="14" fillId="8" borderId="6" xfId="1" applyFont="1" applyFill="1" applyBorder="1" applyAlignment="1" applyProtection="1">
      <alignment horizontal="center" vertical="center" wrapText="1"/>
    </xf>
    <xf numFmtId="0" fontId="14" fillId="9" borderId="6" xfId="1" applyFont="1" applyFill="1" applyBorder="1" applyAlignment="1" applyProtection="1">
      <alignment horizontal="center" vertical="center" wrapText="1"/>
    </xf>
    <xf numFmtId="0" fontId="14" fillId="3" borderId="6" xfId="1" applyFont="1" applyFill="1" applyBorder="1" applyAlignment="1" applyProtection="1">
      <alignment horizontal="center" vertical="center" wrapText="1"/>
    </xf>
    <xf numFmtId="0" fontId="14" fillId="10" borderId="6" xfId="1" applyFont="1" applyFill="1" applyBorder="1" applyAlignment="1" applyProtection="1">
      <alignment horizontal="center" vertical="center" wrapText="1"/>
    </xf>
    <xf numFmtId="0" fontId="14" fillId="11" borderId="6" xfId="1" applyFont="1" applyFill="1" applyBorder="1" applyAlignment="1" applyProtection="1">
      <alignment horizontal="center" vertical="center" wrapText="1"/>
    </xf>
    <xf numFmtId="0" fontId="14" fillId="5" borderId="6" xfId="1" applyFont="1" applyFill="1" applyBorder="1" applyAlignment="1" applyProtection="1">
      <alignment horizontal="center" vertical="center" wrapText="1"/>
    </xf>
    <xf numFmtId="0" fontId="14" fillId="12" borderId="6" xfId="1" applyFont="1" applyFill="1" applyBorder="1" applyAlignment="1" applyProtection="1">
      <alignment horizontal="center" vertical="center" wrapText="1"/>
    </xf>
    <xf numFmtId="0" fontId="14" fillId="13" borderId="6" xfId="1" applyFont="1" applyFill="1" applyBorder="1" applyAlignment="1" applyProtection="1">
      <alignment horizontal="center" vertical="center" wrapText="1"/>
    </xf>
    <xf numFmtId="0" fontId="15" fillId="10" borderId="6" xfId="1" applyFont="1" applyFill="1" applyBorder="1" applyAlignment="1" applyProtection="1">
      <alignment horizontal="center" vertical="center" wrapText="1"/>
    </xf>
    <xf numFmtId="0" fontId="14" fillId="6" borderId="7" xfId="1" applyFont="1" applyFill="1" applyBorder="1" applyAlignment="1" applyProtection="1">
      <alignment horizontal="center" vertical="center" wrapText="1"/>
    </xf>
    <xf numFmtId="0" fontId="14" fillId="7" borderId="7" xfId="1" applyFont="1" applyFill="1" applyBorder="1" applyAlignment="1" applyProtection="1">
      <alignment horizontal="center" vertical="center" wrapText="1"/>
    </xf>
    <xf numFmtId="0" fontId="14" fillId="4" borderId="7" xfId="1" applyFont="1" applyFill="1" applyBorder="1" applyAlignment="1" applyProtection="1">
      <alignment horizontal="center" vertical="center" wrapText="1"/>
    </xf>
    <xf numFmtId="0" fontId="14" fillId="8" borderId="7" xfId="1" applyFont="1" applyFill="1" applyBorder="1" applyAlignment="1" applyProtection="1">
      <alignment horizontal="center" vertical="center" wrapText="1"/>
    </xf>
    <xf numFmtId="0" fontId="14" fillId="9" borderId="7" xfId="1" applyFont="1" applyFill="1" applyBorder="1" applyAlignment="1" applyProtection="1">
      <alignment horizontal="center" vertical="center" wrapText="1"/>
    </xf>
    <xf numFmtId="0" fontId="14" fillId="3" borderId="7" xfId="1" applyFont="1" applyFill="1" applyBorder="1" applyAlignment="1" applyProtection="1">
      <alignment horizontal="center" vertical="center" wrapText="1"/>
    </xf>
    <xf numFmtId="0" fontId="14" fillId="10" borderId="7" xfId="1" applyFont="1" applyFill="1" applyBorder="1" applyAlignment="1" applyProtection="1">
      <alignment horizontal="center" vertical="center" wrapText="1"/>
    </xf>
    <xf numFmtId="0" fontId="14" fillId="11" borderId="7" xfId="1" applyFont="1" applyFill="1" applyBorder="1" applyAlignment="1" applyProtection="1">
      <alignment horizontal="center" vertical="center" wrapText="1"/>
    </xf>
    <xf numFmtId="0" fontId="14" fillId="5" borderId="7" xfId="1" applyFont="1" applyFill="1" applyBorder="1" applyAlignment="1" applyProtection="1">
      <alignment horizontal="center" vertical="center" wrapText="1"/>
    </xf>
    <xf numFmtId="0" fontId="14" fillId="12" borderId="7" xfId="1" applyFont="1" applyFill="1" applyBorder="1" applyAlignment="1" applyProtection="1">
      <alignment horizontal="center" vertical="center" wrapText="1"/>
    </xf>
    <xf numFmtId="0" fontId="14" fillId="13" borderId="7" xfId="1" applyFont="1" applyFill="1" applyBorder="1" applyAlignment="1" applyProtection="1">
      <alignment horizontal="center" vertical="center" wrapText="1"/>
    </xf>
    <xf numFmtId="0" fontId="15" fillId="10" borderId="7" xfId="1" applyFont="1" applyFill="1" applyBorder="1" applyAlignment="1" applyProtection="1">
      <alignment horizontal="center" vertical="center" wrapText="1"/>
    </xf>
    <xf numFmtId="0" fontId="14" fillId="6" borderId="5" xfId="1" applyFont="1" applyFill="1" applyBorder="1" applyAlignment="1" applyProtection="1">
      <alignment horizontal="center" vertical="center" wrapText="1"/>
    </xf>
    <xf numFmtId="0" fontId="14" fillId="7" borderId="5" xfId="1" applyFont="1" applyFill="1" applyBorder="1" applyAlignment="1" applyProtection="1">
      <alignment horizontal="center" vertical="center" wrapText="1"/>
    </xf>
    <xf numFmtId="0" fontId="14" fillId="4" borderId="5" xfId="1" applyFont="1" applyFill="1" applyBorder="1" applyAlignment="1" applyProtection="1">
      <alignment horizontal="center" vertical="center" wrapText="1"/>
    </xf>
    <xf numFmtId="0" fontId="14" fillId="8" borderId="5" xfId="1" applyFont="1" applyFill="1" applyBorder="1" applyAlignment="1" applyProtection="1">
      <alignment horizontal="center" vertical="center" wrapText="1"/>
    </xf>
    <xf numFmtId="0" fontId="14" fillId="9" borderId="5" xfId="1" applyFont="1" applyFill="1" applyBorder="1" applyAlignment="1" applyProtection="1">
      <alignment horizontal="center" vertical="center" wrapText="1"/>
    </xf>
    <xf numFmtId="0" fontId="14" fillId="10" borderId="5" xfId="1" applyFont="1" applyFill="1" applyBorder="1" applyAlignment="1" applyProtection="1">
      <alignment horizontal="center" vertical="center" wrapText="1"/>
    </xf>
    <xf numFmtId="0" fontId="14" fillId="11" borderId="5" xfId="1" applyFont="1" applyFill="1" applyBorder="1" applyAlignment="1" applyProtection="1">
      <alignment horizontal="center" vertical="center" wrapText="1"/>
    </xf>
    <xf numFmtId="0" fontId="14" fillId="5" borderId="5" xfId="1" applyFont="1" applyFill="1" applyBorder="1" applyAlignment="1" applyProtection="1">
      <alignment horizontal="center" vertical="center" wrapText="1"/>
    </xf>
    <xf numFmtId="0" fontId="14" fillId="12" borderId="5" xfId="1" applyFont="1" applyFill="1" applyBorder="1" applyAlignment="1" applyProtection="1">
      <alignment horizontal="center" vertical="center" wrapText="1"/>
    </xf>
    <xf numFmtId="0" fontId="14" fillId="13" borderId="5" xfId="1" applyFont="1" applyFill="1" applyBorder="1" applyAlignment="1" applyProtection="1">
      <alignment horizontal="center" vertical="center" wrapText="1"/>
    </xf>
    <xf numFmtId="0" fontId="15" fillId="10" borderId="5" xfId="1" applyFont="1" applyFill="1" applyBorder="1" applyAlignment="1" applyProtection="1">
      <alignment horizontal="center" vertical="center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6" borderId="4" xfId="1" applyFont="1" applyFill="1" applyBorder="1" applyAlignment="1" applyProtection="1">
      <alignment horizontal="center" vertical="center"/>
    </xf>
    <xf numFmtId="0" fontId="7" fillId="7" borderId="4" xfId="1" applyFont="1" applyFill="1" applyBorder="1" applyAlignment="1" applyProtection="1">
      <alignment horizontal="center" vertical="center"/>
    </xf>
    <xf numFmtId="0" fontId="7" fillId="4" borderId="4" xfId="1" applyFont="1" applyFill="1" applyBorder="1" applyAlignment="1" applyProtection="1">
      <alignment horizontal="center" vertical="center"/>
    </xf>
    <xf numFmtId="0" fontId="7" fillId="8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7" fillId="10" borderId="4" xfId="1" applyFont="1" applyFill="1" applyBorder="1" applyAlignment="1" applyProtection="1">
      <alignment horizontal="center" vertical="center"/>
    </xf>
    <xf numFmtId="0" fontId="7" fillId="11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12" borderId="4" xfId="1" applyFont="1" applyFill="1" applyBorder="1" applyAlignment="1" applyProtection="1">
      <alignment horizontal="center" vertical="center"/>
    </xf>
    <xf numFmtId="0" fontId="7" fillId="13" borderId="4" xfId="1" applyFont="1" applyFill="1" applyBorder="1" applyAlignment="1" applyProtection="1">
      <alignment horizontal="center" vertical="center"/>
    </xf>
    <xf numFmtId="0" fontId="16" fillId="10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center" vertical="center"/>
    </xf>
    <xf numFmtId="0" fontId="10" fillId="6" borderId="4" xfId="1" applyFont="1" applyFill="1" applyBorder="1" applyAlignment="1" applyProtection="1">
      <alignment horizontal="center" vertical="center"/>
    </xf>
    <xf numFmtId="0" fontId="10" fillId="7" borderId="4" xfId="1" applyFont="1" applyFill="1" applyBorder="1" applyAlignment="1" applyProtection="1">
      <alignment horizontal="center" vertical="center"/>
    </xf>
    <xf numFmtId="0" fontId="10" fillId="4" borderId="4" xfId="1" applyFont="1" applyFill="1" applyBorder="1" applyAlignment="1" applyProtection="1">
      <alignment horizontal="center" vertical="center"/>
    </xf>
    <xf numFmtId="0" fontId="10" fillId="8" borderId="4" xfId="1" applyFont="1" applyFill="1" applyBorder="1" applyAlignment="1" applyProtection="1">
      <alignment horizontal="center" vertical="center"/>
    </xf>
    <xf numFmtId="0" fontId="10" fillId="9" borderId="4" xfId="1" applyFont="1" applyFill="1" applyBorder="1" applyAlignment="1" applyProtection="1">
      <alignment horizontal="center" vertical="center"/>
    </xf>
    <xf numFmtId="0" fontId="12" fillId="2" borderId="4" xfId="1" applyFont="1" applyFill="1" applyBorder="1" applyAlignment="1" applyProtection="1">
      <alignment horizontal="center" vertical="center"/>
    </xf>
    <xf numFmtId="0" fontId="12" fillId="10" borderId="4" xfId="1" applyFont="1" applyFill="1" applyBorder="1" applyAlignment="1" applyProtection="1">
      <alignment horizontal="center" vertical="center"/>
    </xf>
    <xf numFmtId="0" fontId="12" fillId="14" borderId="4" xfId="1" applyFont="1" applyFill="1" applyBorder="1" applyAlignment="1" applyProtection="1">
      <alignment horizontal="center" vertical="center"/>
    </xf>
    <xf numFmtId="0" fontId="12" fillId="15" borderId="4" xfId="1" applyFont="1" applyFill="1" applyBorder="1" applyAlignment="1" applyProtection="1">
      <alignment horizontal="center" vertical="center"/>
    </xf>
    <xf numFmtId="0" fontId="12" fillId="12" borderId="4" xfId="1" applyFont="1" applyFill="1" applyBorder="1" applyAlignment="1" applyProtection="1">
      <alignment horizontal="center" vertical="center"/>
    </xf>
    <xf numFmtId="0" fontId="12" fillId="13" borderId="4" xfId="1" applyFont="1" applyFill="1" applyBorder="1" applyAlignment="1" applyProtection="1">
      <alignment horizontal="center" vertical="center"/>
    </xf>
    <xf numFmtId="0" fontId="17" fillId="10" borderId="4" xfId="1" applyFont="1" applyFill="1" applyBorder="1" applyAlignment="1" applyProtection="1">
      <alignment horizontal="center" vertical="center"/>
    </xf>
    <xf numFmtId="0" fontId="10" fillId="14" borderId="4" xfId="1" applyFont="1" applyFill="1" applyBorder="1" applyAlignment="1" applyProtection="1">
      <alignment horizontal="center" vertical="center"/>
    </xf>
    <xf numFmtId="0" fontId="10" fillId="15" borderId="4" xfId="1" applyFont="1" applyFill="1" applyBorder="1" applyAlignment="1" applyProtection="1">
      <alignment horizontal="center" vertical="center"/>
    </xf>
    <xf numFmtId="0" fontId="10" fillId="12" borderId="4" xfId="1" applyFont="1" applyFill="1" applyBorder="1" applyAlignment="1" applyProtection="1">
      <alignment horizontal="center" vertical="center"/>
    </xf>
    <xf numFmtId="0" fontId="10" fillId="13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6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4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2" fontId="9" fillId="16" borderId="4" xfId="1" applyNumberFormat="1" applyFont="1" applyFill="1" applyBorder="1" applyAlignment="1" applyProtection="1">
      <alignment horizontal="center" vertical="center"/>
    </xf>
    <xf numFmtId="1" fontId="9" fillId="16" borderId="4" xfId="1" applyNumberFormat="1" applyFont="1" applyFill="1" applyBorder="1" applyAlignment="1" applyProtection="1">
      <alignment horizontal="center" vertical="center"/>
    </xf>
    <xf numFmtId="1" fontId="15" fillId="16" borderId="4" xfId="1" applyNumberFormat="1" applyFont="1" applyFill="1" applyBorder="1" applyAlignment="1" applyProtection="1">
      <alignment horizontal="center" vertical="center"/>
    </xf>
    <xf numFmtId="0" fontId="18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6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4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2" fontId="9" fillId="16" borderId="0" xfId="1" applyNumberFormat="1" applyFont="1" applyFill="1" applyBorder="1" applyAlignment="1" applyProtection="1">
      <alignment horizontal="center" vertical="center"/>
    </xf>
    <xf numFmtId="1" fontId="9" fillId="16" borderId="0" xfId="1" applyNumberFormat="1" applyFont="1" applyFill="1" applyBorder="1" applyAlignment="1" applyProtection="1">
      <alignment horizontal="center" vertical="center"/>
    </xf>
    <xf numFmtId="1" fontId="9" fillId="2" borderId="1" xfId="1" applyNumberFormat="1" applyFont="1" applyFill="1" applyBorder="1" applyAlignment="1" applyProtection="1">
      <alignment horizontal="center" vertical="center"/>
    </xf>
    <xf numFmtId="1" fontId="9" fillId="2" borderId="3" xfId="1" applyNumberFormat="1" applyFont="1" applyFill="1" applyBorder="1" applyAlignment="1" applyProtection="1">
      <alignment horizontal="center" vertical="center"/>
    </xf>
    <xf numFmtId="0" fontId="18" fillId="2" borderId="0" xfId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vertical="center"/>
    </xf>
    <xf numFmtId="2" fontId="9" fillId="8" borderId="4" xfId="1" applyNumberFormat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center" vertical="center"/>
    </xf>
    <xf numFmtId="22" fontId="16" fillId="2" borderId="0" xfId="1" applyNumberFormat="1" applyFont="1" applyFill="1" applyBorder="1" applyAlignment="1" applyProtection="1">
      <alignment horizontal="left"/>
    </xf>
    <xf numFmtId="0" fontId="12" fillId="2" borderId="0" xfId="1" applyFont="1" applyFill="1" applyBorder="1" applyAlignment="1" applyProtection="1">
      <alignment horizontal="center" vertical="center"/>
    </xf>
    <xf numFmtId="0" fontId="12" fillId="3" borderId="0" xfId="1" applyFont="1" applyFill="1" applyBorder="1" applyAlignment="1" applyProtection="1">
      <alignment horizontal="center" vertical="center"/>
    </xf>
    <xf numFmtId="1" fontId="12" fillId="3" borderId="0" xfId="1" applyNumberFormat="1" applyFont="1" applyFill="1" applyBorder="1" applyAlignment="1" applyProtection="1">
      <alignment horizontal="center" vertical="center"/>
    </xf>
    <xf numFmtId="1" fontId="9" fillId="3" borderId="8" xfId="1" applyNumberFormat="1" applyFont="1" applyFill="1" applyBorder="1" applyAlignment="1" applyProtection="1">
      <alignment horizont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2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2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11EF4432-61A1-44DD-8145-7D982928201B}"/>
    <cellStyle name="Normal 3" xfId="1" xr:uid="{37CD2493-CE18-4641-85CD-22335C7535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58E-4890-9405-6878AFD907AA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458E-4890-9405-6878AFD90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01568"/>
        <c:axId val="251103104"/>
      </c:lineChart>
      <c:catAx>
        <c:axId val="251101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3104"/>
        <c:crosses val="autoZero"/>
        <c:auto val="1"/>
        <c:lblAlgn val="ctr"/>
        <c:lblOffset val="100"/>
        <c:noMultiLvlLbl val="0"/>
      </c:catAx>
      <c:valAx>
        <c:axId val="251103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156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05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866</xdr:rowOff>
    </xdr:from>
    <xdr:to>
      <xdr:col>3</xdr:col>
      <xdr:colOff>0</xdr:colOff>
      <xdr:row>162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EC4AF34-FD39-4B6B-A615-A7C0EE3408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20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45402</v>
          </cell>
        </row>
      </sheetData>
      <sheetData sheetId="2"/>
      <sheetData sheetId="3"/>
      <sheetData sheetId="4">
        <row r="12">
          <cell r="E12">
            <v>1088.98</v>
          </cell>
          <cell r="W12">
            <v>469.46949500000005</v>
          </cell>
          <cell r="X12">
            <v>1025.072263</v>
          </cell>
          <cell r="Y12">
            <v>405.56175799999983</v>
          </cell>
          <cell r="AJ12">
            <v>1475.28</v>
          </cell>
          <cell r="BD12">
            <v>1142.1581000000001</v>
          </cell>
          <cell r="BE12">
            <v>1191.591617</v>
          </cell>
          <cell r="BF12">
            <v>858.46971699999995</v>
          </cell>
        </row>
        <row r="13">
          <cell r="E13">
            <v>1078.81</v>
          </cell>
          <cell r="W13">
            <v>459.29949499999998</v>
          </cell>
          <cell r="X13">
            <v>995.53385499999979</v>
          </cell>
          <cell r="Y13">
            <v>376.02334999999982</v>
          </cell>
          <cell r="AJ13">
            <v>1468.39</v>
          </cell>
          <cell r="BD13">
            <v>1135.2681000000002</v>
          </cell>
          <cell r="BE13">
            <v>1191.591617</v>
          </cell>
          <cell r="BF13">
            <v>858.46971699999995</v>
          </cell>
        </row>
        <row r="14">
          <cell r="E14">
            <v>1066.99</v>
          </cell>
          <cell r="W14">
            <v>467.47949500000004</v>
          </cell>
          <cell r="X14">
            <v>958.24563799999999</v>
          </cell>
          <cell r="Y14">
            <v>358.73513299999985</v>
          </cell>
          <cell r="AJ14">
            <v>1442.79</v>
          </cell>
          <cell r="BD14">
            <v>1109.6680999999999</v>
          </cell>
          <cell r="BE14">
            <v>1052.4258900000002</v>
          </cell>
          <cell r="BF14">
            <v>719.30399000000011</v>
          </cell>
        </row>
        <row r="15">
          <cell r="E15">
            <v>1056.1600000000001</v>
          </cell>
          <cell r="W15">
            <v>456.64949500000012</v>
          </cell>
          <cell r="X15">
            <v>946.86709199999996</v>
          </cell>
          <cell r="Y15">
            <v>347.35658699999993</v>
          </cell>
          <cell r="AJ15">
            <v>1419.82</v>
          </cell>
          <cell r="BD15">
            <v>1086.6981000000001</v>
          </cell>
          <cell r="BE15">
            <v>1059.554539</v>
          </cell>
          <cell r="BF15">
            <v>726.43263900000011</v>
          </cell>
        </row>
        <row r="16">
          <cell r="E16">
            <v>1039.75</v>
          </cell>
          <cell r="W16">
            <v>510.23949500000003</v>
          </cell>
          <cell r="X16">
            <v>868.567092</v>
          </cell>
          <cell r="Y16">
            <v>339.05658699999992</v>
          </cell>
          <cell r="AJ16">
            <v>1377.48</v>
          </cell>
          <cell r="BD16">
            <v>1084.32952</v>
          </cell>
          <cell r="BE16">
            <v>1025.2723919999999</v>
          </cell>
          <cell r="BF16">
            <v>732.12191199999984</v>
          </cell>
        </row>
        <row r="17">
          <cell r="E17">
            <v>1034.5</v>
          </cell>
          <cell r="W17">
            <v>520.40599499999996</v>
          </cell>
          <cell r="X17">
            <v>853.15059199999996</v>
          </cell>
          <cell r="Y17">
            <v>339.05658699999992</v>
          </cell>
          <cell r="AJ17">
            <v>1364.35</v>
          </cell>
          <cell r="BD17">
            <v>1071.1995199999999</v>
          </cell>
          <cell r="BE17">
            <v>1025.2723919999999</v>
          </cell>
          <cell r="BF17">
            <v>732.12191199999984</v>
          </cell>
        </row>
        <row r="18">
          <cell r="E18">
            <v>1038.1099999999999</v>
          </cell>
          <cell r="W18">
            <v>558.01599499999998</v>
          </cell>
          <cell r="X18">
            <v>815.29966399999989</v>
          </cell>
          <cell r="Y18">
            <v>335.20565899999986</v>
          </cell>
          <cell r="AJ18">
            <v>1365.33</v>
          </cell>
          <cell r="BD18">
            <v>1072.1795199999999</v>
          </cell>
          <cell r="BE18">
            <v>1023.8330159999998</v>
          </cell>
          <cell r="BF18">
            <v>730.6825359999998</v>
          </cell>
        </row>
        <row r="19">
          <cell r="E19">
            <v>1037.46</v>
          </cell>
          <cell r="W19">
            <v>557.36599500000011</v>
          </cell>
          <cell r="X19">
            <v>815.29966399999989</v>
          </cell>
          <cell r="Y19">
            <v>335.20565899999986</v>
          </cell>
          <cell r="AJ19">
            <v>1378.13</v>
          </cell>
          <cell r="BD19">
            <v>1084.9795200000001</v>
          </cell>
          <cell r="BE19">
            <v>1023.8330159999998</v>
          </cell>
          <cell r="BF19">
            <v>730.6825359999998</v>
          </cell>
        </row>
        <row r="20">
          <cell r="E20">
            <v>1028.92</v>
          </cell>
          <cell r="W20">
            <v>588.86886500000014</v>
          </cell>
          <cell r="X20">
            <v>762.79679399999986</v>
          </cell>
          <cell r="Y20">
            <v>322.74565899999988</v>
          </cell>
          <cell r="AJ20">
            <v>1388.96</v>
          </cell>
          <cell r="BD20">
            <v>1095.7309250000001</v>
          </cell>
          <cell r="BE20">
            <v>1130.1386110000001</v>
          </cell>
          <cell r="BF20">
            <v>836.90953599999989</v>
          </cell>
        </row>
        <row r="21">
          <cell r="E21">
            <v>1040.08</v>
          </cell>
          <cell r="W21">
            <v>600.028865</v>
          </cell>
          <cell r="X21">
            <v>762.79679399999986</v>
          </cell>
          <cell r="Y21">
            <v>322.74565899999988</v>
          </cell>
          <cell r="AJ21">
            <v>1382.73</v>
          </cell>
          <cell r="BD21">
            <v>1089.5009250000001</v>
          </cell>
          <cell r="BE21">
            <v>1120.4816109999999</v>
          </cell>
          <cell r="BF21">
            <v>827.25253599999996</v>
          </cell>
        </row>
        <row r="22">
          <cell r="E22">
            <v>1022.36</v>
          </cell>
          <cell r="W22">
            <v>626.30886499999997</v>
          </cell>
          <cell r="X22">
            <v>718.79679399999986</v>
          </cell>
          <cell r="Y22">
            <v>322.74565899999988</v>
          </cell>
          <cell r="AJ22">
            <v>1376.82</v>
          </cell>
          <cell r="BD22">
            <v>1018.590925</v>
          </cell>
          <cell r="BE22">
            <v>1184.871611</v>
          </cell>
          <cell r="BF22">
            <v>826.64253599999984</v>
          </cell>
        </row>
        <row r="23">
          <cell r="E23">
            <v>1024.98</v>
          </cell>
          <cell r="W23">
            <v>628.92886500000009</v>
          </cell>
          <cell r="X23">
            <v>718.45567799999981</v>
          </cell>
          <cell r="Y23">
            <v>322.40454299999988</v>
          </cell>
          <cell r="AJ23">
            <v>1381.09</v>
          </cell>
          <cell r="BD23">
            <v>1022.860925</v>
          </cell>
          <cell r="BE23">
            <v>1184.111611</v>
          </cell>
          <cell r="BF23">
            <v>825.88253599999985</v>
          </cell>
        </row>
        <row r="24">
          <cell r="E24">
            <v>1022.03</v>
          </cell>
          <cell r="W24">
            <v>625.99315499999989</v>
          </cell>
          <cell r="X24">
            <v>718.44138799999985</v>
          </cell>
          <cell r="Y24">
            <v>322.40454299999988</v>
          </cell>
          <cell r="AJ24">
            <v>1375.84</v>
          </cell>
          <cell r="BD24">
            <v>1017.5751999999999</v>
          </cell>
          <cell r="BE24">
            <v>1183.6397119999999</v>
          </cell>
          <cell r="BF24">
            <v>825.37491199999977</v>
          </cell>
        </row>
        <row r="25">
          <cell r="E25">
            <v>1034.5</v>
          </cell>
          <cell r="W25">
            <v>748.46315499999992</v>
          </cell>
          <cell r="X25">
            <v>608.44138799999985</v>
          </cell>
          <cell r="Y25">
            <v>322.40454299999988</v>
          </cell>
          <cell r="AJ25">
            <v>1383.06</v>
          </cell>
          <cell r="BD25">
            <v>1025.7952</v>
          </cell>
          <cell r="BE25">
            <v>1191.3467119999998</v>
          </cell>
          <cell r="BF25">
            <v>834.08191199999987</v>
          </cell>
        </row>
        <row r="26">
          <cell r="E26">
            <v>1024</v>
          </cell>
          <cell r="W26">
            <v>737.96315499999992</v>
          </cell>
          <cell r="X26">
            <v>608.44138799999985</v>
          </cell>
          <cell r="Y26">
            <v>322.40454299999988</v>
          </cell>
          <cell r="AJ26">
            <v>1374.19</v>
          </cell>
          <cell r="BD26">
            <v>1021.9252000000001</v>
          </cell>
          <cell r="BE26">
            <v>1137.3217119999997</v>
          </cell>
          <cell r="BF26">
            <v>785.0569119999999</v>
          </cell>
        </row>
        <row r="27">
          <cell r="E27">
            <v>1036.1400000000001</v>
          </cell>
          <cell r="W27">
            <v>750.10315500000002</v>
          </cell>
          <cell r="X27">
            <v>625.72371799999996</v>
          </cell>
          <cell r="Y27">
            <v>339.68687299999993</v>
          </cell>
          <cell r="AJ27">
            <v>1381.42</v>
          </cell>
          <cell r="BD27">
            <v>1089.1552000000001</v>
          </cell>
          <cell r="BE27">
            <v>1075.3023359999997</v>
          </cell>
          <cell r="BF27">
            <v>783.03753599999982</v>
          </cell>
        </row>
        <row r="28">
          <cell r="E28">
            <v>1039.75</v>
          </cell>
          <cell r="W28">
            <v>750.71315499999992</v>
          </cell>
          <cell r="X28">
            <v>634.41299099999992</v>
          </cell>
          <cell r="Y28">
            <v>345.37614599999995</v>
          </cell>
          <cell r="AJ28">
            <v>1404.39</v>
          </cell>
          <cell r="BD28">
            <v>1053.09662</v>
          </cell>
          <cell r="BE28">
            <v>1116.2057249999998</v>
          </cell>
          <cell r="BF28">
            <v>764.91234499999996</v>
          </cell>
        </row>
        <row r="29">
          <cell r="E29">
            <v>1069.95</v>
          </cell>
          <cell r="W29">
            <v>780.91315499999996</v>
          </cell>
          <cell r="X29">
            <v>634.41299099999992</v>
          </cell>
          <cell r="Y29">
            <v>345.37614599999995</v>
          </cell>
          <cell r="AJ29">
            <v>1399.79</v>
          </cell>
          <cell r="BD29">
            <v>1048.4966199999999</v>
          </cell>
          <cell r="BE29">
            <v>950.43215999999995</v>
          </cell>
          <cell r="BF29">
            <v>599.13877999999988</v>
          </cell>
        </row>
        <row r="30">
          <cell r="E30">
            <v>1068.31</v>
          </cell>
          <cell r="W30">
            <v>778.623155</v>
          </cell>
          <cell r="X30">
            <v>635.0629909999999</v>
          </cell>
          <cell r="Y30">
            <v>345.37614599999995</v>
          </cell>
          <cell r="AJ30">
            <v>1394.54</v>
          </cell>
          <cell r="BD30">
            <v>1043.2466199999999</v>
          </cell>
          <cell r="BE30">
            <v>650.30972499999996</v>
          </cell>
          <cell r="BF30">
            <v>299.01634499999994</v>
          </cell>
        </row>
        <row r="31">
          <cell r="E31">
            <v>1080.1199999999999</v>
          </cell>
          <cell r="W31">
            <v>790.43315499999994</v>
          </cell>
          <cell r="X31">
            <v>635.0629909999999</v>
          </cell>
          <cell r="Y31">
            <v>345.37614599999995</v>
          </cell>
          <cell r="AJ31">
            <v>1387.32</v>
          </cell>
          <cell r="BD31">
            <v>1036.0266199999999</v>
          </cell>
          <cell r="BE31">
            <v>649.12972499999989</v>
          </cell>
          <cell r="BF31">
            <v>297.83634499999999</v>
          </cell>
        </row>
        <row r="32">
          <cell r="E32">
            <v>1117.54</v>
          </cell>
          <cell r="W32">
            <v>758.79602499999999</v>
          </cell>
          <cell r="X32">
            <v>721.4984649999999</v>
          </cell>
          <cell r="Y32">
            <v>362.75448999999981</v>
          </cell>
          <cell r="AJ32">
            <v>1372.55</v>
          </cell>
          <cell r="BD32">
            <v>1021.2137499999999</v>
          </cell>
          <cell r="BE32">
            <v>707.13821799999982</v>
          </cell>
          <cell r="BF32">
            <v>355.80196799999987</v>
          </cell>
        </row>
        <row r="33">
          <cell r="E33">
            <v>1177.5999999999999</v>
          </cell>
          <cell r="W33">
            <v>813.43952499999989</v>
          </cell>
          <cell r="X33">
            <v>726.91496499999982</v>
          </cell>
          <cell r="Y33">
            <v>362.75448999999981</v>
          </cell>
          <cell r="AJ33">
            <v>1382.73</v>
          </cell>
          <cell r="BD33">
            <v>1031.39375</v>
          </cell>
          <cell r="BE33">
            <v>718.78095299999984</v>
          </cell>
          <cell r="BF33">
            <v>367.44470299999983</v>
          </cell>
        </row>
        <row r="34">
          <cell r="E34">
            <v>1247.51</v>
          </cell>
          <cell r="W34">
            <v>878.34952499999997</v>
          </cell>
          <cell r="X34">
            <v>734.29377399999987</v>
          </cell>
          <cell r="Y34">
            <v>365.13329899999985</v>
          </cell>
          <cell r="AJ34">
            <v>1369.93</v>
          </cell>
          <cell r="BD34">
            <v>1019.59375</v>
          </cell>
          <cell r="BE34">
            <v>797.41255299999989</v>
          </cell>
          <cell r="BF34">
            <v>447.07630299999994</v>
          </cell>
        </row>
        <row r="35">
          <cell r="E35">
            <v>1342.69</v>
          </cell>
          <cell r="W35">
            <v>955.52952500000004</v>
          </cell>
          <cell r="X35">
            <v>825.92477299999985</v>
          </cell>
          <cell r="Y35">
            <v>438.76429799999994</v>
          </cell>
          <cell r="AJ35">
            <v>1364.68</v>
          </cell>
          <cell r="BD35">
            <v>1014.34375</v>
          </cell>
          <cell r="BE35">
            <v>906.67382599999996</v>
          </cell>
          <cell r="BF35">
            <v>556.33757600000013</v>
          </cell>
        </row>
        <row r="36">
          <cell r="E36">
            <v>1439.84</v>
          </cell>
          <cell r="W36">
            <v>919.70555499999989</v>
          </cell>
          <cell r="X36">
            <v>1152.165495</v>
          </cell>
          <cell r="Y36">
            <v>632.03104999999982</v>
          </cell>
          <cell r="AJ36">
            <v>1350.24</v>
          </cell>
          <cell r="BD36">
            <v>999.88945999999999</v>
          </cell>
          <cell r="BE36">
            <v>1184.486408</v>
          </cell>
          <cell r="BF36">
            <v>834.13586799999985</v>
          </cell>
        </row>
        <row r="37">
          <cell r="E37">
            <v>1546.83</v>
          </cell>
          <cell r="W37">
            <v>1007.6955549999999</v>
          </cell>
          <cell r="X37">
            <v>978.10860999999977</v>
          </cell>
          <cell r="Y37">
            <v>438.97416499999986</v>
          </cell>
          <cell r="AJ37">
            <v>1345.97</v>
          </cell>
          <cell r="BD37">
            <v>995.61946</v>
          </cell>
          <cell r="BE37">
            <v>1237.8585130000001</v>
          </cell>
          <cell r="BF37">
            <v>887.50797300000022</v>
          </cell>
        </row>
        <row r="38">
          <cell r="E38">
            <v>1599.02</v>
          </cell>
          <cell r="W38">
            <v>1058.8855549999998</v>
          </cell>
          <cell r="X38">
            <v>1301.015942</v>
          </cell>
          <cell r="Y38">
            <v>760.88149699999985</v>
          </cell>
          <cell r="AJ38">
            <v>1369.6</v>
          </cell>
          <cell r="BD38">
            <v>1016.2469099999998</v>
          </cell>
          <cell r="BE38">
            <v>1367.3345519999996</v>
          </cell>
          <cell r="BF38">
            <v>1013.9814619999996</v>
          </cell>
        </row>
        <row r="39">
          <cell r="E39">
            <v>1631.84</v>
          </cell>
          <cell r="W39">
            <v>1091.705555</v>
          </cell>
          <cell r="X39">
            <v>1301.2159419999998</v>
          </cell>
          <cell r="Y39">
            <v>761.0814969999999</v>
          </cell>
          <cell r="AJ39">
            <v>1392.25</v>
          </cell>
          <cell r="BD39">
            <v>1038.8969099999999</v>
          </cell>
          <cell r="BE39">
            <v>1369.4985409999997</v>
          </cell>
          <cell r="BF39">
            <v>1016.1454509999996</v>
          </cell>
        </row>
        <row r="40">
          <cell r="E40">
            <v>1635.45</v>
          </cell>
          <cell r="W40">
            <v>1125.3155550000001</v>
          </cell>
          <cell r="X40">
            <v>981.83594199999993</v>
          </cell>
          <cell r="Y40">
            <v>471.7014969999999</v>
          </cell>
          <cell r="AJ40">
            <v>1392.25</v>
          </cell>
          <cell r="BD40">
            <v>1056.86833</v>
          </cell>
          <cell r="BE40">
            <v>1289.1044529999997</v>
          </cell>
          <cell r="BF40">
            <v>953.72278299999971</v>
          </cell>
        </row>
        <row r="41">
          <cell r="E41">
            <v>1653.5</v>
          </cell>
          <cell r="W41">
            <v>1155.3655550000001</v>
          </cell>
          <cell r="X41">
            <v>971.75531799999999</v>
          </cell>
          <cell r="Y41">
            <v>473.62087299999996</v>
          </cell>
          <cell r="AJ41">
            <v>1442.13</v>
          </cell>
          <cell r="BD41">
            <v>1026.7483300000001</v>
          </cell>
          <cell r="BE41">
            <v>1369.1044529999997</v>
          </cell>
          <cell r="BF41">
            <v>953.72278299999971</v>
          </cell>
        </row>
        <row r="42">
          <cell r="E42">
            <v>1664.66</v>
          </cell>
          <cell r="W42">
            <v>1195.338105</v>
          </cell>
          <cell r="X42">
            <v>938.73276799999996</v>
          </cell>
          <cell r="Y42">
            <v>469.41087299999981</v>
          </cell>
          <cell r="AJ42">
            <v>1442.79</v>
          </cell>
          <cell r="BD42">
            <v>995.21832999999992</v>
          </cell>
          <cell r="BE42">
            <v>1396.4844529999996</v>
          </cell>
          <cell r="BF42">
            <v>948.91278299999965</v>
          </cell>
        </row>
        <row r="43">
          <cell r="E43">
            <v>1647.59</v>
          </cell>
          <cell r="W43">
            <v>1178.2681049999999</v>
          </cell>
          <cell r="X43">
            <v>866.27176899999995</v>
          </cell>
          <cell r="Y43">
            <v>396.9498739999998</v>
          </cell>
          <cell r="AJ43">
            <v>1430.65</v>
          </cell>
          <cell r="BD43">
            <v>983.07833000000005</v>
          </cell>
          <cell r="BE43">
            <v>1396.4844529999996</v>
          </cell>
          <cell r="BF43">
            <v>948.91278299999965</v>
          </cell>
        </row>
        <row r="44">
          <cell r="E44">
            <v>1622.65</v>
          </cell>
          <cell r="W44">
            <v>1125.714395</v>
          </cell>
          <cell r="X44">
            <v>1362.37168</v>
          </cell>
          <cell r="Y44">
            <v>865.43607499999985</v>
          </cell>
          <cell r="AJ44">
            <v>1396.18</v>
          </cell>
          <cell r="BD44">
            <v>931.63231500000006</v>
          </cell>
          <cell r="BE44">
            <v>1413.4604679999998</v>
          </cell>
          <cell r="BF44">
            <v>948.91278299999965</v>
          </cell>
        </row>
        <row r="45">
          <cell r="E45">
            <v>1604.92</v>
          </cell>
          <cell r="W45">
            <v>1177.9157950000001</v>
          </cell>
          <cell r="X45">
            <v>1309.3967920000002</v>
          </cell>
          <cell r="Y45">
            <v>882.39258699999993</v>
          </cell>
          <cell r="AJ45">
            <v>1363.04</v>
          </cell>
          <cell r="BD45">
            <v>860.56091500000002</v>
          </cell>
          <cell r="BE45">
            <v>1451.4036409999997</v>
          </cell>
          <cell r="BF45">
            <v>948.9245559999996</v>
          </cell>
        </row>
        <row r="46">
          <cell r="E46">
            <v>1604.92</v>
          </cell>
          <cell r="W46">
            <v>1177.9157950000001</v>
          </cell>
          <cell r="X46">
            <v>1303.164452</v>
          </cell>
          <cell r="Y46">
            <v>876.16024700000003</v>
          </cell>
          <cell r="AJ46">
            <v>1330.87</v>
          </cell>
          <cell r="BD46">
            <v>766.39091499999995</v>
          </cell>
          <cell r="BE46">
            <v>1432.875685</v>
          </cell>
          <cell r="BF46">
            <v>868.39660000000003</v>
          </cell>
        </row>
        <row r="47">
          <cell r="E47">
            <v>1587.86</v>
          </cell>
          <cell r="W47">
            <v>1165.8557949999999</v>
          </cell>
          <cell r="X47">
            <v>1288.9944519999999</v>
          </cell>
          <cell r="Y47">
            <v>866.99024699999995</v>
          </cell>
          <cell r="AJ47">
            <v>1316.43</v>
          </cell>
          <cell r="BD47">
            <v>751.95091500000012</v>
          </cell>
          <cell r="BE47">
            <v>1310.2885209999999</v>
          </cell>
          <cell r="BF47">
            <v>745.80943600000001</v>
          </cell>
        </row>
        <row r="48">
          <cell r="E48">
            <v>1598.69</v>
          </cell>
          <cell r="W48">
            <v>1176.6857950000001</v>
          </cell>
          <cell r="X48">
            <v>1290.0544520000001</v>
          </cell>
          <cell r="Y48">
            <v>868.0502469999999</v>
          </cell>
          <cell r="AJ48">
            <v>1301.1099999999999</v>
          </cell>
          <cell r="BD48">
            <v>704.42662499999994</v>
          </cell>
          <cell r="BE48">
            <v>1228.546867</v>
          </cell>
          <cell r="BF48">
            <v>631.86349199999995</v>
          </cell>
        </row>
        <row r="49">
          <cell r="E49">
            <v>1609.52</v>
          </cell>
          <cell r="W49">
            <v>1187.515795</v>
          </cell>
          <cell r="X49">
            <v>1300.691452</v>
          </cell>
          <cell r="Y49">
            <v>878.68724699999984</v>
          </cell>
          <cell r="AJ49">
            <v>1290.17</v>
          </cell>
          <cell r="BD49">
            <v>693.48662500000012</v>
          </cell>
          <cell r="BE49">
            <v>1325.7846780000002</v>
          </cell>
          <cell r="BF49">
            <v>729.10130300000014</v>
          </cell>
        </row>
        <row r="50">
          <cell r="E50">
            <v>1606.24</v>
          </cell>
          <cell r="W50">
            <v>1240.863795</v>
          </cell>
          <cell r="X50">
            <v>1289.7023360000001</v>
          </cell>
          <cell r="Y50">
            <v>924.32613100000003</v>
          </cell>
          <cell r="AJ50">
            <v>1264.57</v>
          </cell>
          <cell r="BD50">
            <v>757.88662499999987</v>
          </cell>
          <cell r="BE50">
            <v>1343.008335</v>
          </cell>
          <cell r="BF50">
            <v>836.32495999999981</v>
          </cell>
        </row>
        <row r="51">
          <cell r="E51">
            <v>1600</v>
          </cell>
          <cell r="W51">
            <v>1234.623795</v>
          </cell>
          <cell r="X51">
            <v>1281.0153359999999</v>
          </cell>
          <cell r="Y51">
            <v>915.63913099999991</v>
          </cell>
          <cell r="AJ51">
            <v>1241.93</v>
          </cell>
          <cell r="BD51">
            <v>735.24662499999999</v>
          </cell>
          <cell r="BE51">
            <v>1347.7637219999999</v>
          </cell>
          <cell r="BF51">
            <v>841.08034699999973</v>
          </cell>
        </row>
        <row r="52">
          <cell r="E52">
            <v>1580.96</v>
          </cell>
          <cell r="W52">
            <v>1215.626665</v>
          </cell>
          <cell r="X52">
            <v>1272.305466</v>
          </cell>
          <cell r="Y52">
            <v>906.97213099999999</v>
          </cell>
          <cell r="AJ52">
            <v>1212.06</v>
          </cell>
          <cell r="BD52">
            <v>755.688625</v>
          </cell>
          <cell r="BE52">
            <v>1358.682069</v>
          </cell>
          <cell r="BF52">
            <v>902.3106939999999</v>
          </cell>
        </row>
        <row r="53">
          <cell r="E53">
            <v>1576.7</v>
          </cell>
          <cell r="W53">
            <v>1211.366665</v>
          </cell>
          <cell r="X53">
            <v>1274.7148420000001</v>
          </cell>
          <cell r="Y53">
            <v>909.38150700000006</v>
          </cell>
          <cell r="AJ53">
            <v>1202.54</v>
          </cell>
          <cell r="BD53">
            <v>746.16862500000002</v>
          </cell>
          <cell r="BE53">
            <v>1357.142276</v>
          </cell>
          <cell r="BF53">
            <v>900.77090099999975</v>
          </cell>
        </row>
        <row r="54">
          <cell r="E54">
            <v>1573.42</v>
          </cell>
          <cell r="W54">
            <v>1208.086665</v>
          </cell>
          <cell r="X54">
            <v>1263.3290330000002</v>
          </cell>
          <cell r="Y54">
            <v>897.99569799999995</v>
          </cell>
          <cell r="AJ54">
            <v>1177.93</v>
          </cell>
          <cell r="BD54">
            <v>675.55862500000012</v>
          </cell>
          <cell r="BE54">
            <v>1342.4956080000002</v>
          </cell>
          <cell r="BF54">
            <v>840.12423299999989</v>
          </cell>
        </row>
        <row r="55">
          <cell r="E55">
            <v>1560.94</v>
          </cell>
          <cell r="W55">
            <v>1195.606665</v>
          </cell>
          <cell r="X55">
            <v>1254.002033</v>
          </cell>
          <cell r="Y55">
            <v>888.66869799999995</v>
          </cell>
          <cell r="AJ55">
            <v>1161.52</v>
          </cell>
          <cell r="BD55">
            <v>469.14862500000004</v>
          </cell>
          <cell r="BE55">
            <v>1420.0666650000003</v>
          </cell>
          <cell r="BF55">
            <v>727.69529000000011</v>
          </cell>
        </row>
        <row r="56">
          <cell r="E56">
            <v>1534.36</v>
          </cell>
          <cell r="W56">
            <v>1201.230955</v>
          </cell>
          <cell r="X56">
            <v>1224.2589179999998</v>
          </cell>
          <cell r="Y56">
            <v>891.12987299999986</v>
          </cell>
          <cell r="AJ56">
            <v>1141.17</v>
          </cell>
          <cell r="BD56">
            <v>448.82720500000016</v>
          </cell>
          <cell r="BE56">
            <v>1400.7822120000001</v>
          </cell>
          <cell r="BF56">
            <v>708.43941700000005</v>
          </cell>
        </row>
        <row r="57">
          <cell r="E57">
            <v>1524.51</v>
          </cell>
          <cell r="W57">
            <v>1191.3809550000001</v>
          </cell>
          <cell r="X57">
            <v>1224.4089179999999</v>
          </cell>
          <cell r="Y57">
            <v>891.27987299999995</v>
          </cell>
          <cell r="AJ57">
            <v>1126.73</v>
          </cell>
          <cell r="BD57">
            <v>422.38720500000011</v>
          </cell>
          <cell r="BE57">
            <v>1314.8140020000001</v>
          </cell>
          <cell r="BF57">
            <v>610.47120700000005</v>
          </cell>
        </row>
        <row r="58">
          <cell r="E58">
            <v>1509.74</v>
          </cell>
          <cell r="W58">
            <v>1176.6109550000001</v>
          </cell>
          <cell r="X58">
            <v>1210.9009890000002</v>
          </cell>
          <cell r="Y58">
            <v>877.77194400000008</v>
          </cell>
          <cell r="AJ58">
            <v>1120.82</v>
          </cell>
          <cell r="BD58">
            <v>416.47720500000003</v>
          </cell>
          <cell r="BE58">
            <v>1219.5361710000002</v>
          </cell>
          <cell r="BF58">
            <v>515.19337600000028</v>
          </cell>
        </row>
        <row r="59">
          <cell r="E59">
            <v>1494.97</v>
          </cell>
          <cell r="W59">
            <v>1161.8409550000001</v>
          </cell>
          <cell r="X59">
            <v>1201.2439890000001</v>
          </cell>
          <cell r="Y59">
            <v>868.11494399999992</v>
          </cell>
          <cell r="AJ59">
            <v>1108.3499999999999</v>
          </cell>
          <cell r="BD59">
            <v>404.007205</v>
          </cell>
          <cell r="BE59">
            <v>1126.0850129999999</v>
          </cell>
          <cell r="BF59">
            <v>421.74221799999998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78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F7740-FDAC-45B5-8E79-B91F172523D6}">
  <sheetPr>
    <tabColor rgb="FF00B050"/>
  </sheetPr>
  <dimension ref="A1:AU105"/>
  <sheetViews>
    <sheetView tabSelected="1" view="pageBreakPreview" topLeftCell="B37" zoomScale="10" zoomScaleNormal="10" zoomScaleSheetLayoutView="10" workbookViewId="0">
      <selection activeCell="H13" sqref="H13:N60"/>
    </sheetView>
  </sheetViews>
  <sheetFormatPr defaultColWidth="15" defaultRowHeight="30" x14ac:dyDescent="0.25"/>
  <cols>
    <col min="1" max="1" width="45" style="11" customWidth="1"/>
    <col min="2" max="2" width="120.140625" style="11" bestFit="1" customWidth="1"/>
    <col min="3" max="3" width="71.5703125" style="11" bestFit="1" customWidth="1"/>
    <col min="4" max="4" width="72.7109375" style="11" customWidth="1"/>
    <col min="5" max="5" width="80.5703125" style="11" customWidth="1"/>
    <col min="6" max="6" width="69.140625" style="11" customWidth="1"/>
    <col min="7" max="7" width="59.42578125" style="11" customWidth="1"/>
    <col min="8" max="12" width="69.28515625" style="13" customWidth="1"/>
    <col min="13" max="13" width="61.5703125" style="13" customWidth="1"/>
    <col min="14" max="14" width="69.28515625" style="13" customWidth="1"/>
    <col min="15" max="15" width="38.28515625" style="11" customWidth="1"/>
    <col min="16" max="16" width="100.140625" style="11" customWidth="1"/>
    <col min="17" max="17" width="64.85546875" style="11" customWidth="1"/>
    <col min="18" max="18" width="83.7109375" style="11" customWidth="1"/>
    <col min="19" max="19" width="82.7109375" style="11" customWidth="1"/>
    <col min="20" max="20" width="74.85546875" style="11" customWidth="1"/>
    <col min="21" max="21" width="87.140625" style="11" customWidth="1"/>
    <col min="22" max="24" width="78.28515625" style="11" customWidth="1"/>
    <col min="25" max="25" width="69" style="11" customWidth="1"/>
    <col min="26" max="26" width="84.85546875" style="11" customWidth="1"/>
    <col min="27" max="27" width="67.28515625" style="11" customWidth="1"/>
    <col min="28" max="28" width="78.28515625" style="11" customWidth="1"/>
    <col min="29" max="46" width="15" style="11"/>
    <col min="47" max="47" width="0" style="11" hidden="1" customWidth="1"/>
    <col min="48" max="16384" width="15" style="11"/>
  </cols>
  <sheetData>
    <row r="1" spans="1:28" ht="91.15" customHeight="1" x14ac:dyDescent="0.25">
      <c r="A1" s="1" t="s">
        <v>0</v>
      </c>
      <c r="B1" s="1"/>
      <c r="C1" s="2">
        <f>[1]Abstract!L1</f>
        <v>45402</v>
      </c>
      <c r="D1" s="2"/>
      <c r="E1" s="3"/>
      <c r="F1" s="4"/>
      <c r="G1" s="5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7"/>
      <c r="V1" s="7"/>
      <c r="W1" s="4"/>
      <c r="X1" s="4"/>
      <c r="Y1" s="8"/>
      <c r="Z1" s="9" t="s">
        <v>1</v>
      </c>
      <c r="AA1" s="9"/>
      <c r="AB1" s="10"/>
    </row>
    <row r="2" spans="1:28" ht="91.15" customHeight="1" x14ac:dyDescent="0.25">
      <c r="A2" s="1" t="s">
        <v>2</v>
      </c>
      <c r="B2" s="1"/>
      <c r="C2" s="3"/>
      <c r="D2" s="2">
        <f>C1-1</f>
        <v>45401</v>
      </c>
      <c r="E2" s="2" t="s">
        <v>3</v>
      </c>
      <c r="G2" s="5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7"/>
      <c r="V2" s="7"/>
      <c r="W2" s="8"/>
      <c r="X2" s="4"/>
      <c r="Y2" s="4"/>
      <c r="Z2" s="10"/>
      <c r="AA2" s="10"/>
      <c r="AB2" s="10"/>
    </row>
    <row r="3" spans="1:28" ht="91.15" customHeight="1" x14ac:dyDescent="0.25">
      <c r="A3" s="1" t="str">
        <f>"Based on Revision No." &amp; '[1]Frm-1 Anticipated Gen.'!$T$2 &amp; " of NRLDC"</f>
        <v>Based on Revision No.78 of NRLDC</v>
      </c>
      <c r="B3" s="3"/>
      <c r="C3" s="12"/>
      <c r="D3" s="3"/>
      <c r="E3" s="3"/>
      <c r="K3" s="6"/>
      <c r="L3" s="6"/>
      <c r="M3" s="6"/>
      <c r="N3" s="6"/>
      <c r="O3" s="5"/>
      <c r="P3" s="5"/>
      <c r="Q3" s="5"/>
      <c r="R3" s="5"/>
      <c r="S3" s="5"/>
      <c r="T3" s="5"/>
      <c r="U3" s="7"/>
      <c r="V3" s="8"/>
      <c r="W3" s="14"/>
      <c r="X3" s="8"/>
      <c r="Y3" s="8"/>
      <c r="Z3" s="10"/>
      <c r="AA3" s="10"/>
      <c r="AB3" s="10"/>
    </row>
    <row r="4" spans="1:28" ht="61.15" customHeight="1" x14ac:dyDescent="0.25">
      <c r="A4" s="1" t="s">
        <v>4</v>
      </c>
      <c r="B4" s="1"/>
      <c r="C4" s="3"/>
      <c r="D4" s="2">
        <f>C1</f>
        <v>45402</v>
      </c>
      <c r="E4" s="2" t="s">
        <v>5</v>
      </c>
      <c r="F4" s="4"/>
      <c r="G4" s="5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7"/>
      <c r="V4" s="7"/>
      <c r="W4" s="8"/>
      <c r="X4" s="4"/>
      <c r="Y4" s="4"/>
      <c r="Z4" s="10"/>
      <c r="AA4" s="10"/>
      <c r="AB4" s="10"/>
    </row>
    <row r="5" spans="1:28" ht="102" hidden="1" customHeight="1" x14ac:dyDescent="0.25">
      <c r="A5" s="1" t="str">
        <f>"Based on Implemented Revision No.    " &amp; W6 &amp; " of NRLDC"</f>
        <v>Based on Implemented Revision No.    281 of NRLDC</v>
      </c>
      <c r="B5" s="1"/>
      <c r="C5" s="3"/>
      <c r="D5" s="2"/>
      <c r="E5" s="2"/>
      <c r="F5" s="4"/>
      <c r="G5" s="5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7"/>
      <c r="V5" s="7"/>
      <c r="W5" s="8"/>
      <c r="X5" s="4"/>
      <c r="Y5" s="4"/>
      <c r="Z5" s="10"/>
      <c r="AA5" s="10"/>
      <c r="AB5" s="10"/>
    </row>
    <row r="6" spans="1:28" s="26" customFormat="1" ht="124.15" customHeight="1" x14ac:dyDescent="0.2">
      <c r="A6" s="15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>
        <f>[1]Abstract!$L$1</f>
        <v>45402</v>
      </c>
      <c r="N6" s="18"/>
      <c r="O6" s="19" t="str">
        <f>"Based on Revision No." &amp; '[1]Frm-1 Anticipated Gen.'!$T$2 &amp; " of NRLDC"</f>
        <v>Based on Revision No.78 of NRLDC</v>
      </c>
      <c r="P6" s="19"/>
      <c r="Q6" s="19"/>
      <c r="R6" s="19"/>
      <c r="S6" s="20" t="s">
        <v>6</v>
      </c>
      <c r="T6" s="21"/>
      <c r="U6" s="21"/>
      <c r="V6" s="22"/>
      <c r="W6" s="23">
        <v>281</v>
      </c>
      <c r="X6" s="22"/>
      <c r="Y6" s="17"/>
      <c r="Z6" s="24"/>
      <c r="AA6" s="18"/>
      <c r="AB6" s="25"/>
    </row>
    <row r="7" spans="1:28" s="26" customFormat="1" ht="120" customHeight="1" x14ac:dyDescent="0.25">
      <c r="A7" s="27" t="s">
        <v>7</v>
      </c>
      <c r="B7" s="27" t="s">
        <v>8</v>
      </c>
      <c r="C7" s="28" t="s">
        <v>9</v>
      </c>
      <c r="D7" s="28"/>
      <c r="E7" s="28"/>
      <c r="F7" s="28"/>
      <c r="G7" s="28"/>
      <c r="H7" s="29" t="s">
        <v>10</v>
      </c>
      <c r="I7" s="29"/>
      <c r="J7" s="29"/>
      <c r="K7" s="29"/>
      <c r="L7" s="29"/>
      <c r="M7" s="29"/>
      <c r="N7" s="30"/>
      <c r="O7" s="27" t="s">
        <v>7</v>
      </c>
      <c r="P7" s="27" t="s">
        <v>8</v>
      </c>
      <c r="Q7" s="28" t="s">
        <v>9</v>
      </c>
      <c r="R7" s="28"/>
      <c r="S7" s="28"/>
      <c r="T7" s="28"/>
      <c r="U7" s="28"/>
      <c r="V7" s="29" t="s">
        <v>10</v>
      </c>
      <c r="W7" s="29"/>
      <c r="X7" s="29"/>
      <c r="Y7" s="29"/>
      <c r="Z7" s="29"/>
      <c r="AA7" s="29"/>
      <c r="AB7" s="31"/>
    </row>
    <row r="8" spans="1:28" s="26" customFormat="1" ht="40.5" customHeight="1" x14ac:dyDescent="0.25">
      <c r="A8" s="32"/>
      <c r="B8" s="32"/>
      <c r="C8" s="33" t="s">
        <v>11</v>
      </c>
      <c r="D8" s="34" t="s">
        <v>12</v>
      </c>
      <c r="E8" s="35" t="s">
        <v>13</v>
      </c>
      <c r="F8" s="36" t="s">
        <v>14</v>
      </c>
      <c r="G8" s="37" t="s">
        <v>15</v>
      </c>
      <c r="H8" s="38" t="s">
        <v>16</v>
      </c>
      <c r="I8" s="39" t="s">
        <v>11</v>
      </c>
      <c r="J8" s="40" t="s">
        <v>17</v>
      </c>
      <c r="K8" s="41" t="s">
        <v>13</v>
      </c>
      <c r="L8" s="42" t="s">
        <v>14</v>
      </c>
      <c r="M8" s="43" t="s">
        <v>18</v>
      </c>
      <c r="N8" s="43" t="s">
        <v>19</v>
      </c>
      <c r="O8" s="32"/>
      <c r="P8" s="32"/>
      <c r="Q8" s="33" t="s">
        <v>11</v>
      </c>
      <c r="R8" s="34" t="s">
        <v>12</v>
      </c>
      <c r="S8" s="35" t="s">
        <v>13</v>
      </c>
      <c r="T8" s="36" t="s">
        <v>14</v>
      </c>
      <c r="U8" s="37" t="s">
        <v>20</v>
      </c>
      <c r="V8" s="38" t="s">
        <v>16</v>
      </c>
      <c r="W8" s="44" t="s">
        <v>11</v>
      </c>
      <c r="X8" s="40" t="s">
        <v>21</v>
      </c>
      <c r="Y8" s="41" t="s">
        <v>13</v>
      </c>
      <c r="Z8" s="42" t="s">
        <v>14</v>
      </c>
      <c r="AA8" s="43" t="s">
        <v>22</v>
      </c>
      <c r="AB8" s="43" t="s">
        <v>19</v>
      </c>
    </row>
    <row r="9" spans="1:28" s="26" customFormat="1" ht="63.75" customHeight="1" x14ac:dyDescent="0.25">
      <c r="A9" s="32"/>
      <c r="B9" s="32"/>
      <c r="C9" s="45"/>
      <c r="D9" s="46"/>
      <c r="E9" s="47"/>
      <c r="F9" s="48"/>
      <c r="G9" s="49"/>
      <c r="H9" s="50"/>
      <c r="I9" s="51"/>
      <c r="J9" s="52"/>
      <c r="K9" s="53"/>
      <c r="L9" s="54"/>
      <c r="M9" s="55"/>
      <c r="N9" s="55"/>
      <c r="O9" s="32"/>
      <c r="P9" s="32"/>
      <c r="Q9" s="45"/>
      <c r="R9" s="46"/>
      <c r="S9" s="47"/>
      <c r="T9" s="48"/>
      <c r="U9" s="49"/>
      <c r="V9" s="50"/>
      <c r="W9" s="56"/>
      <c r="X9" s="52"/>
      <c r="Y9" s="53"/>
      <c r="Z9" s="54"/>
      <c r="AA9" s="55"/>
      <c r="AB9" s="55"/>
    </row>
    <row r="10" spans="1:28" s="26" customFormat="1" ht="343.15" customHeight="1" x14ac:dyDescent="0.25">
      <c r="A10" s="32"/>
      <c r="B10" s="32"/>
      <c r="C10" s="57"/>
      <c r="D10" s="58"/>
      <c r="E10" s="59"/>
      <c r="F10" s="60"/>
      <c r="G10" s="61"/>
      <c r="H10" s="27"/>
      <c r="I10" s="62"/>
      <c r="J10" s="63"/>
      <c r="K10" s="64"/>
      <c r="L10" s="65"/>
      <c r="M10" s="66"/>
      <c r="N10" s="66"/>
      <c r="O10" s="32"/>
      <c r="P10" s="32"/>
      <c r="Q10" s="57"/>
      <c r="R10" s="58"/>
      <c r="S10" s="59"/>
      <c r="T10" s="60"/>
      <c r="U10" s="61"/>
      <c r="V10" s="27"/>
      <c r="W10" s="67"/>
      <c r="X10" s="63"/>
      <c r="Y10" s="64"/>
      <c r="Z10" s="65"/>
      <c r="AA10" s="66"/>
      <c r="AB10" s="66"/>
    </row>
    <row r="11" spans="1:28" s="26" customFormat="1" ht="60.6" customHeight="1" x14ac:dyDescent="0.25">
      <c r="A11" s="68" t="s">
        <v>23</v>
      </c>
      <c r="B11" s="68" t="s">
        <v>24</v>
      </c>
      <c r="C11" s="69" t="s">
        <v>25</v>
      </c>
      <c r="D11" s="70" t="s">
        <v>26</v>
      </c>
      <c r="E11" s="71" t="s">
        <v>27</v>
      </c>
      <c r="F11" s="72" t="s">
        <v>28</v>
      </c>
      <c r="G11" s="73" t="s">
        <v>29</v>
      </c>
      <c r="H11" s="68" t="s">
        <v>30</v>
      </c>
      <c r="I11" s="74" t="s">
        <v>31</v>
      </c>
      <c r="J11" s="75" t="s">
        <v>32</v>
      </c>
      <c r="K11" s="76" t="s">
        <v>33</v>
      </c>
      <c r="L11" s="77" t="s">
        <v>34</v>
      </c>
      <c r="M11" s="78" t="s">
        <v>35</v>
      </c>
      <c r="N11" s="68" t="s">
        <v>36</v>
      </c>
      <c r="O11" s="68" t="s">
        <v>37</v>
      </c>
      <c r="P11" s="68" t="s">
        <v>38</v>
      </c>
      <c r="Q11" s="69" t="s">
        <v>39</v>
      </c>
      <c r="R11" s="70" t="s">
        <v>40</v>
      </c>
      <c r="S11" s="71" t="s">
        <v>41</v>
      </c>
      <c r="T11" s="72" t="s">
        <v>42</v>
      </c>
      <c r="U11" s="73" t="s">
        <v>43</v>
      </c>
      <c r="V11" s="68" t="s">
        <v>44</v>
      </c>
      <c r="W11" s="79" t="s">
        <v>45</v>
      </c>
      <c r="X11" s="75" t="s">
        <v>46</v>
      </c>
      <c r="Y11" s="76" t="s">
        <v>47</v>
      </c>
      <c r="Z11" s="77" t="s">
        <v>48</v>
      </c>
      <c r="AA11" s="78" t="s">
        <v>49</v>
      </c>
      <c r="AB11" s="68" t="s">
        <v>50</v>
      </c>
    </row>
    <row r="12" spans="1:28" ht="11.25" customHeight="1" x14ac:dyDescent="0.25">
      <c r="A12" s="80" t="s">
        <v>51</v>
      </c>
      <c r="B12" s="80" t="s">
        <v>51</v>
      </c>
      <c r="C12" s="81"/>
      <c r="D12" s="82"/>
      <c r="E12" s="83"/>
      <c r="F12" s="84"/>
      <c r="G12" s="85"/>
      <c r="H12" s="86"/>
      <c r="I12" s="87"/>
      <c r="J12" s="88"/>
      <c r="K12" s="89"/>
      <c r="L12" s="90"/>
      <c r="M12" s="91"/>
      <c r="N12" s="91"/>
      <c r="O12" s="80"/>
      <c r="P12" s="80"/>
      <c r="Q12" s="81"/>
      <c r="R12" s="82"/>
      <c r="S12" s="83"/>
      <c r="T12" s="84"/>
      <c r="U12" s="85"/>
      <c r="V12" s="80"/>
      <c r="W12" s="92"/>
      <c r="X12" s="93"/>
      <c r="Y12" s="94"/>
      <c r="Z12" s="95"/>
      <c r="AA12" s="96"/>
      <c r="AB12" s="96"/>
    </row>
    <row r="13" spans="1:28" s="107" customFormat="1" ht="142.9" customHeight="1" x14ac:dyDescent="0.25">
      <c r="A13" s="97">
        <v>1</v>
      </c>
      <c r="B13" s="98" t="s">
        <v>52</v>
      </c>
      <c r="C13" s="99">
        <f>'[1]Annx-A (DA) '!E12</f>
        <v>1088.98</v>
      </c>
      <c r="D13" s="100">
        <f>'[1]Annx-A (DA) '!X12</f>
        <v>1025.072263</v>
      </c>
      <c r="E13" s="101">
        <f>'[1]Annx-A (DA) '!Y12</f>
        <v>405.56175799999983</v>
      </c>
      <c r="F13" s="102">
        <f>'[1]Annx-A (DA) '!W12</f>
        <v>469.46949500000005</v>
      </c>
      <c r="G13" s="103">
        <f>E13-F13</f>
        <v>-63.907737000000225</v>
      </c>
      <c r="H13" s="104">
        <v>50.02</v>
      </c>
      <c r="I13" s="105">
        <v>1012</v>
      </c>
      <c r="J13" s="105">
        <v>972.92683099999999</v>
      </c>
      <c r="K13" s="105">
        <v>56.926831</v>
      </c>
      <c r="L13" s="105">
        <v>97</v>
      </c>
      <c r="M13" s="105">
        <v>-40.073169</v>
      </c>
      <c r="N13" s="105">
        <v>916</v>
      </c>
      <c r="O13" s="98">
        <v>49</v>
      </c>
      <c r="P13" s="98" t="s">
        <v>53</v>
      </c>
      <c r="Q13" s="99">
        <f>'[1]Annx-A (DA) '!AJ12</f>
        <v>1475.28</v>
      </c>
      <c r="R13" s="100">
        <f>'[1]Annx-A (DA) '!BE12</f>
        <v>1191.591617</v>
      </c>
      <c r="S13" s="101">
        <f>'[1]Annx-A (DA) '!BF12</f>
        <v>858.46971699999995</v>
      </c>
      <c r="T13" s="102">
        <f>'[1]Annx-A (DA) '!BD12</f>
        <v>1142.1581000000001</v>
      </c>
      <c r="U13" s="103">
        <f>S13-T13</f>
        <v>-283.68838300000016</v>
      </c>
      <c r="V13" s="104">
        <v>49.98</v>
      </c>
      <c r="W13" s="106">
        <v>1401</v>
      </c>
      <c r="X13" s="105">
        <v>1337.609923</v>
      </c>
      <c r="Y13" s="105">
        <v>830.60992299999998</v>
      </c>
      <c r="Z13" s="105">
        <v>894</v>
      </c>
      <c r="AA13" s="105">
        <v>-63.390077000000019</v>
      </c>
      <c r="AB13" s="105">
        <v>507</v>
      </c>
    </row>
    <row r="14" spans="1:28" s="107" customFormat="1" ht="142.9" customHeight="1" x14ac:dyDescent="0.25">
      <c r="A14" s="97">
        <v>2</v>
      </c>
      <c r="B14" s="98" t="s">
        <v>54</v>
      </c>
      <c r="C14" s="99">
        <f>'[1]Annx-A (DA) '!E13</f>
        <v>1078.81</v>
      </c>
      <c r="D14" s="100">
        <f>'[1]Annx-A (DA) '!X13</f>
        <v>995.53385499999979</v>
      </c>
      <c r="E14" s="101">
        <f>'[1]Annx-A (DA) '!Y13</f>
        <v>376.02334999999982</v>
      </c>
      <c r="F14" s="102">
        <f>'[1]Annx-A (DA) '!W13</f>
        <v>459.29949499999998</v>
      </c>
      <c r="G14" s="103">
        <f t="shared" ref="G14:G60" si="0">E14-F14</f>
        <v>-83.276145000000156</v>
      </c>
      <c r="H14" s="104">
        <v>50.01</v>
      </c>
      <c r="I14" s="105">
        <v>1007</v>
      </c>
      <c r="J14" s="105">
        <v>985.58842300000003</v>
      </c>
      <c r="K14" s="105">
        <v>57.588422999999999</v>
      </c>
      <c r="L14" s="105">
        <v>79</v>
      </c>
      <c r="M14" s="105">
        <v>-21.411577000000001</v>
      </c>
      <c r="N14" s="105">
        <v>928</v>
      </c>
      <c r="O14" s="98">
        <v>50</v>
      </c>
      <c r="P14" s="98" t="s">
        <v>55</v>
      </c>
      <c r="Q14" s="99">
        <f>'[1]Annx-A (DA) '!AJ13</f>
        <v>1468.39</v>
      </c>
      <c r="R14" s="100">
        <f>'[1]Annx-A (DA) '!BE13</f>
        <v>1191.591617</v>
      </c>
      <c r="S14" s="101">
        <f>'[1]Annx-A (DA) '!BF13</f>
        <v>858.46971699999995</v>
      </c>
      <c r="T14" s="102">
        <f>'[1]Annx-A (DA) '!BD13</f>
        <v>1135.2681000000002</v>
      </c>
      <c r="U14" s="103">
        <f t="shared" ref="U14:U60" si="1">S14-T14</f>
        <v>-276.79838300000029</v>
      </c>
      <c r="V14" s="104">
        <v>49.93</v>
      </c>
      <c r="W14" s="106">
        <v>1406</v>
      </c>
      <c r="X14" s="105">
        <v>1356.2599230000001</v>
      </c>
      <c r="Y14" s="105">
        <v>811.25992299999996</v>
      </c>
      <c r="Z14" s="105">
        <v>861</v>
      </c>
      <c r="AA14" s="105">
        <v>-49.740077000000042</v>
      </c>
      <c r="AB14" s="105">
        <v>545</v>
      </c>
    </row>
    <row r="15" spans="1:28" s="107" customFormat="1" ht="142.9" customHeight="1" x14ac:dyDescent="0.25">
      <c r="A15" s="97">
        <v>3</v>
      </c>
      <c r="B15" s="98" t="s">
        <v>56</v>
      </c>
      <c r="C15" s="99">
        <f>'[1]Annx-A (DA) '!E14</f>
        <v>1066.99</v>
      </c>
      <c r="D15" s="100">
        <f>'[1]Annx-A (DA) '!X14</f>
        <v>958.24563799999999</v>
      </c>
      <c r="E15" s="101">
        <f>'[1]Annx-A (DA) '!Y14</f>
        <v>358.73513299999985</v>
      </c>
      <c r="F15" s="102">
        <f>'[1]Annx-A (DA) '!W14</f>
        <v>467.47949500000004</v>
      </c>
      <c r="G15" s="103">
        <f t="shared" si="0"/>
        <v>-108.74436200000019</v>
      </c>
      <c r="H15" s="104">
        <v>50.01</v>
      </c>
      <c r="I15" s="105">
        <v>1001</v>
      </c>
      <c r="J15" s="105">
        <v>1003.098423</v>
      </c>
      <c r="K15" s="105">
        <v>78.098422999999997</v>
      </c>
      <c r="L15" s="105">
        <v>76</v>
      </c>
      <c r="M15" s="105">
        <v>2.0984229999999968</v>
      </c>
      <c r="N15" s="105">
        <v>925</v>
      </c>
      <c r="O15" s="98">
        <v>51</v>
      </c>
      <c r="P15" s="98" t="s">
        <v>57</v>
      </c>
      <c r="Q15" s="99">
        <f>'[1]Annx-A (DA) '!AJ14</f>
        <v>1442.79</v>
      </c>
      <c r="R15" s="100">
        <f>'[1]Annx-A (DA) '!BE14</f>
        <v>1052.4258900000002</v>
      </c>
      <c r="S15" s="101">
        <f>'[1]Annx-A (DA) '!BF14</f>
        <v>719.30399000000011</v>
      </c>
      <c r="T15" s="102">
        <f>'[1]Annx-A (DA) '!BD14</f>
        <v>1109.6680999999999</v>
      </c>
      <c r="U15" s="103">
        <f t="shared" si="1"/>
        <v>-390.36410999999976</v>
      </c>
      <c r="V15" s="104">
        <v>49.92</v>
      </c>
      <c r="W15" s="106">
        <v>1363</v>
      </c>
      <c r="X15" s="105">
        <v>1385.4191960000001</v>
      </c>
      <c r="Y15" s="105">
        <v>795.41919600000006</v>
      </c>
      <c r="Z15" s="105">
        <v>773</v>
      </c>
      <c r="AA15" s="105">
        <v>22.419196000000056</v>
      </c>
      <c r="AB15" s="105">
        <v>590</v>
      </c>
    </row>
    <row r="16" spans="1:28" s="107" customFormat="1" ht="142.9" customHeight="1" x14ac:dyDescent="0.25">
      <c r="A16" s="97">
        <v>4</v>
      </c>
      <c r="B16" s="98" t="s">
        <v>58</v>
      </c>
      <c r="C16" s="99">
        <f>'[1]Annx-A (DA) '!E15</f>
        <v>1056.1600000000001</v>
      </c>
      <c r="D16" s="100">
        <f>'[1]Annx-A (DA) '!X15</f>
        <v>946.86709199999996</v>
      </c>
      <c r="E16" s="101">
        <f>'[1]Annx-A (DA) '!Y15</f>
        <v>347.35658699999993</v>
      </c>
      <c r="F16" s="102">
        <f>'[1]Annx-A (DA) '!W15</f>
        <v>456.64949500000012</v>
      </c>
      <c r="G16" s="103">
        <f t="shared" si="0"/>
        <v>-109.29290800000018</v>
      </c>
      <c r="H16" s="104">
        <v>49.97</v>
      </c>
      <c r="I16" s="105">
        <v>978</v>
      </c>
      <c r="J16" s="105">
        <v>1015.798423</v>
      </c>
      <c r="K16" s="105">
        <v>77.798423</v>
      </c>
      <c r="L16" s="105">
        <v>40</v>
      </c>
      <c r="M16" s="105">
        <v>37.798423</v>
      </c>
      <c r="N16" s="105">
        <v>938</v>
      </c>
      <c r="O16" s="98">
        <v>52</v>
      </c>
      <c r="P16" s="98" t="s">
        <v>59</v>
      </c>
      <c r="Q16" s="99">
        <f>'[1]Annx-A (DA) '!AJ15</f>
        <v>1419.82</v>
      </c>
      <c r="R16" s="100">
        <f>'[1]Annx-A (DA) '!BE15</f>
        <v>1059.554539</v>
      </c>
      <c r="S16" s="101">
        <f>'[1]Annx-A (DA) '!BF15</f>
        <v>726.43263900000011</v>
      </c>
      <c r="T16" s="102">
        <f>'[1]Annx-A (DA) '!BD15</f>
        <v>1086.6981000000001</v>
      </c>
      <c r="U16" s="103">
        <f t="shared" si="1"/>
        <v>-360.26546099999996</v>
      </c>
      <c r="V16" s="104">
        <v>49.93</v>
      </c>
      <c r="W16" s="106">
        <v>1360</v>
      </c>
      <c r="X16" s="105">
        <v>1380.6878449999999</v>
      </c>
      <c r="Y16" s="105">
        <v>763.68784500000004</v>
      </c>
      <c r="Z16" s="105">
        <v>743</v>
      </c>
      <c r="AA16" s="105">
        <v>20.687845000000038</v>
      </c>
      <c r="AB16" s="105">
        <v>617</v>
      </c>
    </row>
    <row r="17" spans="1:47" s="107" customFormat="1" ht="142.9" customHeight="1" x14ac:dyDescent="0.25">
      <c r="A17" s="97">
        <v>5</v>
      </c>
      <c r="B17" s="98" t="s">
        <v>60</v>
      </c>
      <c r="C17" s="99">
        <f>'[1]Annx-A (DA) '!E16</f>
        <v>1039.75</v>
      </c>
      <c r="D17" s="100">
        <f>'[1]Annx-A (DA) '!X16</f>
        <v>868.567092</v>
      </c>
      <c r="E17" s="101">
        <f>'[1]Annx-A (DA) '!Y16</f>
        <v>339.05658699999992</v>
      </c>
      <c r="F17" s="102">
        <f>'[1]Annx-A (DA) '!W16</f>
        <v>510.23949500000003</v>
      </c>
      <c r="G17" s="103">
        <f t="shared" si="0"/>
        <v>-171.18290800000011</v>
      </c>
      <c r="H17" s="104">
        <v>49.98</v>
      </c>
      <c r="I17" s="105">
        <v>982</v>
      </c>
      <c r="J17" s="105">
        <v>975.80915000000005</v>
      </c>
      <c r="K17" s="105">
        <v>78.809150000000002</v>
      </c>
      <c r="L17" s="105">
        <v>85</v>
      </c>
      <c r="M17" s="105">
        <v>-6.1908499999999975</v>
      </c>
      <c r="N17" s="105">
        <v>897</v>
      </c>
      <c r="O17" s="98">
        <v>53</v>
      </c>
      <c r="P17" s="98" t="s">
        <v>61</v>
      </c>
      <c r="Q17" s="99">
        <f>'[1]Annx-A (DA) '!AJ16</f>
        <v>1377.48</v>
      </c>
      <c r="R17" s="100">
        <f>'[1]Annx-A (DA) '!BE16</f>
        <v>1025.2723919999999</v>
      </c>
      <c r="S17" s="101">
        <f>'[1]Annx-A (DA) '!BF16</f>
        <v>732.12191199999984</v>
      </c>
      <c r="T17" s="102">
        <f>'[1]Annx-A (DA) '!BD16</f>
        <v>1084.32952</v>
      </c>
      <c r="U17" s="103">
        <f t="shared" si="1"/>
        <v>-352.20760800000016</v>
      </c>
      <c r="V17" s="104">
        <v>49.98</v>
      </c>
      <c r="W17" s="106">
        <v>1311</v>
      </c>
      <c r="X17" s="105">
        <v>1333.4071180000001</v>
      </c>
      <c r="Y17" s="105">
        <v>731.40711799999997</v>
      </c>
      <c r="Z17" s="105">
        <v>708</v>
      </c>
      <c r="AA17" s="105">
        <v>23.407117999999969</v>
      </c>
      <c r="AB17" s="105">
        <v>602</v>
      </c>
    </row>
    <row r="18" spans="1:47" s="107" customFormat="1" ht="142.9" customHeight="1" x14ac:dyDescent="0.25">
      <c r="A18" s="97">
        <v>6</v>
      </c>
      <c r="B18" s="98" t="s">
        <v>62</v>
      </c>
      <c r="C18" s="99">
        <f>'[1]Annx-A (DA) '!E17</f>
        <v>1034.5</v>
      </c>
      <c r="D18" s="100">
        <f>'[1]Annx-A (DA) '!X17</f>
        <v>853.15059199999996</v>
      </c>
      <c r="E18" s="101">
        <f>'[1]Annx-A (DA) '!Y17</f>
        <v>339.05658699999992</v>
      </c>
      <c r="F18" s="102">
        <f>'[1]Annx-A (DA) '!W17</f>
        <v>520.40599499999996</v>
      </c>
      <c r="G18" s="103">
        <f t="shared" si="0"/>
        <v>-181.34940800000004</v>
      </c>
      <c r="H18" s="104">
        <v>49.98</v>
      </c>
      <c r="I18" s="105">
        <v>980</v>
      </c>
      <c r="J18" s="105">
        <v>979.39914999999996</v>
      </c>
      <c r="K18" s="105">
        <v>78.399150000000006</v>
      </c>
      <c r="L18" s="105">
        <v>79</v>
      </c>
      <c r="M18" s="105">
        <v>-0.60084999999999411</v>
      </c>
      <c r="N18" s="105">
        <v>901</v>
      </c>
      <c r="O18" s="98">
        <v>54</v>
      </c>
      <c r="P18" s="98" t="s">
        <v>63</v>
      </c>
      <c r="Q18" s="99">
        <f>'[1]Annx-A (DA) '!AJ17</f>
        <v>1364.35</v>
      </c>
      <c r="R18" s="100">
        <f>'[1]Annx-A (DA) '!BE17</f>
        <v>1025.2723919999999</v>
      </c>
      <c r="S18" s="101">
        <f>'[1]Annx-A (DA) '!BF17</f>
        <v>732.12191199999984</v>
      </c>
      <c r="T18" s="102">
        <f>'[1]Annx-A (DA) '!BD17</f>
        <v>1071.1995199999999</v>
      </c>
      <c r="U18" s="103">
        <f t="shared" si="1"/>
        <v>-339.07760800000005</v>
      </c>
      <c r="V18" s="104">
        <v>49.97</v>
      </c>
      <c r="W18" s="106">
        <v>1299</v>
      </c>
      <c r="X18" s="105">
        <v>1326.507118</v>
      </c>
      <c r="Y18" s="105">
        <v>726.50711799999999</v>
      </c>
      <c r="Z18" s="105">
        <v>699</v>
      </c>
      <c r="AA18" s="105">
        <v>27.507117999999991</v>
      </c>
      <c r="AB18" s="105">
        <v>600</v>
      </c>
    </row>
    <row r="19" spans="1:47" s="107" customFormat="1" ht="142.9" customHeight="1" x14ac:dyDescent="0.25">
      <c r="A19" s="97">
        <v>7</v>
      </c>
      <c r="B19" s="98" t="s">
        <v>64</v>
      </c>
      <c r="C19" s="99">
        <f>'[1]Annx-A (DA) '!E18</f>
        <v>1038.1099999999999</v>
      </c>
      <c r="D19" s="100">
        <f>'[1]Annx-A (DA) '!X18</f>
        <v>815.29966399999989</v>
      </c>
      <c r="E19" s="101">
        <f>'[1]Annx-A (DA) '!Y18</f>
        <v>335.20565899999986</v>
      </c>
      <c r="F19" s="102">
        <f>'[1]Annx-A (DA) '!W18</f>
        <v>558.01599499999998</v>
      </c>
      <c r="G19" s="103">
        <f t="shared" si="0"/>
        <v>-222.81033600000012</v>
      </c>
      <c r="H19" s="104">
        <v>49.95</v>
      </c>
      <c r="I19" s="105">
        <v>965</v>
      </c>
      <c r="J19" s="105">
        <v>1003.25915</v>
      </c>
      <c r="K19" s="105">
        <v>92.259150000000005</v>
      </c>
      <c r="L19" s="105">
        <v>54</v>
      </c>
      <c r="M19" s="105">
        <v>38.259150000000005</v>
      </c>
      <c r="N19" s="105">
        <v>911</v>
      </c>
      <c r="O19" s="98">
        <v>55</v>
      </c>
      <c r="P19" s="98" t="s">
        <v>65</v>
      </c>
      <c r="Q19" s="99">
        <f>'[1]Annx-A (DA) '!AJ18</f>
        <v>1365.33</v>
      </c>
      <c r="R19" s="100">
        <f>'[1]Annx-A (DA) '!BE18</f>
        <v>1023.8330159999998</v>
      </c>
      <c r="S19" s="101">
        <f>'[1]Annx-A (DA) '!BF18</f>
        <v>730.6825359999998</v>
      </c>
      <c r="T19" s="102">
        <f>'[1]Annx-A (DA) '!BD18</f>
        <v>1072.1795199999999</v>
      </c>
      <c r="U19" s="103">
        <f t="shared" si="1"/>
        <v>-341.49698400000011</v>
      </c>
      <c r="V19" s="104">
        <v>49.92</v>
      </c>
      <c r="W19" s="106">
        <v>1315</v>
      </c>
      <c r="X19" s="105">
        <v>1352.952182</v>
      </c>
      <c r="Y19" s="105">
        <v>810.95218199999999</v>
      </c>
      <c r="Z19" s="105">
        <v>773</v>
      </c>
      <c r="AA19" s="105">
        <v>37.952181999999993</v>
      </c>
      <c r="AB19" s="105">
        <v>542</v>
      </c>
    </row>
    <row r="20" spans="1:47" s="107" customFormat="1" ht="142.5" customHeight="1" x14ac:dyDescent="0.25">
      <c r="A20" s="97">
        <v>8</v>
      </c>
      <c r="B20" s="98" t="s">
        <v>66</v>
      </c>
      <c r="C20" s="99">
        <f>'[1]Annx-A (DA) '!E19</f>
        <v>1037.46</v>
      </c>
      <c r="D20" s="100">
        <f>'[1]Annx-A (DA) '!X19</f>
        <v>815.29966399999989</v>
      </c>
      <c r="E20" s="101">
        <f>'[1]Annx-A (DA) '!Y19</f>
        <v>335.20565899999986</v>
      </c>
      <c r="F20" s="102">
        <f>'[1]Annx-A (DA) '!W19</f>
        <v>557.36599500000011</v>
      </c>
      <c r="G20" s="103">
        <f t="shared" si="0"/>
        <v>-222.16033600000026</v>
      </c>
      <c r="H20" s="104">
        <v>49.98</v>
      </c>
      <c r="I20" s="105">
        <v>977</v>
      </c>
      <c r="J20" s="105">
        <v>1000.25915</v>
      </c>
      <c r="K20" s="105">
        <v>92.259150000000005</v>
      </c>
      <c r="L20" s="105">
        <v>69</v>
      </c>
      <c r="M20" s="105">
        <v>23.259150000000005</v>
      </c>
      <c r="N20" s="105">
        <v>908</v>
      </c>
      <c r="O20" s="98">
        <v>56</v>
      </c>
      <c r="P20" s="98" t="s">
        <v>67</v>
      </c>
      <c r="Q20" s="99">
        <f>'[1]Annx-A (DA) '!AJ19</f>
        <v>1378.13</v>
      </c>
      <c r="R20" s="100">
        <f>'[1]Annx-A (DA) '!BE19</f>
        <v>1023.8330159999998</v>
      </c>
      <c r="S20" s="101">
        <f>'[1]Annx-A (DA) '!BF19</f>
        <v>730.6825359999998</v>
      </c>
      <c r="T20" s="102">
        <f>'[1]Annx-A (DA) '!BD19</f>
        <v>1084.9795200000001</v>
      </c>
      <c r="U20" s="103">
        <f t="shared" si="1"/>
        <v>-354.29698400000029</v>
      </c>
      <c r="V20" s="104">
        <v>49.78</v>
      </c>
      <c r="W20" s="106">
        <v>1329</v>
      </c>
      <c r="X20" s="105">
        <v>1365.7721820000002</v>
      </c>
      <c r="Y20" s="105">
        <v>810.77218200000004</v>
      </c>
      <c r="Z20" s="105">
        <v>754</v>
      </c>
      <c r="AA20" s="105">
        <v>56.772182000000043</v>
      </c>
      <c r="AB20" s="105">
        <v>555</v>
      </c>
    </row>
    <row r="21" spans="1:47" s="107" customFormat="1" ht="142.5" customHeight="1" x14ac:dyDescent="0.25">
      <c r="A21" s="97">
        <v>9</v>
      </c>
      <c r="B21" s="98" t="s">
        <v>68</v>
      </c>
      <c r="C21" s="99">
        <f>'[1]Annx-A (DA) '!E20</f>
        <v>1028.92</v>
      </c>
      <c r="D21" s="100">
        <f>'[1]Annx-A (DA) '!X20</f>
        <v>762.79679399999986</v>
      </c>
      <c r="E21" s="101">
        <f>'[1]Annx-A (DA) '!Y20</f>
        <v>322.74565899999988</v>
      </c>
      <c r="F21" s="102">
        <f>'[1]Annx-A (DA) '!W20</f>
        <v>588.86886500000014</v>
      </c>
      <c r="G21" s="103">
        <f t="shared" si="0"/>
        <v>-266.12320600000027</v>
      </c>
      <c r="H21" s="104">
        <v>50.01</v>
      </c>
      <c r="I21" s="105">
        <v>971</v>
      </c>
      <c r="J21" s="105">
        <v>983.86987699999997</v>
      </c>
      <c r="K21" s="105">
        <v>83.869877000000002</v>
      </c>
      <c r="L21" s="105">
        <v>70</v>
      </c>
      <c r="M21" s="105">
        <v>13.869877000000002</v>
      </c>
      <c r="N21" s="105">
        <v>900</v>
      </c>
      <c r="O21" s="98">
        <v>57</v>
      </c>
      <c r="P21" s="98" t="s">
        <v>69</v>
      </c>
      <c r="Q21" s="99">
        <f>'[1]Annx-A (DA) '!AJ20</f>
        <v>1388.96</v>
      </c>
      <c r="R21" s="100">
        <f>'[1]Annx-A (DA) '!BE20</f>
        <v>1130.1386110000001</v>
      </c>
      <c r="S21" s="101">
        <f>'[1]Annx-A (DA) '!BF20</f>
        <v>836.90953599999989</v>
      </c>
      <c r="T21" s="102">
        <f>'[1]Annx-A (DA) '!BD20</f>
        <v>1095.7309250000001</v>
      </c>
      <c r="U21" s="103">
        <f t="shared" si="1"/>
        <v>-258.82138900000018</v>
      </c>
      <c r="V21" s="104">
        <v>49.86</v>
      </c>
      <c r="W21" s="106">
        <v>1358</v>
      </c>
      <c r="X21" s="105">
        <v>1375.5575960000001</v>
      </c>
      <c r="Y21" s="105">
        <v>816.55759599999999</v>
      </c>
      <c r="Z21" s="105">
        <v>789</v>
      </c>
      <c r="AA21" s="105">
        <v>27.55759599999999</v>
      </c>
      <c r="AB21" s="105">
        <v>559</v>
      </c>
    </row>
    <row r="22" spans="1:47" s="107" customFormat="1" ht="142.9" customHeight="1" x14ac:dyDescent="0.25">
      <c r="A22" s="97">
        <v>10</v>
      </c>
      <c r="B22" s="98" t="s">
        <v>70</v>
      </c>
      <c r="C22" s="99">
        <f>'[1]Annx-A (DA) '!E21</f>
        <v>1040.08</v>
      </c>
      <c r="D22" s="100">
        <f>'[1]Annx-A (DA) '!X21</f>
        <v>762.79679399999986</v>
      </c>
      <c r="E22" s="101">
        <f>'[1]Annx-A (DA) '!Y21</f>
        <v>322.74565899999988</v>
      </c>
      <c r="F22" s="102">
        <f>'[1]Annx-A (DA) '!W21</f>
        <v>600.028865</v>
      </c>
      <c r="G22" s="103">
        <f t="shared" si="0"/>
        <v>-277.28320600000012</v>
      </c>
      <c r="H22" s="104">
        <v>49.99</v>
      </c>
      <c r="I22" s="105">
        <v>967</v>
      </c>
      <c r="J22" s="105">
        <v>982.86987699999997</v>
      </c>
      <c r="K22" s="105">
        <v>83.869877000000002</v>
      </c>
      <c r="L22" s="105">
        <v>68</v>
      </c>
      <c r="M22" s="105">
        <v>15.869877000000002</v>
      </c>
      <c r="N22" s="105">
        <v>899</v>
      </c>
      <c r="O22" s="98">
        <v>58</v>
      </c>
      <c r="P22" s="98" t="s">
        <v>71</v>
      </c>
      <c r="Q22" s="99">
        <f>'[1]Annx-A (DA) '!AJ21</f>
        <v>1382.73</v>
      </c>
      <c r="R22" s="100">
        <f>'[1]Annx-A (DA) '!BE21</f>
        <v>1120.4816109999999</v>
      </c>
      <c r="S22" s="101">
        <f>'[1]Annx-A (DA) '!BF21</f>
        <v>827.25253599999996</v>
      </c>
      <c r="T22" s="102">
        <f>'[1]Annx-A (DA) '!BD21</f>
        <v>1089.5009250000001</v>
      </c>
      <c r="U22" s="103">
        <f t="shared" si="1"/>
        <v>-262.24838900000009</v>
      </c>
      <c r="V22" s="104">
        <v>49.87</v>
      </c>
      <c r="W22" s="106">
        <v>1355</v>
      </c>
      <c r="X22" s="105">
        <v>1401.8475960000001</v>
      </c>
      <c r="Y22" s="105">
        <v>815.84759599999995</v>
      </c>
      <c r="Z22" s="105">
        <v>769</v>
      </c>
      <c r="AA22" s="105">
        <v>46.847595999999953</v>
      </c>
      <c r="AB22" s="105">
        <v>586</v>
      </c>
      <c r="AU22" s="107" t="s">
        <v>72</v>
      </c>
    </row>
    <row r="23" spans="1:47" s="107" customFormat="1" ht="142.9" customHeight="1" x14ac:dyDescent="0.25">
      <c r="A23" s="97">
        <v>11</v>
      </c>
      <c r="B23" s="98" t="s">
        <v>73</v>
      </c>
      <c r="C23" s="99">
        <f>'[1]Annx-A (DA) '!E22</f>
        <v>1022.36</v>
      </c>
      <c r="D23" s="100">
        <f>'[1]Annx-A (DA) '!X22</f>
        <v>718.79679399999986</v>
      </c>
      <c r="E23" s="101">
        <f>'[1]Annx-A (DA) '!Y22</f>
        <v>322.74565899999988</v>
      </c>
      <c r="F23" s="102">
        <f>'[1]Annx-A (DA) '!W22</f>
        <v>626.30886499999997</v>
      </c>
      <c r="G23" s="103">
        <f t="shared" si="0"/>
        <v>-303.56320600000009</v>
      </c>
      <c r="H23" s="104">
        <v>49.99</v>
      </c>
      <c r="I23" s="105">
        <v>963</v>
      </c>
      <c r="J23" s="105">
        <v>979.00987699999996</v>
      </c>
      <c r="K23" s="105">
        <v>277.00987700000002</v>
      </c>
      <c r="L23" s="105">
        <v>261</v>
      </c>
      <c r="M23" s="105">
        <v>16.009877000000017</v>
      </c>
      <c r="N23" s="105">
        <v>702</v>
      </c>
      <c r="O23" s="98">
        <v>59</v>
      </c>
      <c r="P23" s="98" t="s">
        <v>74</v>
      </c>
      <c r="Q23" s="99">
        <f>'[1]Annx-A (DA) '!AJ22</f>
        <v>1376.82</v>
      </c>
      <c r="R23" s="100">
        <f>'[1]Annx-A (DA) '!BE22</f>
        <v>1184.871611</v>
      </c>
      <c r="S23" s="101">
        <f>'[1]Annx-A (DA) '!BF22</f>
        <v>826.64253599999984</v>
      </c>
      <c r="T23" s="102">
        <f>'[1]Annx-A (DA) '!BD22</f>
        <v>1018.590925</v>
      </c>
      <c r="U23" s="103">
        <f t="shared" si="1"/>
        <v>-191.94838900000013</v>
      </c>
      <c r="V23" s="104">
        <v>49.95</v>
      </c>
      <c r="W23" s="106">
        <v>1357</v>
      </c>
      <c r="X23" s="105">
        <v>1410.710642</v>
      </c>
      <c r="Y23" s="105">
        <v>822.71064200000001</v>
      </c>
      <c r="Z23" s="105">
        <v>769</v>
      </c>
      <c r="AA23" s="105">
        <v>53.710642000000007</v>
      </c>
      <c r="AB23" s="105">
        <v>588</v>
      </c>
    </row>
    <row r="24" spans="1:47" s="107" customFormat="1" ht="142.9" customHeight="1" x14ac:dyDescent="0.25">
      <c r="A24" s="97">
        <v>12</v>
      </c>
      <c r="B24" s="98" t="s">
        <v>75</v>
      </c>
      <c r="C24" s="99">
        <f>'[1]Annx-A (DA) '!E23</f>
        <v>1024.98</v>
      </c>
      <c r="D24" s="100">
        <f>'[1]Annx-A (DA) '!X23</f>
        <v>718.45567799999981</v>
      </c>
      <c r="E24" s="101">
        <f>'[1]Annx-A (DA) '!Y23</f>
        <v>322.40454299999988</v>
      </c>
      <c r="F24" s="102">
        <f>'[1]Annx-A (DA) '!W23</f>
        <v>628.92886500000009</v>
      </c>
      <c r="G24" s="103">
        <f t="shared" si="0"/>
        <v>-306.52432200000021</v>
      </c>
      <c r="H24" s="104">
        <v>49.97</v>
      </c>
      <c r="I24" s="105">
        <v>979</v>
      </c>
      <c r="J24" s="105">
        <v>946.76876100000004</v>
      </c>
      <c r="K24" s="105">
        <v>277.76876099999998</v>
      </c>
      <c r="L24" s="105">
        <v>310</v>
      </c>
      <c r="M24" s="105">
        <v>-32.231239000000016</v>
      </c>
      <c r="N24" s="105">
        <v>669</v>
      </c>
      <c r="O24" s="98">
        <v>60</v>
      </c>
      <c r="P24" s="98" t="s">
        <v>76</v>
      </c>
      <c r="Q24" s="99">
        <f>'[1]Annx-A (DA) '!AJ23</f>
        <v>1381.09</v>
      </c>
      <c r="R24" s="100">
        <f>'[1]Annx-A (DA) '!BE23</f>
        <v>1184.111611</v>
      </c>
      <c r="S24" s="101">
        <f>'[1]Annx-A (DA) '!BF23</f>
        <v>825.88253599999985</v>
      </c>
      <c r="T24" s="102">
        <f>'[1]Annx-A (DA) '!BD23</f>
        <v>1022.860925</v>
      </c>
      <c r="U24" s="103">
        <f t="shared" si="1"/>
        <v>-196.97838900000011</v>
      </c>
      <c r="V24" s="104">
        <v>50.02</v>
      </c>
      <c r="W24" s="106">
        <v>1352</v>
      </c>
      <c r="X24" s="105">
        <v>1437.891768</v>
      </c>
      <c r="Y24" s="105">
        <v>847.89176799999996</v>
      </c>
      <c r="Z24" s="105">
        <v>762</v>
      </c>
      <c r="AA24" s="105">
        <v>85.891767999999956</v>
      </c>
      <c r="AB24" s="105">
        <v>590</v>
      </c>
    </row>
    <row r="25" spans="1:47" s="107" customFormat="1" ht="142.9" customHeight="1" x14ac:dyDescent="0.25">
      <c r="A25" s="97">
        <v>13</v>
      </c>
      <c r="B25" s="98" t="s">
        <v>77</v>
      </c>
      <c r="C25" s="99">
        <f>'[1]Annx-A (DA) '!E24</f>
        <v>1022.03</v>
      </c>
      <c r="D25" s="100">
        <f>'[1]Annx-A (DA) '!X24</f>
        <v>718.44138799999985</v>
      </c>
      <c r="E25" s="101">
        <f>'[1]Annx-A (DA) '!Y24</f>
        <v>322.40454299999988</v>
      </c>
      <c r="F25" s="102">
        <f>'[1]Annx-A (DA) '!W24</f>
        <v>625.99315499999989</v>
      </c>
      <c r="G25" s="103">
        <f t="shared" si="0"/>
        <v>-303.58861200000001</v>
      </c>
      <c r="H25" s="104">
        <v>49.94</v>
      </c>
      <c r="I25" s="105">
        <v>969</v>
      </c>
      <c r="J25" s="105">
        <v>917.07765100000006</v>
      </c>
      <c r="K25" s="105">
        <v>277.077651</v>
      </c>
      <c r="L25" s="105">
        <v>330</v>
      </c>
      <c r="M25" s="105">
        <v>-52.922348999999997</v>
      </c>
      <c r="N25" s="105">
        <v>640</v>
      </c>
      <c r="O25" s="98">
        <v>61</v>
      </c>
      <c r="P25" s="98" t="s">
        <v>78</v>
      </c>
      <c r="Q25" s="99">
        <f>'[1]Annx-A (DA) '!AJ24</f>
        <v>1375.84</v>
      </c>
      <c r="R25" s="100">
        <f>'[1]Annx-A (DA) '!BE24</f>
        <v>1183.6397119999999</v>
      </c>
      <c r="S25" s="101">
        <f>'[1]Annx-A (DA) '!BF24</f>
        <v>825.37491199999977</v>
      </c>
      <c r="T25" s="102">
        <f>'[1]Annx-A (DA) '!BD24</f>
        <v>1017.5751999999999</v>
      </c>
      <c r="U25" s="103">
        <f t="shared" si="1"/>
        <v>-192.20028800000011</v>
      </c>
      <c r="V25" s="104">
        <v>50.02</v>
      </c>
      <c r="W25" s="106">
        <v>1376</v>
      </c>
      <c r="X25" s="105">
        <v>1364.4117230000002</v>
      </c>
      <c r="Y25" s="105">
        <v>780.41172300000005</v>
      </c>
      <c r="Z25" s="105">
        <v>793</v>
      </c>
      <c r="AA25" s="105">
        <v>-12.588276999999948</v>
      </c>
      <c r="AB25" s="105">
        <v>584</v>
      </c>
    </row>
    <row r="26" spans="1:47" s="107" customFormat="1" ht="142.9" customHeight="1" x14ac:dyDescent="0.25">
      <c r="A26" s="97">
        <v>14</v>
      </c>
      <c r="B26" s="98" t="s">
        <v>79</v>
      </c>
      <c r="C26" s="99">
        <f>'[1]Annx-A (DA) '!E25</f>
        <v>1034.5</v>
      </c>
      <c r="D26" s="100">
        <f>'[1]Annx-A (DA) '!X25</f>
        <v>608.44138799999985</v>
      </c>
      <c r="E26" s="101">
        <f>'[1]Annx-A (DA) '!Y25</f>
        <v>322.40454299999988</v>
      </c>
      <c r="F26" s="102">
        <f>'[1]Annx-A (DA) '!W25</f>
        <v>748.46315499999992</v>
      </c>
      <c r="G26" s="103">
        <f t="shared" si="0"/>
        <v>-426.05861200000004</v>
      </c>
      <c r="H26" s="104">
        <v>49.99</v>
      </c>
      <c r="I26" s="105">
        <v>968</v>
      </c>
      <c r="J26" s="105">
        <v>910.12672300000008</v>
      </c>
      <c r="K26" s="105">
        <v>274.12672300000003</v>
      </c>
      <c r="L26" s="105">
        <v>332</v>
      </c>
      <c r="M26" s="105">
        <v>-57.873276999999973</v>
      </c>
      <c r="N26" s="105">
        <v>636</v>
      </c>
      <c r="O26" s="98">
        <v>62</v>
      </c>
      <c r="P26" s="98" t="s">
        <v>80</v>
      </c>
      <c r="Q26" s="99">
        <f>'[1]Annx-A (DA) '!AJ25</f>
        <v>1383.06</v>
      </c>
      <c r="R26" s="100">
        <f>'[1]Annx-A (DA) '!BE25</f>
        <v>1191.3467119999998</v>
      </c>
      <c r="S26" s="101">
        <f>'[1]Annx-A (DA) '!BF25</f>
        <v>834.08191199999987</v>
      </c>
      <c r="T26" s="102">
        <f>'[1]Annx-A (DA) '!BD25</f>
        <v>1025.7952</v>
      </c>
      <c r="U26" s="103">
        <f t="shared" si="1"/>
        <v>-191.71328800000015</v>
      </c>
      <c r="V26" s="104">
        <v>50.04</v>
      </c>
      <c r="W26" s="106">
        <v>1401</v>
      </c>
      <c r="X26" s="105">
        <v>1465.486652</v>
      </c>
      <c r="Y26" s="105">
        <v>884.48665200000005</v>
      </c>
      <c r="Z26" s="105">
        <v>820</v>
      </c>
      <c r="AA26" s="105">
        <v>64.486652000000049</v>
      </c>
      <c r="AB26" s="105">
        <v>581</v>
      </c>
    </row>
    <row r="27" spans="1:47" s="107" customFormat="1" ht="142.9" customHeight="1" x14ac:dyDescent="0.25">
      <c r="A27" s="97">
        <v>15</v>
      </c>
      <c r="B27" s="98" t="s">
        <v>81</v>
      </c>
      <c r="C27" s="99">
        <f>'[1]Annx-A (DA) '!E26</f>
        <v>1024</v>
      </c>
      <c r="D27" s="100">
        <f>'[1]Annx-A (DA) '!X26</f>
        <v>608.44138799999985</v>
      </c>
      <c r="E27" s="101">
        <f>'[1]Annx-A (DA) '!Y26</f>
        <v>322.40454299999988</v>
      </c>
      <c r="F27" s="102">
        <f>'[1]Annx-A (DA) '!W26</f>
        <v>737.96315499999992</v>
      </c>
      <c r="G27" s="103">
        <f t="shared" si="0"/>
        <v>-415.55861200000004</v>
      </c>
      <c r="H27" s="104">
        <v>49.98</v>
      </c>
      <c r="I27" s="105">
        <v>956</v>
      </c>
      <c r="J27" s="105">
        <v>945.00579399999992</v>
      </c>
      <c r="K27" s="105">
        <v>308.00579399999998</v>
      </c>
      <c r="L27" s="105">
        <v>319</v>
      </c>
      <c r="M27" s="105">
        <v>-10.99420600000002</v>
      </c>
      <c r="N27" s="105">
        <v>637</v>
      </c>
      <c r="O27" s="98">
        <v>63</v>
      </c>
      <c r="P27" s="98" t="s">
        <v>82</v>
      </c>
      <c r="Q27" s="99">
        <f>'[1]Annx-A (DA) '!AJ26</f>
        <v>1374.19</v>
      </c>
      <c r="R27" s="100">
        <f>'[1]Annx-A (DA) '!BE26</f>
        <v>1137.3217119999997</v>
      </c>
      <c r="S27" s="101">
        <f>'[1]Annx-A (DA) '!BF26</f>
        <v>785.0569119999999</v>
      </c>
      <c r="T27" s="102">
        <f>'[1]Annx-A (DA) '!BD26</f>
        <v>1021.9252000000001</v>
      </c>
      <c r="U27" s="103">
        <f t="shared" si="1"/>
        <v>-236.86828800000023</v>
      </c>
      <c r="V27" s="104">
        <v>50.02</v>
      </c>
      <c r="W27" s="106">
        <v>1391</v>
      </c>
      <c r="X27" s="105">
        <v>1379.246668</v>
      </c>
      <c r="Y27" s="105">
        <v>801.246668</v>
      </c>
      <c r="Z27" s="105">
        <v>813</v>
      </c>
      <c r="AA27" s="105">
        <v>-11.753332</v>
      </c>
      <c r="AB27" s="105">
        <v>578</v>
      </c>
    </row>
    <row r="28" spans="1:47" s="107" customFormat="1" ht="142.9" customHeight="1" x14ac:dyDescent="0.25">
      <c r="A28" s="97">
        <v>16</v>
      </c>
      <c r="B28" s="98" t="s">
        <v>83</v>
      </c>
      <c r="C28" s="99">
        <f>'[1]Annx-A (DA) '!E27</f>
        <v>1036.1400000000001</v>
      </c>
      <c r="D28" s="100">
        <f>'[1]Annx-A (DA) '!X27</f>
        <v>625.72371799999996</v>
      </c>
      <c r="E28" s="101">
        <f>'[1]Annx-A (DA) '!Y27</f>
        <v>339.68687299999993</v>
      </c>
      <c r="F28" s="102">
        <f>'[1]Annx-A (DA) '!W27</f>
        <v>750.10315500000002</v>
      </c>
      <c r="G28" s="103">
        <f t="shared" si="0"/>
        <v>-410.41628200000008</v>
      </c>
      <c r="H28" s="104">
        <v>50</v>
      </c>
      <c r="I28" s="105">
        <v>944</v>
      </c>
      <c r="J28" s="105">
        <v>924.76918000000001</v>
      </c>
      <c r="K28" s="105">
        <v>293.76918000000001</v>
      </c>
      <c r="L28" s="105">
        <v>313</v>
      </c>
      <c r="M28" s="105">
        <v>-19.230819999999994</v>
      </c>
      <c r="N28" s="105">
        <v>631</v>
      </c>
      <c r="O28" s="98">
        <v>64</v>
      </c>
      <c r="P28" s="98" t="s">
        <v>84</v>
      </c>
      <c r="Q28" s="99">
        <f>'[1]Annx-A (DA) '!AJ27</f>
        <v>1381.42</v>
      </c>
      <c r="R28" s="100">
        <f>'[1]Annx-A (DA) '!BE27</f>
        <v>1075.3023359999997</v>
      </c>
      <c r="S28" s="101">
        <f>'[1]Annx-A (DA) '!BF27</f>
        <v>783.03753599999982</v>
      </c>
      <c r="T28" s="102">
        <f>'[1]Annx-A (DA) '!BD27</f>
        <v>1089.1552000000001</v>
      </c>
      <c r="U28" s="103">
        <f t="shared" si="1"/>
        <v>-306.11766400000033</v>
      </c>
      <c r="V28" s="104">
        <v>50.03</v>
      </c>
      <c r="W28" s="106">
        <v>1399</v>
      </c>
      <c r="X28" s="105">
        <v>1363.6466679999999</v>
      </c>
      <c r="Y28" s="105">
        <v>847.64666799999998</v>
      </c>
      <c r="Z28" s="105">
        <v>883</v>
      </c>
      <c r="AA28" s="105">
        <v>-35.353332000000023</v>
      </c>
      <c r="AB28" s="105">
        <v>516</v>
      </c>
    </row>
    <row r="29" spans="1:47" s="107" customFormat="1" ht="142.9" customHeight="1" x14ac:dyDescent="0.25">
      <c r="A29" s="97">
        <v>17</v>
      </c>
      <c r="B29" s="98" t="s">
        <v>85</v>
      </c>
      <c r="C29" s="99">
        <f>'[1]Annx-A (DA) '!E28</f>
        <v>1039.75</v>
      </c>
      <c r="D29" s="100">
        <f>'[1]Annx-A (DA) '!X28</f>
        <v>634.41299099999992</v>
      </c>
      <c r="E29" s="101">
        <f>'[1]Annx-A (DA) '!Y28</f>
        <v>345.37614599999995</v>
      </c>
      <c r="F29" s="102">
        <f>'[1]Annx-A (DA) '!W28</f>
        <v>750.71315499999992</v>
      </c>
      <c r="G29" s="103">
        <f t="shared" si="0"/>
        <v>-405.33700899999997</v>
      </c>
      <c r="H29" s="104">
        <v>50.03</v>
      </c>
      <c r="I29" s="105">
        <v>962</v>
      </c>
      <c r="J29" s="105">
        <v>992.47386099999994</v>
      </c>
      <c r="K29" s="105">
        <v>409.473861</v>
      </c>
      <c r="L29" s="105">
        <v>378</v>
      </c>
      <c r="M29" s="105">
        <v>31.473860999999999</v>
      </c>
      <c r="N29" s="105">
        <v>583</v>
      </c>
      <c r="O29" s="98">
        <v>65</v>
      </c>
      <c r="P29" s="98" t="s">
        <v>86</v>
      </c>
      <c r="Q29" s="99">
        <f>'[1]Annx-A (DA) '!AJ28</f>
        <v>1404.39</v>
      </c>
      <c r="R29" s="100">
        <f>'[1]Annx-A (DA) '!BE28</f>
        <v>1116.2057249999998</v>
      </c>
      <c r="S29" s="101">
        <f>'[1]Annx-A (DA) '!BF28</f>
        <v>764.91234499999996</v>
      </c>
      <c r="T29" s="102">
        <f>'[1]Annx-A (DA) '!BD28</f>
        <v>1053.09662</v>
      </c>
      <c r="U29" s="103">
        <f t="shared" si="1"/>
        <v>-288.18427500000007</v>
      </c>
      <c r="V29" s="104">
        <v>50.12</v>
      </c>
      <c r="W29" s="106">
        <v>1395</v>
      </c>
      <c r="X29" s="105">
        <v>1361.7874959999999</v>
      </c>
      <c r="Y29" s="105">
        <v>862.78749600000003</v>
      </c>
      <c r="Z29" s="105">
        <v>897</v>
      </c>
      <c r="AA29" s="105">
        <v>-34.212503999999967</v>
      </c>
      <c r="AB29" s="105">
        <v>499</v>
      </c>
    </row>
    <row r="30" spans="1:47" s="107" customFormat="1" ht="142.9" customHeight="1" x14ac:dyDescent="0.25">
      <c r="A30" s="97">
        <v>18</v>
      </c>
      <c r="B30" s="98" t="s">
        <v>87</v>
      </c>
      <c r="C30" s="99">
        <f>'[1]Annx-A (DA) '!E29</f>
        <v>1069.95</v>
      </c>
      <c r="D30" s="100">
        <f>'[1]Annx-A (DA) '!X29</f>
        <v>634.41299099999992</v>
      </c>
      <c r="E30" s="101">
        <f>'[1]Annx-A (DA) '!Y29</f>
        <v>345.37614599999995</v>
      </c>
      <c r="F30" s="102">
        <f>'[1]Annx-A (DA) '!W29</f>
        <v>780.91315499999996</v>
      </c>
      <c r="G30" s="103">
        <f t="shared" si="0"/>
        <v>-435.53700900000001</v>
      </c>
      <c r="H30" s="104">
        <v>50.01</v>
      </c>
      <c r="I30" s="105">
        <v>948</v>
      </c>
      <c r="J30" s="105">
        <v>986.31374499999993</v>
      </c>
      <c r="K30" s="105">
        <v>407.31374499999998</v>
      </c>
      <c r="L30" s="105">
        <v>369</v>
      </c>
      <c r="M30" s="105">
        <v>38.313744999999983</v>
      </c>
      <c r="N30" s="105">
        <v>579</v>
      </c>
      <c r="O30" s="98">
        <v>66</v>
      </c>
      <c r="P30" s="98" t="s">
        <v>88</v>
      </c>
      <c r="Q30" s="99">
        <f>'[1]Annx-A (DA) '!AJ29</f>
        <v>1399.79</v>
      </c>
      <c r="R30" s="100">
        <f>'[1]Annx-A (DA) '!BE29</f>
        <v>950.43215999999995</v>
      </c>
      <c r="S30" s="101">
        <f>'[1]Annx-A (DA) '!BF29</f>
        <v>599.13877999999988</v>
      </c>
      <c r="T30" s="102">
        <f>'[1]Annx-A (DA) '!BD29</f>
        <v>1048.4966199999999</v>
      </c>
      <c r="U30" s="103">
        <f t="shared" si="1"/>
        <v>-449.35784000000001</v>
      </c>
      <c r="V30" s="104">
        <v>50.1</v>
      </c>
      <c r="W30" s="106">
        <v>1393</v>
      </c>
      <c r="X30" s="105">
        <v>1342.3174960000001</v>
      </c>
      <c r="Y30" s="105">
        <v>832.31749600000001</v>
      </c>
      <c r="Z30" s="105">
        <v>883</v>
      </c>
      <c r="AA30" s="105">
        <v>-50.682503999999994</v>
      </c>
      <c r="AB30" s="105">
        <v>510</v>
      </c>
    </row>
    <row r="31" spans="1:47" s="107" customFormat="1" ht="142.9" customHeight="1" x14ac:dyDescent="0.25">
      <c r="A31" s="97">
        <v>19</v>
      </c>
      <c r="B31" s="98" t="s">
        <v>89</v>
      </c>
      <c r="C31" s="99">
        <f>'[1]Annx-A (DA) '!E30</f>
        <v>1068.31</v>
      </c>
      <c r="D31" s="100">
        <f>'[1]Annx-A (DA) '!X30</f>
        <v>635.0629909999999</v>
      </c>
      <c r="E31" s="101">
        <f>'[1]Annx-A (DA) '!Y30</f>
        <v>345.37614599999995</v>
      </c>
      <c r="F31" s="102">
        <f>'[1]Annx-A (DA) '!W30</f>
        <v>778.623155</v>
      </c>
      <c r="G31" s="103">
        <f t="shared" si="0"/>
        <v>-433.24700900000005</v>
      </c>
      <c r="H31" s="104">
        <v>50</v>
      </c>
      <c r="I31" s="105">
        <v>965</v>
      </c>
      <c r="J31" s="105">
        <v>1063.752244</v>
      </c>
      <c r="K31" s="105">
        <v>479.75224400000002</v>
      </c>
      <c r="L31" s="105">
        <v>381</v>
      </c>
      <c r="M31" s="105">
        <v>98.752244000000019</v>
      </c>
      <c r="N31" s="105">
        <v>584</v>
      </c>
      <c r="O31" s="98">
        <v>67</v>
      </c>
      <c r="P31" s="98" t="s">
        <v>90</v>
      </c>
      <c r="Q31" s="99">
        <f>'[1]Annx-A (DA) '!AJ30</f>
        <v>1394.54</v>
      </c>
      <c r="R31" s="100">
        <f>'[1]Annx-A (DA) '!BE30</f>
        <v>650.30972499999996</v>
      </c>
      <c r="S31" s="101">
        <f>'[1]Annx-A (DA) '!BF30</f>
        <v>299.01634499999994</v>
      </c>
      <c r="T31" s="102">
        <f>'[1]Annx-A (DA) '!BD30</f>
        <v>1043.2466199999999</v>
      </c>
      <c r="U31" s="103">
        <f t="shared" si="1"/>
        <v>-744.23027499999989</v>
      </c>
      <c r="V31" s="104">
        <v>50.1</v>
      </c>
      <c r="W31" s="106">
        <v>1388</v>
      </c>
      <c r="X31" s="105">
        <v>1367.9043059999999</v>
      </c>
      <c r="Y31" s="105">
        <v>839.90430600000002</v>
      </c>
      <c r="Z31" s="105">
        <v>860</v>
      </c>
      <c r="AA31" s="105">
        <v>-20.09569399999998</v>
      </c>
      <c r="AB31" s="105">
        <v>528</v>
      </c>
    </row>
    <row r="32" spans="1:47" s="107" customFormat="1" ht="142.9" customHeight="1" x14ac:dyDescent="0.25">
      <c r="A32" s="97">
        <v>20</v>
      </c>
      <c r="B32" s="98" t="s">
        <v>91</v>
      </c>
      <c r="C32" s="99">
        <f>'[1]Annx-A (DA) '!E31</f>
        <v>1080.1199999999999</v>
      </c>
      <c r="D32" s="100">
        <f>'[1]Annx-A (DA) '!X31</f>
        <v>635.0629909999999</v>
      </c>
      <c r="E32" s="101">
        <f>'[1]Annx-A (DA) '!Y31</f>
        <v>345.37614599999995</v>
      </c>
      <c r="F32" s="102">
        <f>'[1]Annx-A (DA) '!W31</f>
        <v>790.43315499999994</v>
      </c>
      <c r="G32" s="103">
        <f t="shared" si="0"/>
        <v>-445.05700899999999</v>
      </c>
      <c r="H32" s="104">
        <v>49.99</v>
      </c>
      <c r="I32" s="105">
        <v>989</v>
      </c>
      <c r="J32" s="105">
        <v>1065.272244</v>
      </c>
      <c r="K32" s="105">
        <v>480.272244</v>
      </c>
      <c r="L32" s="105">
        <v>404</v>
      </c>
      <c r="M32" s="105">
        <v>76.272244000000001</v>
      </c>
      <c r="N32" s="105">
        <v>585</v>
      </c>
      <c r="O32" s="98">
        <v>68</v>
      </c>
      <c r="P32" s="98" t="s">
        <v>92</v>
      </c>
      <c r="Q32" s="99">
        <f>'[1]Annx-A (DA) '!AJ31</f>
        <v>1387.32</v>
      </c>
      <c r="R32" s="100">
        <f>'[1]Annx-A (DA) '!BE31</f>
        <v>649.12972499999989</v>
      </c>
      <c r="S32" s="101">
        <f>'[1]Annx-A (DA) '!BF31</f>
        <v>297.83634499999999</v>
      </c>
      <c r="T32" s="102">
        <f>'[1]Annx-A (DA) '!BD31</f>
        <v>1036.0266199999999</v>
      </c>
      <c r="U32" s="103">
        <f t="shared" si="1"/>
        <v>-738.19027499999993</v>
      </c>
      <c r="V32" s="104">
        <v>50.06</v>
      </c>
      <c r="W32" s="106">
        <v>1394</v>
      </c>
      <c r="X32" s="105">
        <v>1359.784306</v>
      </c>
      <c r="Y32" s="105">
        <v>829.78430600000002</v>
      </c>
      <c r="Z32" s="105">
        <v>864</v>
      </c>
      <c r="AA32" s="105">
        <v>-34.215693999999985</v>
      </c>
      <c r="AB32" s="105">
        <v>530</v>
      </c>
    </row>
    <row r="33" spans="1:28" s="107" customFormat="1" ht="142.9" customHeight="1" x14ac:dyDescent="0.25">
      <c r="A33" s="97">
        <v>21</v>
      </c>
      <c r="B33" s="98" t="s">
        <v>93</v>
      </c>
      <c r="C33" s="99">
        <f>'[1]Annx-A (DA) '!E32</f>
        <v>1117.54</v>
      </c>
      <c r="D33" s="100">
        <f>'[1]Annx-A (DA) '!X32</f>
        <v>721.4984649999999</v>
      </c>
      <c r="E33" s="101">
        <f>'[1]Annx-A (DA) '!Y32</f>
        <v>362.75448999999981</v>
      </c>
      <c r="F33" s="102">
        <f>'[1]Annx-A (DA) '!W32</f>
        <v>758.79602499999999</v>
      </c>
      <c r="G33" s="103">
        <f t="shared" si="0"/>
        <v>-396.04153500000018</v>
      </c>
      <c r="H33" s="104">
        <v>49.99</v>
      </c>
      <c r="I33" s="105">
        <v>1022</v>
      </c>
      <c r="J33" s="105">
        <v>994.01780400000007</v>
      </c>
      <c r="K33" s="105">
        <v>335.01780400000001</v>
      </c>
      <c r="L33" s="105">
        <v>364</v>
      </c>
      <c r="M33" s="105">
        <v>-28.982195999999988</v>
      </c>
      <c r="N33" s="105">
        <v>659</v>
      </c>
      <c r="O33" s="98">
        <v>69</v>
      </c>
      <c r="P33" s="98" t="s">
        <v>94</v>
      </c>
      <c r="Q33" s="99">
        <f>'[1]Annx-A (DA) '!AJ32</f>
        <v>1372.55</v>
      </c>
      <c r="R33" s="100">
        <f>'[1]Annx-A (DA) '!BE32</f>
        <v>707.13821799999982</v>
      </c>
      <c r="S33" s="101">
        <f>'[1]Annx-A (DA) '!BF32</f>
        <v>355.80196799999987</v>
      </c>
      <c r="T33" s="102">
        <f>'[1]Annx-A (DA) '!BD32</f>
        <v>1021.2137499999999</v>
      </c>
      <c r="U33" s="103">
        <f t="shared" si="1"/>
        <v>-665.41178200000002</v>
      </c>
      <c r="V33" s="104">
        <v>50.02</v>
      </c>
      <c r="W33" s="106">
        <v>1384</v>
      </c>
      <c r="X33" s="105">
        <v>1353.014306</v>
      </c>
      <c r="Y33" s="105">
        <v>775.01430600000003</v>
      </c>
      <c r="Z33" s="105">
        <v>806</v>
      </c>
      <c r="AA33" s="105">
        <v>-30.985693999999967</v>
      </c>
      <c r="AB33" s="105">
        <v>578</v>
      </c>
    </row>
    <row r="34" spans="1:28" s="107" customFormat="1" ht="142.9" customHeight="1" x14ac:dyDescent="0.25">
      <c r="A34" s="97">
        <v>22</v>
      </c>
      <c r="B34" s="98" t="s">
        <v>95</v>
      </c>
      <c r="C34" s="99">
        <f>'[1]Annx-A (DA) '!E33</f>
        <v>1177.5999999999999</v>
      </c>
      <c r="D34" s="100">
        <f>'[1]Annx-A (DA) '!X33</f>
        <v>726.91496499999982</v>
      </c>
      <c r="E34" s="101">
        <f>'[1]Annx-A (DA) '!Y33</f>
        <v>362.75448999999981</v>
      </c>
      <c r="F34" s="102">
        <f>'[1]Annx-A (DA) '!W33</f>
        <v>813.43952499999989</v>
      </c>
      <c r="G34" s="103">
        <f t="shared" si="0"/>
        <v>-450.68503500000008</v>
      </c>
      <c r="H34" s="104">
        <v>49.98</v>
      </c>
      <c r="I34" s="105">
        <v>1081</v>
      </c>
      <c r="J34" s="105">
        <v>1093.207077</v>
      </c>
      <c r="K34" s="105">
        <v>407.20707700000003</v>
      </c>
      <c r="L34" s="105">
        <v>395</v>
      </c>
      <c r="M34" s="105">
        <v>12.207077000000027</v>
      </c>
      <c r="N34" s="105">
        <v>686</v>
      </c>
      <c r="O34" s="98">
        <v>70</v>
      </c>
      <c r="P34" s="98" t="s">
        <v>96</v>
      </c>
      <c r="Q34" s="99">
        <f>'[1]Annx-A (DA) '!AJ33</f>
        <v>1382.73</v>
      </c>
      <c r="R34" s="100">
        <f>'[1]Annx-A (DA) '!BE33</f>
        <v>718.78095299999984</v>
      </c>
      <c r="S34" s="101">
        <f>'[1]Annx-A (DA) '!BF33</f>
        <v>367.44470299999983</v>
      </c>
      <c r="T34" s="102">
        <f>'[1]Annx-A (DA) '!BD33</f>
        <v>1031.39375</v>
      </c>
      <c r="U34" s="103">
        <f t="shared" si="1"/>
        <v>-663.94904700000006</v>
      </c>
      <c r="V34" s="104">
        <v>50.04</v>
      </c>
      <c r="W34" s="106">
        <v>1379</v>
      </c>
      <c r="X34" s="105">
        <v>1370.945422</v>
      </c>
      <c r="Y34" s="105">
        <v>773.94542200000001</v>
      </c>
      <c r="Z34" s="105">
        <v>782</v>
      </c>
      <c r="AA34" s="105">
        <v>-8.0545779999999922</v>
      </c>
      <c r="AB34" s="105">
        <v>597</v>
      </c>
    </row>
    <row r="35" spans="1:28" s="107" customFormat="1" ht="142.9" customHeight="1" x14ac:dyDescent="0.25">
      <c r="A35" s="97">
        <v>23</v>
      </c>
      <c r="B35" s="98" t="s">
        <v>97</v>
      </c>
      <c r="C35" s="99">
        <f>'[1]Annx-A (DA) '!E34</f>
        <v>1247.51</v>
      </c>
      <c r="D35" s="100">
        <f>'[1]Annx-A (DA) '!X34</f>
        <v>734.29377399999987</v>
      </c>
      <c r="E35" s="101">
        <f>'[1]Annx-A (DA) '!Y34</f>
        <v>365.13329899999985</v>
      </c>
      <c r="F35" s="102">
        <f>'[1]Annx-A (DA) '!W34</f>
        <v>878.34952499999997</v>
      </c>
      <c r="G35" s="103">
        <f t="shared" si="0"/>
        <v>-513.21622600000012</v>
      </c>
      <c r="H35" s="104">
        <v>49.98</v>
      </c>
      <c r="I35" s="105">
        <v>1156</v>
      </c>
      <c r="J35" s="105">
        <v>1097.155886</v>
      </c>
      <c r="K35" s="105">
        <v>168.15588600000001</v>
      </c>
      <c r="L35" s="105">
        <v>227</v>
      </c>
      <c r="M35" s="105">
        <v>-58.84411399999999</v>
      </c>
      <c r="N35" s="105">
        <v>929</v>
      </c>
      <c r="O35" s="98">
        <v>71</v>
      </c>
      <c r="P35" s="98" t="s">
        <v>98</v>
      </c>
      <c r="Q35" s="99">
        <f>'[1]Annx-A (DA) '!AJ34</f>
        <v>1369.93</v>
      </c>
      <c r="R35" s="100">
        <f>'[1]Annx-A (DA) '!BE34</f>
        <v>797.41255299999989</v>
      </c>
      <c r="S35" s="101">
        <f>'[1]Annx-A (DA) '!BF34</f>
        <v>447.07630299999994</v>
      </c>
      <c r="T35" s="102">
        <f>'[1]Annx-A (DA) '!BD34</f>
        <v>1019.59375</v>
      </c>
      <c r="U35" s="103">
        <f t="shared" si="1"/>
        <v>-572.51744700000006</v>
      </c>
      <c r="V35" s="104">
        <v>50.06</v>
      </c>
      <c r="W35" s="106">
        <v>1367</v>
      </c>
      <c r="X35" s="105">
        <v>1354.685256</v>
      </c>
      <c r="Y35" s="105">
        <v>762.68525599999998</v>
      </c>
      <c r="Z35" s="105">
        <v>776</v>
      </c>
      <c r="AA35" s="105">
        <v>-13.314744000000019</v>
      </c>
      <c r="AB35" s="105">
        <v>592</v>
      </c>
    </row>
    <row r="36" spans="1:28" s="107" customFormat="1" ht="142.9" customHeight="1" x14ac:dyDescent="0.25">
      <c r="A36" s="97">
        <v>24</v>
      </c>
      <c r="B36" s="98" t="s">
        <v>99</v>
      </c>
      <c r="C36" s="99">
        <f>'[1]Annx-A (DA) '!E35</f>
        <v>1342.69</v>
      </c>
      <c r="D36" s="100">
        <f>'[1]Annx-A (DA) '!X35</f>
        <v>825.92477299999985</v>
      </c>
      <c r="E36" s="101">
        <f>'[1]Annx-A (DA) '!Y35</f>
        <v>438.76429799999994</v>
      </c>
      <c r="F36" s="102">
        <f>'[1]Annx-A (DA) '!W35</f>
        <v>955.52952500000004</v>
      </c>
      <c r="G36" s="103">
        <f t="shared" si="0"/>
        <v>-516.7652270000001</v>
      </c>
      <c r="H36" s="104">
        <v>50</v>
      </c>
      <c r="I36" s="105">
        <v>1257</v>
      </c>
      <c r="J36" s="105">
        <v>1244.8358860000001</v>
      </c>
      <c r="K36" s="105">
        <v>264.83588600000002</v>
      </c>
      <c r="L36" s="105">
        <v>276</v>
      </c>
      <c r="M36" s="105">
        <v>-11.164113999999984</v>
      </c>
      <c r="N36" s="105">
        <v>980</v>
      </c>
      <c r="O36" s="98">
        <v>72</v>
      </c>
      <c r="P36" s="98" t="s">
        <v>100</v>
      </c>
      <c r="Q36" s="99">
        <f>'[1]Annx-A (DA) '!AJ35</f>
        <v>1364.68</v>
      </c>
      <c r="R36" s="100">
        <f>'[1]Annx-A (DA) '!BE35</f>
        <v>906.67382599999996</v>
      </c>
      <c r="S36" s="101">
        <f>'[1]Annx-A (DA) '!BF35</f>
        <v>556.33757600000013</v>
      </c>
      <c r="T36" s="102">
        <f>'[1]Annx-A (DA) '!BD35</f>
        <v>1014.34375</v>
      </c>
      <c r="U36" s="103">
        <f t="shared" si="1"/>
        <v>-458.00617399999987</v>
      </c>
      <c r="V36" s="104">
        <v>50.05</v>
      </c>
      <c r="W36" s="106">
        <v>1367</v>
      </c>
      <c r="X36" s="105">
        <v>1358.5421919999999</v>
      </c>
      <c r="Y36" s="105">
        <v>715.542192</v>
      </c>
      <c r="Z36" s="105">
        <v>724</v>
      </c>
      <c r="AA36" s="105">
        <v>-8.457808</v>
      </c>
      <c r="AB36" s="105">
        <v>643</v>
      </c>
    </row>
    <row r="37" spans="1:28" s="107" customFormat="1" ht="142.9" customHeight="1" x14ac:dyDescent="0.25">
      <c r="A37" s="97">
        <v>25</v>
      </c>
      <c r="B37" s="98" t="s">
        <v>101</v>
      </c>
      <c r="C37" s="99">
        <f>'[1]Annx-A (DA) '!E36</f>
        <v>1439.84</v>
      </c>
      <c r="D37" s="100">
        <f>'[1]Annx-A (DA) '!X36</f>
        <v>1152.165495</v>
      </c>
      <c r="E37" s="101">
        <f>'[1]Annx-A (DA) '!Y36</f>
        <v>632.03104999999982</v>
      </c>
      <c r="F37" s="102">
        <f>'[1]Annx-A (DA) '!W36</f>
        <v>919.70555499999989</v>
      </c>
      <c r="G37" s="103">
        <f t="shared" si="0"/>
        <v>-287.67450500000007</v>
      </c>
      <c r="H37" s="104">
        <v>50.02</v>
      </c>
      <c r="I37" s="105">
        <v>1334</v>
      </c>
      <c r="J37" s="105">
        <v>1300.990376</v>
      </c>
      <c r="K37" s="105">
        <v>275.99037600000003</v>
      </c>
      <c r="L37" s="105">
        <v>309</v>
      </c>
      <c r="M37" s="105">
        <v>-33.009623999999974</v>
      </c>
      <c r="N37" s="105">
        <v>1025</v>
      </c>
      <c r="O37" s="98">
        <v>73</v>
      </c>
      <c r="P37" s="98" t="s">
        <v>102</v>
      </c>
      <c r="Q37" s="99">
        <f>'[1]Annx-A (DA) '!AJ36</f>
        <v>1350.24</v>
      </c>
      <c r="R37" s="100">
        <f>'[1]Annx-A (DA) '!BE36</f>
        <v>1184.486408</v>
      </c>
      <c r="S37" s="101">
        <f>'[1]Annx-A (DA) '!BF36</f>
        <v>834.13586799999985</v>
      </c>
      <c r="T37" s="102">
        <f>'[1]Annx-A (DA) '!BD36</f>
        <v>999.88945999999999</v>
      </c>
      <c r="U37" s="103">
        <f t="shared" si="1"/>
        <v>-165.75359200000014</v>
      </c>
      <c r="V37" s="104">
        <v>50.13</v>
      </c>
      <c r="W37" s="106">
        <v>1351</v>
      </c>
      <c r="X37" s="105">
        <v>1388.354924</v>
      </c>
      <c r="Y37" s="105">
        <v>748.35492399999998</v>
      </c>
      <c r="Z37" s="105">
        <v>712</v>
      </c>
      <c r="AA37" s="105">
        <v>36.354923999999983</v>
      </c>
      <c r="AB37" s="105">
        <v>640</v>
      </c>
    </row>
    <row r="38" spans="1:28" s="107" customFormat="1" ht="142.5" customHeight="1" x14ac:dyDescent="0.25">
      <c r="A38" s="97">
        <v>26</v>
      </c>
      <c r="B38" s="98" t="s">
        <v>103</v>
      </c>
      <c r="C38" s="99">
        <f>'[1]Annx-A (DA) '!E37</f>
        <v>1546.83</v>
      </c>
      <c r="D38" s="100">
        <f>'[1]Annx-A (DA) '!X37</f>
        <v>978.10860999999977</v>
      </c>
      <c r="E38" s="101">
        <f>'[1]Annx-A (DA) '!Y37</f>
        <v>438.97416499999986</v>
      </c>
      <c r="F38" s="102">
        <f>'[1]Annx-A (DA) '!W37</f>
        <v>1007.6955549999999</v>
      </c>
      <c r="G38" s="103">
        <f t="shared" si="0"/>
        <v>-568.72139000000004</v>
      </c>
      <c r="H38" s="104">
        <v>49.99</v>
      </c>
      <c r="I38" s="105">
        <v>1413</v>
      </c>
      <c r="J38" s="105">
        <v>1442.0334910000001</v>
      </c>
      <c r="K38" s="105">
        <v>422.03349100000003</v>
      </c>
      <c r="L38" s="105">
        <v>393</v>
      </c>
      <c r="M38" s="105">
        <v>29.033491000000026</v>
      </c>
      <c r="N38" s="105">
        <v>1020</v>
      </c>
      <c r="O38" s="98">
        <v>74</v>
      </c>
      <c r="P38" s="98" t="s">
        <v>104</v>
      </c>
      <c r="Q38" s="99">
        <f>'[1]Annx-A (DA) '!AJ37</f>
        <v>1345.97</v>
      </c>
      <c r="R38" s="100">
        <f>'[1]Annx-A (DA) '!BE37</f>
        <v>1237.8585130000001</v>
      </c>
      <c r="S38" s="101">
        <f>'[1]Annx-A (DA) '!BF37</f>
        <v>887.50797300000022</v>
      </c>
      <c r="T38" s="102">
        <f>'[1]Annx-A (DA) '!BD37</f>
        <v>995.61946</v>
      </c>
      <c r="U38" s="103">
        <f t="shared" si="1"/>
        <v>-108.11148699999978</v>
      </c>
      <c r="V38" s="104">
        <v>50.04</v>
      </c>
      <c r="W38" s="106">
        <v>1328</v>
      </c>
      <c r="X38" s="105">
        <v>1352.435412</v>
      </c>
      <c r="Y38" s="105">
        <v>737.43541200000004</v>
      </c>
      <c r="Z38" s="105">
        <v>714</v>
      </c>
      <c r="AA38" s="105">
        <v>23.435412000000042</v>
      </c>
      <c r="AB38" s="105">
        <v>615</v>
      </c>
    </row>
    <row r="39" spans="1:28" s="107" customFormat="1" ht="143.25" customHeight="1" x14ac:dyDescent="0.25">
      <c r="A39" s="97">
        <v>27</v>
      </c>
      <c r="B39" s="98" t="s">
        <v>105</v>
      </c>
      <c r="C39" s="99">
        <f>'[1]Annx-A (DA) '!E38</f>
        <v>1599.02</v>
      </c>
      <c r="D39" s="100">
        <f>'[1]Annx-A (DA) '!X38</f>
        <v>1301.015942</v>
      </c>
      <c r="E39" s="101">
        <f>'[1]Annx-A (DA) '!Y38</f>
        <v>760.88149699999985</v>
      </c>
      <c r="F39" s="102">
        <f>'[1]Annx-A (DA) '!W38</f>
        <v>1058.8855549999998</v>
      </c>
      <c r="G39" s="103">
        <f t="shared" si="0"/>
        <v>-298.00405799999999</v>
      </c>
      <c r="H39" s="104">
        <v>50.04</v>
      </c>
      <c r="I39" s="105">
        <v>1462</v>
      </c>
      <c r="J39" s="105">
        <v>1501.221939</v>
      </c>
      <c r="K39" s="105">
        <v>550.22193900000002</v>
      </c>
      <c r="L39" s="105">
        <v>511</v>
      </c>
      <c r="M39" s="105">
        <v>39.22193900000002</v>
      </c>
      <c r="N39" s="105">
        <v>951</v>
      </c>
      <c r="O39" s="98">
        <v>75</v>
      </c>
      <c r="P39" s="98" t="s">
        <v>106</v>
      </c>
      <c r="Q39" s="99">
        <f>'[1]Annx-A (DA) '!AJ38</f>
        <v>1369.6</v>
      </c>
      <c r="R39" s="100">
        <f>'[1]Annx-A (DA) '!BE38</f>
        <v>1367.3345519999996</v>
      </c>
      <c r="S39" s="101">
        <f>'[1]Annx-A (DA) '!BF38</f>
        <v>1013.9814619999996</v>
      </c>
      <c r="T39" s="102">
        <f>'[1]Annx-A (DA) '!BD38</f>
        <v>1016.2469099999998</v>
      </c>
      <c r="U39" s="103">
        <f t="shared" si="1"/>
        <v>-2.2654480000002195</v>
      </c>
      <c r="V39" s="104">
        <v>50.07</v>
      </c>
      <c r="W39" s="106">
        <v>1350</v>
      </c>
      <c r="X39" s="105">
        <v>1394.0957760000001</v>
      </c>
      <c r="Y39" s="105">
        <v>753.095776</v>
      </c>
      <c r="Z39" s="105">
        <v>709</v>
      </c>
      <c r="AA39" s="105">
        <v>44.095776000000001</v>
      </c>
      <c r="AB39" s="105">
        <v>641</v>
      </c>
    </row>
    <row r="40" spans="1:28" s="107" customFormat="1" ht="143.25" customHeight="1" x14ac:dyDescent="0.25">
      <c r="A40" s="97">
        <v>28</v>
      </c>
      <c r="B40" s="98" t="s">
        <v>107</v>
      </c>
      <c r="C40" s="99">
        <f>'[1]Annx-A (DA) '!E39</f>
        <v>1631.84</v>
      </c>
      <c r="D40" s="100">
        <f>'[1]Annx-A (DA) '!X39</f>
        <v>1301.2159419999998</v>
      </c>
      <c r="E40" s="101">
        <f>'[1]Annx-A (DA) '!Y39</f>
        <v>761.0814969999999</v>
      </c>
      <c r="F40" s="102">
        <f>'[1]Annx-A (DA) '!W39</f>
        <v>1091.705555</v>
      </c>
      <c r="G40" s="103">
        <f t="shared" si="0"/>
        <v>-330.6240580000001</v>
      </c>
      <c r="H40" s="104">
        <v>50.08</v>
      </c>
      <c r="I40" s="105">
        <v>1497</v>
      </c>
      <c r="J40" s="105">
        <v>1507.3319390000001</v>
      </c>
      <c r="K40" s="105">
        <v>600.33193900000003</v>
      </c>
      <c r="L40" s="105">
        <v>590</v>
      </c>
      <c r="M40" s="105">
        <v>10.331939000000034</v>
      </c>
      <c r="N40" s="105">
        <v>907</v>
      </c>
      <c r="O40" s="98">
        <v>76</v>
      </c>
      <c r="P40" s="98" t="s">
        <v>108</v>
      </c>
      <c r="Q40" s="99">
        <f>'[1]Annx-A (DA) '!AJ39</f>
        <v>1392.25</v>
      </c>
      <c r="R40" s="100">
        <f>'[1]Annx-A (DA) '!BE39</f>
        <v>1369.4985409999997</v>
      </c>
      <c r="S40" s="101">
        <f>'[1]Annx-A (DA) '!BF39</f>
        <v>1016.1454509999996</v>
      </c>
      <c r="T40" s="102">
        <f>'[1]Annx-A (DA) '!BD39</f>
        <v>1038.8969099999999</v>
      </c>
      <c r="U40" s="103">
        <f t="shared" si="1"/>
        <v>-22.751459000000295</v>
      </c>
      <c r="V40" s="104">
        <v>50.02</v>
      </c>
      <c r="W40" s="106">
        <v>1354</v>
      </c>
      <c r="X40" s="105">
        <v>1406.4097649999999</v>
      </c>
      <c r="Y40" s="105">
        <v>754.40976499999999</v>
      </c>
      <c r="Z40" s="105">
        <v>702</v>
      </c>
      <c r="AA40" s="105">
        <v>52.409764999999993</v>
      </c>
      <c r="AB40" s="105">
        <v>652</v>
      </c>
    </row>
    <row r="41" spans="1:28" s="107" customFormat="1" ht="143.25" customHeight="1" x14ac:dyDescent="0.25">
      <c r="A41" s="97">
        <v>29</v>
      </c>
      <c r="B41" s="98" t="s">
        <v>109</v>
      </c>
      <c r="C41" s="99">
        <f>'[1]Annx-A (DA) '!E40</f>
        <v>1635.45</v>
      </c>
      <c r="D41" s="100">
        <f>'[1]Annx-A (DA) '!X40</f>
        <v>981.83594199999993</v>
      </c>
      <c r="E41" s="101">
        <f>'[1]Annx-A (DA) '!Y40</f>
        <v>471.7014969999999</v>
      </c>
      <c r="F41" s="102">
        <f>'[1]Annx-A (DA) '!W40</f>
        <v>1125.3155550000001</v>
      </c>
      <c r="G41" s="103">
        <f t="shared" si="0"/>
        <v>-653.61405800000023</v>
      </c>
      <c r="H41" s="104">
        <v>50.05</v>
      </c>
      <c r="I41" s="105">
        <v>1544</v>
      </c>
      <c r="J41" s="105">
        <v>1534.199419</v>
      </c>
      <c r="K41" s="105">
        <v>820.19941900000003</v>
      </c>
      <c r="L41" s="105">
        <v>830</v>
      </c>
      <c r="M41" s="105">
        <v>-9.8005809999999656</v>
      </c>
      <c r="N41" s="105">
        <v>714</v>
      </c>
      <c r="O41" s="98">
        <v>77</v>
      </c>
      <c r="P41" s="98" t="s">
        <v>110</v>
      </c>
      <c r="Q41" s="99">
        <f>'[1]Annx-A (DA) '!AJ40</f>
        <v>1392.25</v>
      </c>
      <c r="R41" s="100">
        <f>'[1]Annx-A (DA) '!BE40</f>
        <v>1289.1044529999997</v>
      </c>
      <c r="S41" s="101">
        <f>'[1]Annx-A (DA) '!BF40</f>
        <v>953.72278299999971</v>
      </c>
      <c r="T41" s="102">
        <f>'[1]Annx-A (DA) '!BD40</f>
        <v>1056.86833</v>
      </c>
      <c r="U41" s="103">
        <f t="shared" si="1"/>
        <v>-103.14554700000031</v>
      </c>
      <c r="V41" s="104">
        <v>50.01</v>
      </c>
      <c r="W41" s="106">
        <v>1380</v>
      </c>
      <c r="X41" s="105">
        <v>1357.0070970000002</v>
      </c>
      <c r="Y41" s="105">
        <v>663.00709700000004</v>
      </c>
      <c r="Z41" s="105">
        <v>687</v>
      </c>
      <c r="AA41" s="105">
        <v>-23.992902999999956</v>
      </c>
      <c r="AB41" s="105">
        <v>694</v>
      </c>
    </row>
    <row r="42" spans="1:28" s="107" customFormat="1" ht="135.75" customHeight="1" x14ac:dyDescent="0.25">
      <c r="A42" s="97">
        <v>30</v>
      </c>
      <c r="B42" s="98" t="s">
        <v>111</v>
      </c>
      <c r="C42" s="99">
        <f>'[1]Annx-A (DA) '!E41</f>
        <v>1653.5</v>
      </c>
      <c r="D42" s="100">
        <f>'[1]Annx-A (DA) '!X41</f>
        <v>971.75531799999999</v>
      </c>
      <c r="E42" s="101">
        <f>'[1]Annx-A (DA) '!Y41</f>
        <v>473.62087299999996</v>
      </c>
      <c r="F42" s="102">
        <f>'[1]Annx-A (DA) '!W41</f>
        <v>1155.3655550000001</v>
      </c>
      <c r="G42" s="103">
        <f t="shared" si="0"/>
        <v>-681.74468200000013</v>
      </c>
      <c r="H42" s="104">
        <v>50.03</v>
      </c>
      <c r="I42" s="105">
        <v>1565</v>
      </c>
      <c r="J42" s="105">
        <v>1537.018795</v>
      </c>
      <c r="K42" s="105">
        <v>843.01879499999995</v>
      </c>
      <c r="L42" s="105">
        <v>872</v>
      </c>
      <c r="M42" s="105">
        <v>-28.981205000000045</v>
      </c>
      <c r="N42" s="105">
        <v>694</v>
      </c>
      <c r="O42" s="98">
        <v>78</v>
      </c>
      <c r="P42" s="98" t="s">
        <v>112</v>
      </c>
      <c r="Q42" s="99">
        <f>'[1]Annx-A (DA) '!AJ41</f>
        <v>1442.13</v>
      </c>
      <c r="R42" s="100">
        <f>'[1]Annx-A (DA) '!BE41</f>
        <v>1369.1044529999997</v>
      </c>
      <c r="S42" s="101">
        <f>'[1]Annx-A (DA) '!BF41</f>
        <v>953.72278299999971</v>
      </c>
      <c r="T42" s="102">
        <f>'[1]Annx-A (DA) '!BD41</f>
        <v>1026.7483300000001</v>
      </c>
      <c r="U42" s="103">
        <f t="shared" si="1"/>
        <v>-73.025547000000415</v>
      </c>
      <c r="V42" s="104">
        <v>50.04</v>
      </c>
      <c r="W42" s="106">
        <v>1408</v>
      </c>
      <c r="X42" s="105">
        <v>1424.0070970000002</v>
      </c>
      <c r="Y42" s="105">
        <v>663.00709700000004</v>
      </c>
      <c r="Z42" s="105">
        <v>647</v>
      </c>
      <c r="AA42" s="105">
        <v>16.007097000000044</v>
      </c>
      <c r="AB42" s="105">
        <v>761</v>
      </c>
    </row>
    <row r="43" spans="1:28" s="107" customFormat="1" ht="143.25" customHeight="1" x14ac:dyDescent="0.25">
      <c r="A43" s="97">
        <v>31</v>
      </c>
      <c r="B43" s="98" t="s">
        <v>113</v>
      </c>
      <c r="C43" s="99">
        <f>'[1]Annx-A (DA) '!E42</f>
        <v>1664.66</v>
      </c>
      <c r="D43" s="100">
        <f>'[1]Annx-A (DA) '!X42</f>
        <v>938.73276799999996</v>
      </c>
      <c r="E43" s="101">
        <f>'[1]Annx-A (DA) '!Y42</f>
        <v>469.41087299999981</v>
      </c>
      <c r="F43" s="102">
        <f>'[1]Annx-A (DA) '!W42</f>
        <v>1195.338105</v>
      </c>
      <c r="G43" s="103">
        <f t="shared" si="0"/>
        <v>-725.92723200000023</v>
      </c>
      <c r="H43" s="104">
        <v>49.99</v>
      </c>
      <c r="I43" s="105">
        <v>1555</v>
      </c>
      <c r="J43" s="105">
        <v>1502.024895</v>
      </c>
      <c r="K43" s="105">
        <v>805.02489500000001</v>
      </c>
      <c r="L43" s="105">
        <v>859</v>
      </c>
      <c r="M43" s="105">
        <v>-53.975104999999985</v>
      </c>
      <c r="N43" s="105">
        <v>697</v>
      </c>
      <c r="O43" s="98">
        <v>79</v>
      </c>
      <c r="P43" s="98" t="s">
        <v>114</v>
      </c>
      <c r="Q43" s="99">
        <f>'[1]Annx-A (DA) '!AJ42</f>
        <v>1442.79</v>
      </c>
      <c r="R43" s="100">
        <f>'[1]Annx-A (DA) '!BE42</f>
        <v>1396.4844529999996</v>
      </c>
      <c r="S43" s="101">
        <f>'[1]Annx-A (DA) '!BF42</f>
        <v>948.91278299999965</v>
      </c>
      <c r="T43" s="102">
        <f>'[1]Annx-A (DA) '!BD42</f>
        <v>995.21832999999992</v>
      </c>
      <c r="U43" s="103">
        <f t="shared" si="1"/>
        <v>-46.305547000000274</v>
      </c>
      <c r="V43" s="104">
        <v>50.02</v>
      </c>
      <c r="W43" s="106">
        <v>1442</v>
      </c>
      <c r="X43" s="105">
        <v>1452.6991849999999</v>
      </c>
      <c r="Y43" s="105">
        <v>662.69918500000006</v>
      </c>
      <c r="Z43" s="105">
        <v>652</v>
      </c>
      <c r="AA43" s="105">
        <v>10.699185000000057</v>
      </c>
      <c r="AB43" s="105">
        <v>790</v>
      </c>
    </row>
    <row r="44" spans="1:28" s="107" customFormat="1" ht="142.9" customHeight="1" x14ac:dyDescent="0.25">
      <c r="A44" s="97">
        <v>32</v>
      </c>
      <c r="B44" s="98" t="s">
        <v>115</v>
      </c>
      <c r="C44" s="99">
        <f>'[1]Annx-A (DA) '!E43</f>
        <v>1647.59</v>
      </c>
      <c r="D44" s="100">
        <f>'[1]Annx-A (DA) '!X43</f>
        <v>866.27176899999995</v>
      </c>
      <c r="E44" s="101">
        <f>'[1]Annx-A (DA) '!Y43</f>
        <v>396.9498739999998</v>
      </c>
      <c r="F44" s="102">
        <f>'[1]Annx-A (DA) '!W43</f>
        <v>1178.2681049999999</v>
      </c>
      <c r="G44" s="103">
        <f t="shared" si="0"/>
        <v>-781.31823100000008</v>
      </c>
      <c r="H44" s="104">
        <v>50.02</v>
      </c>
      <c r="I44" s="105">
        <v>1540</v>
      </c>
      <c r="J44" s="105">
        <v>1518.564895</v>
      </c>
      <c r="K44" s="105">
        <v>806.56489499999998</v>
      </c>
      <c r="L44" s="105">
        <v>828</v>
      </c>
      <c r="M44" s="105">
        <v>-21.435105000000021</v>
      </c>
      <c r="N44" s="105">
        <v>712</v>
      </c>
      <c r="O44" s="98">
        <v>80</v>
      </c>
      <c r="P44" s="98" t="s">
        <v>116</v>
      </c>
      <c r="Q44" s="99">
        <f>'[1]Annx-A (DA) '!AJ43</f>
        <v>1430.65</v>
      </c>
      <c r="R44" s="100">
        <f>'[1]Annx-A (DA) '!BE43</f>
        <v>1396.4844529999996</v>
      </c>
      <c r="S44" s="101">
        <f>'[1]Annx-A (DA) '!BF43</f>
        <v>948.91278299999965</v>
      </c>
      <c r="T44" s="102">
        <f>'[1]Annx-A (DA) '!BD43</f>
        <v>983.07833000000005</v>
      </c>
      <c r="U44" s="103">
        <f t="shared" si="1"/>
        <v>-34.165547000000402</v>
      </c>
      <c r="V44" s="104">
        <v>50.05</v>
      </c>
      <c r="W44" s="106">
        <v>1427</v>
      </c>
      <c r="X44" s="105">
        <v>1463.099185</v>
      </c>
      <c r="Y44" s="105">
        <v>663.09918500000003</v>
      </c>
      <c r="Z44" s="105">
        <v>627</v>
      </c>
      <c r="AA44" s="105">
        <v>36.099185000000034</v>
      </c>
      <c r="AB44" s="105">
        <v>800</v>
      </c>
    </row>
    <row r="45" spans="1:28" s="107" customFormat="1" ht="142.9" customHeight="1" x14ac:dyDescent="0.25">
      <c r="A45" s="97">
        <v>33</v>
      </c>
      <c r="B45" s="98" t="s">
        <v>117</v>
      </c>
      <c r="C45" s="99">
        <f>'[1]Annx-A (DA) '!E44</f>
        <v>1622.65</v>
      </c>
      <c r="D45" s="100">
        <f>'[1]Annx-A (DA) '!X44</f>
        <v>1362.37168</v>
      </c>
      <c r="E45" s="101">
        <f>'[1]Annx-A (DA) '!Y44</f>
        <v>865.43607499999985</v>
      </c>
      <c r="F45" s="102">
        <f>'[1]Annx-A (DA) '!W44</f>
        <v>1125.714395</v>
      </c>
      <c r="G45" s="103">
        <f t="shared" si="0"/>
        <v>-260.27832000000012</v>
      </c>
      <c r="H45" s="104">
        <v>49.96</v>
      </c>
      <c r="I45" s="105">
        <v>1511</v>
      </c>
      <c r="J45" s="105">
        <v>1558.704508</v>
      </c>
      <c r="K45" s="105">
        <v>902.70450800000003</v>
      </c>
      <c r="L45" s="105">
        <v>855</v>
      </c>
      <c r="M45" s="105">
        <v>47.704508000000033</v>
      </c>
      <c r="N45" s="105">
        <v>656</v>
      </c>
      <c r="O45" s="98">
        <v>81</v>
      </c>
      <c r="P45" s="98" t="s">
        <v>118</v>
      </c>
      <c r="Q45" s="99">
        <f>'[1]Annx-A (DA) '!AJ44</f>
        <v>1396.18</v>
      </c>
      <c r="R45" s="100">
        <f>'[1]Annx-A (DA) '!BE44</f>
        <v>1413.4604679999998</v>
      </c>
      <c r="S45" s="101">
        <f>'[1]Annx-A (DA) '!BF44</f>
        <v>948.91278299999965</v>
      </c>
      <c r="T45" s="102">
        <f>'[1]Annx-A (DA) '!BD44</f>
        <v>931.63231500000006</v>
      </c>
      <c r="U45" s="103">
        <f t="shared" si="1"/>
        <v>17.280467999999587</v>
      </c>
      <c r="V45" s="104">
        <v>50.03</v>
      </c>
      <c r="W45" s="106">
        <v>1367</v>
      </c>
      <c r="X45" s="105">
        <v>1441.929185</v>
      </c>
      <c r="Y45" s="105">
        <v>678.92918499999996</v>
      </c>
      <c r="Z45" s="105">
        <v>604</v>
      </c>
      <c r="AA45" s="105">
        <v>74.929184999999961</v>
      </c>
      <c r="AB45" s="105">
        <v>763</v>
      </c>
    </row>
    <row r="46" spans="1:28" s="107" customFormat="1" ht="142.9" customHeight="1" x14ac:dyDescent="0.25">
      <c r="A46" s="97">
        <v>34</v>
      </c>
      <c r="B46" s="98" t="s">
        <v>119</v>
      </c>
      <c r="C46" s="99">
        <f>'[1]Annx-A (DA) '!E45</f>
        <v>1604.92</v>
      </c>
      <c r="D46" s="100">
        <f>'[1]Annx-A (DA) '!X45</f>
        <v>1309.3967920000002</v>
      </c>
      <c r="E46" s="101">
        <f>'[1]Annx-A (DA) '!Y45</f>
        <v>882.39258699999993</v>
      </c>
      <c r="F46" s="102">
        <f>'[1]Annx-A (DA) '!W45</f>
        <v>1177.9157950000001</v>
      </c>
      <c r="G46" s="103">
        <f t="shared" si="0"/>
        <v>-295.52320800000018</v>
      </c>
      <c r="H46" s="104">
        <v>49.98</v>
      </c>
      <c r="I46" s="105">
        <v>1494</v>
      </c>
      <c r="J46" s="105">
        <v>1551.676352</v>
      </c>
      <c r="K46" s="105">
        <v>919.67635199999995</v>
      </c>
      <c r="L46" s="105">
        <v>862</v>
      </c>
      <c r="M46" s="105">
        <v>57.676351999999952</v>
      </c>
      <c r="N46" s="105">
        <v>632</v>
      </c>
      <c r="O46" s="98">
        <v>82</v>
      </c>
      <c r="P46" s="98" t="s">
        <v>120</v>
      </c>
      <c r="Q46" s="99">
        <f>'[1]Annx-A (DA) '!AJ45</f>
        <v>1363.04</v>
      </c>
      <c r="R46" s="100">
        <f>'[1]Annx-A (DA) '!BE45</f>
        <v>1451.4036409999997</v>
      </c>
      <c r="S46" s="101">
        <f>'[1]Annx-A (DA) '!BF45</f>
        <v>948.9245559999996</v>
      </c>
      <c r="T46" s="102">
        <f>'[1]Annx-A (DA) '!BD45</f>
        <v>860.56091500000002</v>
      </c>
      <c r="U46" s="103">
        <f t="shared" si="1"/>
        <v>88.363640999999575</v>
      </c>
      <c r="V46" s="104">
        <v>50</v>
      </c>
      <c r="W46" s="106">
        <v>1340</v>
      </c>
      <c r="X46" s="105">
        <v>1414.939185</v>
      </c>
      <c r="Y46" s="105">
        <v>678.93918499999995</v>
      </c>
      <c r="Z46" s="105">
        <v>604</v>
      </c>
      <c r="AA46" s="105">
        <v>74.939184999999952</v>
      </c>
      <c r="AB46" s="105">
        <v>736</v>
      </c>
    </row>
    <row r="47" spans="1:28" s="107" customFormat="1" ht="142.9" customHeight="1" x14ac:dyDescent="0.25">
      <c r="A47" s="97">
        <v>35</v>
      </c>
      <c r="B47" s="98" t="s">
        <v>121</v>
      </c>
      <c r="C47" s="99">
        <f>'[1]Annx-A (DA) '!E46</f>
        <v>1604.92</v>
      </c>
      <c r="D47" s="100">
        <f>'[1]Annx-A (DA) '!X46</f>
        <v>1303.164452</v>
      </c>
      <c r="E47" s="101">
        <f>'[1]Annx-A (DA) '!Y46</f>
        <v>876.16024700000003</v>
      </c>
      <c r="F47" s="102">
        <f>'[1]Annx-A (DA) '!W46</f>
        <v>1177.9157950000001</v>
      </c>
      <c r="G47" s="103">
        <f t="shared" si="0"/>
        <v>-301.75554800000009</v>
      </c>
      <c r="H47" s="104">
        <v>49.97</v>
      </c>
      <c r="I47" s="105">
        <v>1501</v>
      </c>
      <c r="J47" s="105">
        <v>1502.598338</v>
      </c>
      <c r="K47" s="105">
        <v>871.59833800000001</v>
      </c>
      <c r="L47" s="105">
        <v>870</v>
      </c>
      <c r="M47" s="105">
        <v>1.5983380000000125</v>
      </c>
      <c r="N47" s="105">
        <v>631</v>
      </c>
      <c r="O47" s="98">
        <v>83</v>
      </c>
      <c r="P47" s="98" t="s">
        <v>122</v>
      </c>
      <c r="Q47" s="99">
        <f>'[1]Annx-A (DA) '!AJ46</f>
        <v>1330.87</v>
      </c>
      <c r="R47" s="100">
        <f>'[1]Annx-A (DA) '!BE46</f>
        <v>1432.875685</v>
      </c>
      <c r="S47" s="101">
        <f>'[1]Annx-A (DA) '!BF46</f>
        <v>868.39660000000003</v>
      </c>
      <c r="T47" s="102">
        <f>'[1]Annx-A (DA) '!BD46</f>
        <v>766.39091499999995</v>
      </c>
      <c r="U47" s="103">
        <f t="shared" si="1"/>
        <v>102.00568500000008</v>
      </c>
      <c r="V47" s="104">
        <v>49.99</v>
      </c>
      <c r="W47" s="106">
        <v>1339</v>
      </c>
      <c r="X47" s="105">
        <v>1343.8053479999999</v>
      </c>
      <c r="Y47" s="105">
        <v>608.80534799999998</v>
      </c>
      <c r="Z47" s="105">
        <v>604</v>
      </c>
      <c r="AA47" s="105">
        <v>4.8053479999999809</v>
      </c>
      <c r="AB47" s="105">
        <v>735</v>
      </c>
    </row>
    <row r="48" spans="1:28" s="107" customFormat="1" ht="142.9" customHeight="1" x14ac:dyDescent="0.25">
      <c r="A48" s="97">
        <v>36</v>
      </c>
      <c r="B48" s="98" t="s">
        <v>123</v>
      </c>
      <c r="C48" s="99">
        <f>'[1]Annx-A (DA) '!E47</f>
        <v>1587.86</v>
      </c>
      <c r="D48" s="100">
        <f>'[1]Annx-A (DA) '!X47</f>
        <v>1288.9944519999999</v>
      </c>
      <c r="E48" s="101">
        <f>'[1]Annx-A (DA) '!Y47</f>
        <v>866.99024699999995</v>
      </c>
      <c r="F48" s="102">
        <f>'[1]Annx-A (DA) '!W47</f>
        <v>1165.8557949999999</v>
      </c>
      <c r="G48" s="103">
        <f t="shared" si="0"/>
        <v>-298.86554799999999</v>
      </c>
      <c r="H48" s="104">
        <v>50</v>
      </c>
      <c r="I48" s="105">
        <v>1505</v>
      </c>
      <c r="J48" s="105">
        <v>1494.568338</v>
      </c>
      <c r="K48" s="105">
        <v>862.56833800000004</v>
      </c>
      <c r="L48" s="105">
        <v>874</v>
      </c>
      <c r="M48" s="105">
        <v>-11.43166199999996</v>
      </c>
      <c r="N48" s="105">
        <v>632</v>
      </c>
      <c r="O48" s="98">
        <v>84</v>
      </c>
      <c r="P48" s="98" t="s">
        <v>124</v>
      </c>
      <c r="Q48" s="99">
        <f>'[1]Annx-A (DA) '!AJ47</f>
        <v>1316.43</v>
      </c>
      <c r="R48" s="100">
        <f>'[1]Annx-A (DA) '!BE47</f>
        <v>1310.2885209999999</v>
      </c>
      <c r="S48" s="101">
        <f>'[1]Annx-A (DA) '!BF47</f>
        <v>745.80943600000001</v>
      </c>
      <c r="T48" s="102">
        <f>'[1]Annx-A (DA) '!BD47</f>
        <v>751.95091500000012</v>
      </c>
      <c r="U48" s="103">
        <f t="shared" si="1"/>
        <v>-6.1414790000001176</v>
      </c>
      <c r="V48" s="104">
        <v>50.04</v>
      </c>
      <c r="W48" s="106">
        <v>1315</v>
      </c>
      <c r="X48" s="105">
        <v>1266.2510970000001</v>
      </c>
      <c r="Y48" s="105">
        <v>488.25109700000002</v>
      </c>
      <c r="Z48" s="105">
        <v>537</v>
      </c>
      <c r="AA48" s="105">
        <v>-48.748902999999984</v>
      </c>
      <c r="AB48" s="105">
        <v>778</v>
      </c>
    </row>
    <row r="49" spans="1:28" s="107" customFormat="1" ht="142.9" customHeight="1" x14ac:dyDescent="0.25">
      <c r="A49" s="97">
        <v>37</v>
      </c>
      <c r="B49" s="98" t="s">
        <v>125</v>
      </c>
      <c r="C49" s="99">
        <f>'[1]Annx-A (DA) '!E48</f>
        <v>1598.69</v>
      </c>
      <c r="D49" s="100">
        <f>'[1]Annx-A (DA) '!X48</f>
        <v>1290.0544520000001</v>
      </c>
      <c r="E49" s="101">
        <f>'[1]Annx-A (DA) '!Y48</f>
        <v>868.0502469999999</v>
      </c>
      <c r="F49" s="102">
        <f>'[1]Annx-A (DA) '!W48</f>
        <v>1176.6857950000001</v>
      </c>
      <c r="G49" s="103">
        <f t="shared" si="0"/>
        <v>-308.6355480000002</v>
      </c>
      <c r="H49" s="104">
        <v>49.97</v>
      </c>
      <c r="I49" s="105">
        <v>1517</v>
      </c>
      <c r="J49" s="105">
        <v>1500.2156559999999</v>
      </c>
      <c r="K49" s="105">
        <v>850.21565599999997</v>
      </c>
      <c r="L49" s="105">
        <v>867</v>
      </c>
      <c r="M49" s="105">
        <v>-16.784344000000033</v>
      </c>
      <c r="N49" s="105">
        <v>650</v>
      </c>
      <c r="O49" s="98">
        <v>85</v>
      </c>
      <c r="P49" s="98" t="s">
        <v>126</v>
      </c>
      <c r="Q49" s="99">
        <f>'[1]Annx-A (DA) '!AJ48</f>
        <v>1301.1099999999999</v>
      </c>
      <c r="R49" s="100">
        <f>'[1]Annx-A (DA) '!BE48</f>
        <v>1228.546867</v>
      </c>
      <c r="S49" s="101">
        <f>'[1]Annx-A (DA) '!BF48</f>
        <v>631.86349199999995</v>
      </c>
      <c r="T49" s="102">
        <f>'[1]Annx-A (DA) '!BD48</f>
        <v>704.42662499999994</v>
      </c>
      <c r="U49" s="103">
        <f t="shared" si="1"/>
        <v>-72.563132999999993</v>
      </c>
      <c r="V49" s="104">
        <v>50.02</v>
      </c>
      <c r="W49" s="106">
        <v>1318</v>
      </c>
      <c r="X49" s="105">
        <v>1247.3884479999999</v>
      </c>
      <c r="Y49" s="105">
        <v>378.38844799999998</v>
      </c>
      <c r="Z49" s="105">
        <v>448</v>
      </c>
      <c r="AA49" s="105">
        <v>-69.611552000000017</v>
      </c>
      <c r="AB49" s="105">
        <v>869</v>
      </c>
    </row>
    <row r="50" spans="1:28" s="107" customFormat="1" ht="142.9" customHeight="1" x14ac:dyDescent="0.25">
      <c r="A50" s="97">
        <v>38</v>
      </c>
      <c r="B50" s="98" t="s">
        <v>127</v>
      </c>
      <c r="C50" s="99">
        <f>'[1]Annx-A (DA) '!E49</f>
        <v>1609.52</v>
      </c>
      <c r="D50" s="100">
        <f>'[1]Annx-A (DA) '!X49</f>
        <v>1300.691452</v>
      </c>
      <c r="E50" s="101">
        <f>'[1]Annx-A (DA) '!Y49</f>
        <v>878.68724699999984</v>
      </c>
      <c r="F50" s="102">
        <f>'[1]Annx-A (DA) '!W49</f>
        <v>1187.515795</v>
      </c>
      <c r="G50" s="103">
        <f t="shared" si="0"/>
        <v>-308.82854800000018</v>
      </c>
      <c r="H50" s="104">
        <v>49.92</v>
      </c>
      <c r="I50" s="105">
        <v>1517</v>
      </c>
      <c r="J50" s="105">
        <v>1523.355656</v>
      </c>
      <c r="K50" s="105">
        <v>861.35565599999995</v>
      </c>
      <c r="L50" s="105">
        <v>855</v>
      </c>
      <c r="M50" s="105">
        <v>6.3556559999999536</v>
      </c>
      <c r="N50" s="105">
        <v>662</v>
      </c>
      <c r="O50" s="98">
        <v>86</v>
      </c>
      <c r="P50" s="98" t="s">
        <v>128</v>
      </c>
      <c r="Q50" s="99">
        <f>'[1]Annx-A (DA) '!AJ49</f>
        <v>1290.17</v>
      </c>
      <c r="R50" s="100">
        <f>'[1]Annx-A (DA) '!BE49</f>
        <v>1325.7846780000002</v>
      </c>
      <c r="S50" s="101">
        <f>'[1]Annx-A (DA) '!BF49</f>
        <v>729.10130300000014</v>
      </c>
      <c r="T50" s="102">
        <f>'[1]Annx-A (DA) '!BD49</f>
        <v>693.48662500000012</v>
      </c>
      <c r="U50" s="103">
        <f t="shared" si="1"/>
        <v>35.614678000000026</v>
      </c>
      <c r="V50" s="104">
        <v>50.03</v>
      </c>
      <c r="W50" s="106">
        <v>1295</v>
      </c>
      <c r="X50" s="105">
        <v>1339.956259</v>
      </c>
      <c r="Y50" s="105">
        <v>473.95625899999999</v>
      </c>
      <c r="Z50" s="105">
        <v>429</v>
      </c>
      <c r="AA50" s="105">
        <v>44.956258999999989</v>
      </c>
      <c r="AB50" s="105">
        <v>866</v>
      </c>
    </row>
    <row r="51" spans="1:28" s="107" customFormat="1" ht="142.9" customHeight="1" x14ac:dyDescent="0.25">
      <c r="A51" s="97">
        <v>39</v>
      </c>
      <c r="B51" s="98" t="s">
        <v>129</v>
      </c>
      <c r="C51" s="99">
        <f>'[1]Annx-A (DA) '!E50</f>
        <v>1606.24</v>
      </c>
      <c r="D51" s="100">
        <f>'[1]Annx-A (DA) '!X50</f>
        <v>1289.7023360000001</v>
      </c>
      <c r="E51" s="101">
        <f>'[1]Annx-A (DA) '!Y50</f>
        <v>924.32613100000003</v>
      </c>
      <c r="F51" s="102">
        <f>'[1]Annx-A (DA) '!W50</f>
        <v>1240.863795</v>
      </c>
      <c r="G51" s="103">
        <f t="shared" si="0"/>
        <v>-316.53766399999995</v>
      </c>
      <c r="H51" s="104">
        <v>49.92</v>
      </c>
      <c r="I51" s="105">
        <v>1503</v>
      </c>
      <c r="J51" s="105">
        <v>1509.8534009999998</v>
      </c>
      <c r="K51" s="105">
        <v>870.85340099999996</v>
      </c>
      <c r="L51" s="105">
        <v>864</v>
      </c>
      <c r="M51" s="105">
        <v>6.8534009999999626</v>
      </c>
      <c r="N51" s="105">
        <v>639</v>
      </c>
      <c r="O51" s="98">
        <v>87</v>
      </c>
      <c r="P51" s="98" t="s">
        <v>130</v>
      </c>
      <c r="Q51" s="99">
        <f>'[1]Annx-A (DA) '!AJ50</f>
        <v>1264.57</v>
      </c>
      <c r="R51" s="100">
        <f>'[1]Annx-A (DA) '!BE50</f>
        <v>1343.008335</v>
      </c>
      <c r="S51" s="101">
        <f>'[1]Annx-A (DA) '!BF50</f>
        <v>836.32495999999981</v>
      </c>
      <c r="T51" s="102">
        <f>'[1]Annx-A (DA) '!BD50</f>
        <v>757.88662499999987</v>
      </c>
      <c r="U51" s="103">
        <f t="shared" si="1"/>
        <v>78.438334999999938</v>
      </c>
      <c r="V51" s="104">
        <v>50.03</v>
      </c>
      <c r="W51" s="106">
        <v>1262</v>
      </c>
      <c r="X51" s="105">
        <v>1266.732043</v>
      </c>
      <c r="Y51" s="105">
        <v>429.73204299999998</v>
      </c>
      <c r="Z51" s="105">
        <v>426</v>
      </c>
      <c r="AA51" s="105">
        <v>3.732042999999976</v>
      </c>
      <c r="AB51" s="105">
        <v>837</v>
      </c>
    </row>
    <row r="52" spans="1:28" s="107" customFormat="1" ht="142.9" customHeight="1" x14ac:dyDescent="0.25">
      <c r="A52" s="97">
        <v>40</v>
      </c>
      <c r="B52" s="98" t="s">
        <v>131</v>
      </c>
      <c r="C52" s="99">
        <f>'[1]Annx-A (DA) '!E51</f>
        <v>1600</v>
      </c>
      <c r="D52" s="100">
        <f>'[1]Annx-A (DA) '!X51</f>
        <v>1281.0153359999999</v>
      </c>
      <c r="E52" s="101">
        <f>'[1]Annx-A (DA) '!Y51</f>
        <v>915.63913099999991</v>
      </c>
      <c r="F52" s="102">
        <f>'[1]Annx-A (DA) '!W51</f>
        <v>1234.623795</v>
      </c>
      <c r="G52" s="103">
        <f t="shared" si="0"/>
        <v>-318.98466400000007</v>
      </c>
      <c r="H52" s="104">
        <v>49.98</v>
      </c>
      <c r="I52" s="105">
        <v>1506</v>
      </c>
      <c r="J52" s="105">
        <v>1512.346176</v>
      </c>
      <c r="K52" s="105">
        <v>862.34617600000001</v>
      </c>
      <c r="L52" s="105">
        <v>856</v>
      </c>
      <c r="M52" s="105">
        <v>6.346176000000014</v>
      </c>
      <c r="N52" s="105">
        <v>650</v>
      </c>
      <c r="O52" s="98">
        <v>88</v>
      </c>
      <c r="P52" s="98" t="s">
        <v>132</v>
      </c>
      <c r="Q52" s="99">
        <f>'[1]Annx-A (DA) '!AJ51</f>
        <v>1241.93</v>
      </c>
      <c r="R52" s="100">
        <f>'[1]Annx-A (DA) '!BE51</f>
        <v>1347.7637219999999</v>
      </c>
      <c r="S52" s="101">
        <f>'[1]Annx-A (DA) '!BF51</f>
        <v>841.08034699999973</v>
      </c>
      <c r="T52" s="102">
        <f>'[1]Annx-A (DA) '!BD51</f>
        <v>735.24662499999999</v>
      </c>
      <c r="U52" s="103">
        <f t="shared" si="1"/>
        <v>105.83372199999974</v>
      </c>
      <c r="V52" s="104">
        <v>50.03</v>
      </c>
      <c r="W52" s="106">
        <v>1234</v>
      </c>
      <c r="X52" s="105">
        <v>1238.251203</v>
      </c>
      <c r="Y52" s="105">
        <v>430.25120299999998</v>
      </c>
      <c r="Z52" s="105">
        <v>425</v>
      </c>
      <c r="AA52" s="105">
        <v>5.2512029999999754</v>
      </c>
      <c r="AB52" s="105">
        <v>808</v>
      </c>
    </row>
    <row r="53" spans="1:28" s="107" customFormat="1" ht="142.9" customHeight="1" x14ac:dyDescent="0.25">
      <c r="A53" s="97">
        <v>41</v>
      </c>
      <c r="B53" s="98" t="s">
        <v>133</v>
      </c>
      <c r="C53" s="99">
        <f>'[1]Annx-A (DA) '!E52</f>
        <v>1580.96</v>
      </c>
      <c r="D53" s="100">
        <f>'[1]Annx-A (DA) '!X52</f>
        <v>1272.305466</v>
      </c>
      <c r="E53" s="101">
        <f>'[1]Annx-A (DA) '!Y52</f>
        <v>906.97213099999999</v>
      </c>
      <c r="F53" s="102">
        <f>'[1]Annx-A (DA) '!W52</f>
        <v>1215.626665</v>
      </c>
      <c r="G53" s="103">
        <f t="shared" si="0"/>
        <v>-308.65453400000001</v>
      </c>
      <c r="H53" s="104">
        <v>49.99</v>
      </c>
      <c r="I53" s="105">
        <v>1498</v>
      </c>
      <c r="J53" s="105">
        <v>1528.49083</v>
      </c>
      <c r="K53" s="105">
        <v>908.49082999999996</v>
      </c>
      <c r="L53" s="105">
        <v>877</v>
      </c>
      <c r="M53" s="105">
        <v>31.49082999999996</v>
      </c>
      <c r="N53" s="105">
        <v>620</v>
      </c>
      <c r="O53" s="98">
        <v>89</v>
      </c>
      <c r="P53" s="98" t="s">
        <v>134</v>
      </c>
      <c r="Q53" s="99">
        <f>'[1]Annx-A (DA) '!AJ52</f>
        <v>1212.06</v>
      </c>
      <c r="R53" s="100">
        <f>'[1]Annx-A (DA) '!BE52</f>
        <v>1358.682069</v>
      </c>
      <c r="S53" s="101">
        <f>'[1]Annx-A (DA) '!BF52</f>
        <v>902.3106939999999</v>
      </c>
      <c r="T53" s="102">
        <f>'[1]Annx-A (DA) '!BD52</f>
        <v>755.688625</v>
      </c>
      <c r="U53" s="103">
        <f t="shared" si="1"/>
        <v>146.6220689999999</v>
      </c>
      <c r="V53" s="104">
        <v>49.94</v>
      </c>
      <c r="W53" s="106">
        <v>1214</v>
      </c>
      <c r="X53" s="105">
        <v>1208.3003079999999</v>
      </c>
      <c r="Y53" s="105">
        <v>362.30030799999997</v>
      </c>
      <c r="Z53" s="105">
        <v>368</v>
      </c>
      <c r="AA53" s="105">
        <v>-5.6996920000000273</v>
      </c>
      <c r="AB53" s="105">
        <v>846</v>
      </c>
    </row>
    <row r="54" spans="1:28" s="107" customFormat="1" ht="142.9" customHeight="1" x14ac:dyDescent="0.25">
      <c r="A54" s="97">
        <v>42</v>
      </c>
      <c r="B54" s="98" t="s">
        <v>135</v>
      </c>
      <c r="C54" s="99">
        <f>'[1]Annx-A (DA) '!E53</f>
        <v>1576.7</v>
      </c>
      <c r="D54" s="100">
        <f>'[1]Annx-A (DA) '!X53</f>
        <v>1274.7148420000001</v>
      </c>
      <c r="E54" s="101">
        <f>'[1]Annx-A (DA) '!Y53</f>
        <v>909.38150700000006</v>
      </c>
      <c r="F54" s="102">
        <f>'[1]Annx-A (DA) '!W53</f>
        <v>1211.366665</v>
      </c>
      <c r="G54" s="103">
        <f t="shared" si="0"/>
        <v>-301.98515799999996</v>
      </c>
      <c r="H54" s="104">
        <v>49.99</v>
      </c>
      <c r="I54" s="105">
        <v>1495</v>
      </c>
      <c r="J54" s="105">
        <v>1524.2390249999999</v>
      </c>
      <c r="K54" s="105">
        <v>906.23902499999997</v>
      </c>
      <c r="L54" s="105">
        <v>877</v>
      </c>
      <c r="M54" s="105">
        <v>29.23902499999997</v>
      </c>
      <c r="N54" s="105">
        <v>618</v>
      </c>
      <c r="O54" s="98">
        <v>90</v>
      </c>
      <c r="P54" s="98" t="s">
        <v>136</v>
      </c>
      <c r="Q54" s="99">
        <f>'[1]Annx-A (DA) '!AJ53</f>
        <v>1202.54</v>
      </c>
      <c r="R54" s="100">
        <f>'[1]Annx-A (DA) '!BE53</f>
        <v>1357.142276</v>
      </c>
      <c r="S54" s="101">
        <f>'[1]Annx-A (DA) '!BF53</f>
        <v>900.77090099999975</v>
      </c>
      <c r="T54" s="102">
        <f>'[1]Annx-A (DA) '!BD53</f>
        <v>746.16862500000002</v>
      </c>
      <c r="U54" s="103">
        <f t="shared" si="1"/>
        <v>154.60227599999973</v>
      </c>
      <c r="V54" s="104">
        <v>49.99</v>
      </c>
      <c r="W54" s="106">
        <v>1204</v>
      </c>
      <c r="X54" s="105">
        <v>1237.740992</v>
      </c>
      <c r="Y54" s="105">
        <v>408.74099200000001</v>
      </c>
      <c r="Z54" s="105">
        <v>375</v>
      </c>
      <c r="AA54" s="105">
        <v>33.740992000000006</v>
      </c>
      <c r="AB54" s="105">
        <v>829</v>
      </c>
    </row>
    <row r="55" spans="1:28" s="107" customFormat="1" ht="142.9" customHeight="1" x14ac:dyDescent="0.25">
      <c r="A55" s="97">
        <v>43</v>
      </c>
      <c r="B55" s="98" t="s">
        <v>137</v>
      </c>
      <c r="C55" s="99">
        <f>'[1]Annx-A (DA) '!E54</f>
        <v>1573.42</v>
      </c>
      <c r="D55" s="100">
        <f>'[1]Annx-A (DA) '!X54</f>
        <v>1263.3290330000002</v>
      </c>
      <c r="E55" s="101">
        <f>'[1]Annx-A (DA) '!Y54</f>
        <v>897.99569799999995</v>
      </c>
      <c r="F55" s="102">
        <f>'[1]Annx-A (DA) '!W54</f>
        <v>1208.086665</v>
      </c>
      <c r="G55" s="103">
        <f t="shared" si="0"/>
        <v>-310.09096700000009</v>
      </c>
      <c r="H55" s="104">
        <v>50.04</v>
      </c>
      <c r="I55" s="105">
        <v>1486</v>
      </c>
      <c r="J55" s="105">
        <v>1484.7090250000001</v>
      </c>
      <c r="K55" s="105">
        <v>898.709025</v>
      </c>
      <c r="L55" s="105">
        <v>899</v>
      </c>
      <c r="M55" s="105">
        <v>-0.29097500000000309</v>
      </c>
      <c r="N55" s="105">
        <v>586</v>
      </c>
      <c r="O55" s="98">
        <v>91</v>
      </c>
      <c r="P55" s="98" t="s">
        <v>138</v>
      </c>
      <c r="Q55" s="99">
        <f>'[1]Annx-A (DA) '!AJ54</f>
        <v>1177.93</v>
      </c>
      <c r="R55" s="100">
        <f>'[1]Annx-A (DA) '!BE54</f>
        <v>1342.4956080000002</v>
      </c>
      <c r="S55" s="101">
        <f>'[1]Annx-A (DA) '!BF54</f>
        <v>840.12423299999989</v>
      </c>
      <c r="T55" s="102">
        <f>'[1]Annx-A (DA) '!BD54</f>
        <v>675.55862500000012</v>
      </c>
      <c r="U55" s="103">
        <f t="shared" si="1"/>
        <v>164.56560799999977</v>
      </c>
      <c r="V55" s="104">
        <v>49.92</v>
      </c>
      <c r="W55" s="106">
        <v>1181</v>
      </c>
      <c r="X55" s="105">
        <v>1141.0320569999999</v>
      </c>
      <c r="Y55" s="105">
        <v>299.03205700000001</v>
      </c>
      <c r="Z55" s="105">
        <v>339</v>
      </c>
      <c r="AA55" s="105">
        <v>-39.967942999999991</v>
      </c>
      <c r="AB55" s="105">
        <v>842</v>
      </c>
    </row>
    <row r="56" spans="1:28" s="107" customFormat="1" ht="142.9" customHeight="1" x14ac:dyDescent="0.25">
      <c r="A56" s="97">
        <v>44</v>
      </c>
      <c r="B56" s="98" t="s">
        <v>139</v>
      </c>
      <c r="C56" s="99">
        <f>'[1]Annx-A (DA) '!E55</f>
        <v>1560.94</v>
      </c>
      <c r="D56" s="100">
        <f>'[1]Annx-A (DA) '!X55</f>
        <v>1254.002033</v>
      </c>
      <c r="E56" s="101">
        <f>'[1]Annx-A (DA) '!Y55</f>
        <v>888.66869799999995</v>
      </c>
      <c r="F56" s="102">
        <f>'[1]Annx-A (DA) '!W55</f>
        <v>1195.606665</v>
      </c>
      <c r="G56" s="103">
        <f t="shared" si="0"/>
        <v>-306.93796700000007</v>
      </c>
      <c r="H56" s="104">
        <v>50.06</v>
      </c>
      <c r="I56" s="105">
        <v>1472</v>
      </c>
      <c r="J56" s="105">
        <v>1467.0879089999999</v>
      </c>
      <c r="K56" s="105">
        <v>889.08790899999997</v>
      </c>
      <c r="L56" s="105">
        <v>894</v>
      </c>
      <c r="M56" s="105">
        <v>-4.9120910000000322</v>
      </c>
      <c r="N56" s="105">
        <v>578</v>
      </c>
      <c r="O56" s="98">
        <v>92</v>
      </c>
      <c r="P56" s="98" t="s">
        <v>140</v>
      </c>
      <c r="Q56" s="99">
        <f>'[1]Annx-A (DA) '!AJ55</f>
        <v>1161.52</v>
      </c>
      <c r="R56" s="100">
        <f>'[1]Annx-A (DA) '!BE55</f>
        <v>1420.0666650000003</v>
      </c>
      <c r="S56" s="101">
        <f>'[1]Annx-A (DA) '!BF55</f>
        <v>727.69529000000011</v>
      </c>
      <c r="T56" s="102">
        <f>'[1]Annx-A (DA) '!BD55</f>
        <v>469.14862500000004</v>
      </c>
      <c r="U56" s="103">
        <f t="shared" si="1"/>
        <v>258.54666500000008</v>
      </c>
      <c r="V56" s="104">
        <v>49.86</v>
      </c>
      <c r="W56" s="106">
        <v>1164</v>
      </c>
      <c r="X56" s="105">
        <v>1184.6075390000001</v>
      </c>
      <c r="Y56" s="105">
        <v>274.60753899999997</v>
      </c>
      <c r="Z56" s="105">
        <v>253</v>
      </c>
      <c r="AA56" s="105">
        <v>21.607538999999974</v>
      </c>
      <c r="AB56" s="105">
        <v>910</v>
      </c>
    </row>
    <row r="57" spans="1:28" s="107" customFormat="1" ht="142.9" customHeight="1" x14ac:dyDescent="0.25">
      <c r="A57" s="97">
        <v>45</v>
      </c>
      <c r="B57" s="98" t="s">
        <v>141</v>
      </c>
      <c r="C57" s="99">
        <f>'[1]Annx-A (DA) '!E56</f>
        <v>1534.36</v>
      </c>
      <c r="D57" s="100">
        <f>'[1]Annx-A (DA) '!X56</f>
        <v>1224.2589179999998</v>
      </c>
      <c r="E57" s="101">
        <f>'[1]Annx-A (DA) '!Y56</f>
        <v>891.12987299999986</v>
      </c>
      <c r="F57" s="102">
        <f>'[1]Annx-A (DA) '!W56</f>
        <v>1201.230955</v>
      </c>
      <c r="G57" s="103">
        <f t="shared" si="0"/>
        <v>-310.10108200000013</v>
      </c>
      <c r="H57" s="104">
        <v>50.09</v>
      </c>
      <c r="I57" s="105">
        <v>1473</v>
      </c>
      <c r="J57" s="105">
        <v>1473.8432</v>
      </c>
      <c r="K57" s="105">
        <v>935.84320000000002</v>
      </c>
      <c r="L57" s="105">
        <v>935</v>
      </c>
      <c r="M57" s="105">
        <v>0.84320000000002437</v>
      </c>
      <c r="N57" s="105">
        <v>538</v>
      </c>
      <c r="O57" s="98">
        <v>93</v>
      </c>
      <c r="P57" s="98" t="s">
        <v>142</v>
      </c>
      <c r="Q57" s="99">
        <f>'[1]Annx-A (DA) '!AJ56</f>
        <v>1141.17</v>
      </c>
      <c r="R57" s="100">
        <f>'[1]Annx-A (DA) '!BE56</f>
        <v>1400.7822120000001</v>
      </c>
      <c r="S57" s="101">
        <f>'[1]Annx-A (DA) '!BF56</f>
        <v>708.43941700000005</v>
      </c>
      <c r="T57" s="102">
        <f>'[1]Annx-A (DA) '!BD56</f>
        <v>448.82720500000016</v>
      </c>
      <c r="U57" s="103">
        <f t="shared" si="1"/>
        <v>259.61221199999989</v>
      </c>
      <c r="V57" s="104">
        <v>49.97</v>
      </c>
      <c r="W57" s="106">
        <v>1141</v>
      </c>
      <c r="X57" s="105">
        <v>1186.637532</v>
      </c>
      <c r="Y57" s="105">
        <v>198.63753199999999</v>
      </c>
      <c r="Z57" s="105">
        <v>153</v>
      </c>
      <c r="AA57" s="105">
        <v>45.637531999999993</v>
      </c>
      <c r="AB57" s="105">
        <v>988</v>
      </c>
    </row>
    <row r="58" spans="1:28" s="107" customFormat="1" ht="142.9" customHeight="1" x14ac:dyDescent="0.25">
      <c r="A58" s="97">
        <v>46</v>
      </c>
      <c r="B58" s="98" t="s">
        <v>143</v>
      </c>
      <c r="C58" s="99">
        <f>'[1]Annx-A (DA) '!E57</f>
        <v>1524.51</v>
      </c>
      <c r="D58" s="100">
        <f>'[1]Annx-A (DA) '!X57</f>
        <v>1224.4089179999999</v>
      </c>
      <c r="E58" s="101">
        <f>'[1]Annx-A (DA) '!Y57</f>
        <v>891.27987299999995</v>
      </c>
      <c r="F58" s="102">
        <f>'[1]Annx-A (DA) '!W57</f>
        <v>1191.3809550000001</v>
      </c>
      <c r="G58" s="103">
        <f t="shared" si="0"/>
        <v>-300.10108200000013</v>
      </c>
      <c r="H58" s="104">
        <v>50.03</v>
      </c>
      <c r="I58" s="105">
        <v>1471</v>
      </c>
      <c r="J58" s="105">
        <v>1451.4317329999999</v>
      </c>
      <c r="K58" s="105">
        <v>942.43173300000001</v>
      </c>
      <c r="L58" s="105">
        <v>962</v>
      </c>
      <c r="M58" s="105">
        <v>-19.568266999999992</v>
      </c>
      <c r="N58" s="105">
        <v>509</v>
      </c>
      <c r="O58" s="98">
        <v>94</v>
      </c>
      <c r="P58" s="98" t="s">
        <v>144</v>
      </c>
      <c r="Q58" s="99">
        <f>'[1]Annx-A (DA) '!AJ57</f>
        <v>1126.73</v>
      </c>
      <c r="R58" s="100">
        <f>'[1]Annx-A (DA) '!BE57</f>
        <v>1314.8140020000001</v>
      </c>
      <c r="S58" s="101">
        <f>'[1]Annx-A (DA) '!BF57</f>
        <v>610.47120700000005</v>
      </c>
      <c r="T58" s="102">
        <f>'[1]Annx-A (DA) '!BD57</f>
        <v>422.38720500000011</v>
      </c>
      <c r="U58" s="103">
        <f t="shared" si="1"/>
        <v>188.08400199999994</v>
      </c>
      <c r="V58" s="104">
        <v>49.96</v>
      </c>
      <c r="W58" s="106">
        <v>1095</v>
      </c>
      <c r="X58" s="105">
        <v>1126.8872570000001</v>
      </c>
      <c r="Y58" s="105">
        <v>185.88725700000001</v>
      </c>
      <c r="Z58" s="105">
        <v>154</v>
      </c>
      <c r="AA58" s="105">
        <v>31.887257000000005</v>
      </c>
      <c r="AB58" s="105">
        <v>941</v>
      </c>
    </row>
    <row r="59" spans="1:28" s="107" customFormat="1" ht="142.9" customHeight="1" x14ac:dyDescent="0.25">
      <c r="A59" s="97">
        <v>47</v>
      </c>
      <c r="B59" s="98" t="s">
        <v>145</v>
      </c>
      <c r="C59" s="99">
        <f>'[1]Annx-A (DA) '!E58</f>
        <v>1509.74</v>
      </c>
      <c r="D59" s="100">
        <f>'[1]Annx-A (DA) '!X58</f>
        <v>1210.9009890000002</v>
      </c>
      <c r="E59" s="101">
        <f>'[1]Annx-A (DA) '!Y58</f>
        <v>877.77194400000008</v>
      </c>
      <c r="F59" s="102">
        <f>'[1]Annx-A (DA) '!W58</f>
        <v>1176.6109550000001</v>
      </c>
      <c r="G59" s="103">
        <f t="shared" si="0"/>
        <v>-298.83901100000003</v>
      </c>
      <c r="H59" s="104">
        <v>50</v>
      </c>
      <c r="I59" s="105">
        <v>1453</v>
      </c>
      <c r="J59" s="105">
        <v>1475.6778789999998</v>
      </c>
      <c r="K59" s="105">
        <v>951.67787899999996</v>
      </c>
      <c r="L59" s="105">
        <v>929</v>
      </c>
      <c r="M59" s="105">
        <v>22.677878999999962</v>
      </c>
      <c r="N59" s="105">
        <v>524</v>
      </c>
      <c r="O59" s="98">
        <v>95</v>
      </c>
      <c r="P59" s="98" t="s">
        <v>146</v>
      </c>
      <c r="Q59" s="99">
        <f>'[1]Annx-A (DA) '!AJ58</f>
        <v>1120.82</v>
      </c>
      <c r="R59" s="100">
        <f>'[1]Annx-A (DA) '!BE58</f>
        <v>1219.5361710000002</v>
      </c>
      <c r="S59" s="101">
        <f>'[1]Annx-A (DA) '!BF58</f>
        <v>515.19337600000028</v>
      </c>
      <c r="T59" s="102">
        <f>'[1]Annx-A (DA) '!BD58</f>
        <v>416.47720500000003</v>
      </c>
      <c r="U59" s="103">
        <f t="shared" si="1"/>
        <v>98.716171000000259</v>
      </c>
      <c r="V59" s="104">
        <v>50.01</v>
      </c>
      <c r="W59" s="106">
        <v>1108</v>
      </c>
      <c r="X59" s="105">
        <v>1112.186146</v>
      </c>
      <c r="Y59" s="105">
        <v>176.18614600000001</v>
      </c>
      <c r="Z59" s="105">
        <v>172</v>
      </c>
      <c r="AA59" s="105">
        <v>4.1861460000000079</v>
      </c>
      <c r="AB59" s="105">
        <v>936</v>
      </c>
    </row>
    <row r="60" spans="1:28" s="107" customFormat="1" ht="142.9" customHeight="1" x14ac:dyDescent="0.25">
      <c r="A60" s="97">
        <v>48</v>
      </c>
      <c r="B60" s="98" t="s">
        <v>147</v>
      </c>
      <c r="C60" s="99">
        <f>'[1]Annx-A (DA) '!E59</f>
        <v>1494.97</v>
      </c>
      <c r="D60" s="100">
        <f>'[1]Annx-A (DA) '!X59</f>
        <v>1201.2439890000001</v>
      </c>
      <c r="E60" s="101">
        <f>'[1]Annx-A (DA) '!Y59</f>
        <v>868.11494399999992</v>
      </c>
      <c r="F60" s="102">
        <f>'[1]Annx-A (DA) '!W59</f>
        <v>1161.8409550000001</v>
      </c>
      <c r="G60" s="103">
        <f t="shared" si="0"/>
        <v>-293.7260110000002</v>
      </c>
      <c r="H60" s="104">
        <v>50</v>
      </c>
      <c r="I60" s="105">
        <v>1445</v>
      </c>
      <c r="J60" s="105">
        <v>1484.1867630000002</v>
      </c>
      <c r="K60" s="105">
        <v>952.18676300000004</v>
      </c>
      <c r="L60" s="105">
        <v>913</v>
      </c>
      <c r="M60" s="105">
        <v>39.186763000000042</v>
      </c>
      <c r="N60" s="105">
        <v>532</v>
      </c>
      <c r="O60" s="98">
        <v>96</v>
      </c>
      <c r="P60" s="98" t="s">
        <v>148</v>
      </c>
      <c r="Q60" s="99">
        <f>'[1]Annx-A (DA) '!AJ59</f>
        <v>1108.3499999999999</v>
      </c>
      <c r="R60" s="100">
        <f>'[1]Annx-A (DA) '!BE59</f>
        <v>1126.0850129999999</v>
      </c>
      <c r="S60" s="101">
        <f>'[1]Annx-A (DA) '!BF59</f>
        <v>421.74221799999998</v>
      </c>
      <c r="T60" s="102">
        <f>'[1]Annx-A (DA) '!BD59</f>
        <v>404.007205</v>
      </c>
      <c r="U60" s="103">
        <f t="shared" si="1"/>
        <v>17.735012999999981</v>
      </c>
      <c r="V60" s="104">
        <v>50.01</v>
      </c>
      <c r="W60" s="106">
        <v>1107</v>
      </c>
      <c r="X60" s="105">
        <v>1069.944988</v>
      </c>
      <c r="Y60" s="105">
        <v>134.944988</v>
      </c>
      <c r="Z60" s="105">
        <v>171</v>
      </c>
      <c r="AA60" s="105">
        <v>-36.055012000000005</v>
      </c>
      <c r="AB60" s="105">
        <v>935</v>
      </c>
    </row>
    <row r="61" spans="1:28" s="107" customFormat="1" ht="142.9" customHeight="1" x14ac:dyDescent="0.25">
      <c r="A61" s="10"/>
      <c r="B61" s="108"/>
      <c r="C61" s="109"/>
      <c r="D61" s="110"/>
      <c r="E61" s="111"/>
      <c r="F61" s="112"/>
      <c r="G61" s="113"/>
      <c r="H61" s="114"/>
      <c r="I61" s="115"/>
      <c r="J61" s="115"/>
      <c r="K61" s="115"/>
      <c r="L61" s="115"/>
      <c r="M61" s="115"/>
      <c r="N61" s="115"/>
      <c r="O61" s="116" t="s">
        <v>149</v>
      </c>
      <c r="P61" s="117"/>
      <c r="Q61" s="99">
        <f>AVERAGE((C13:C60),(Q13:Q60))</f>
        <v>1334.9924999999996</v>
      </c>
      <c r="R61" s="99">
        <f t="shared" ref="R61:AB61" si="2">AVERAGE((D13:D60),(R13:R60))</f>
        <v>1078.0305594583331</v>
      </c>
      <c r="S61" s="99">
        <f t="shared" si="2"/>
        <v>656.38117549999981</v>
      </c>
      <c r="T61" s="99">
        <f t="shared" si="2"/>
        <v>913.34311604166669</v>
      </c>
      <c r="U61" s="99">
        <f t="shared" si="2"/>
        <v>-256.96194054166659</v>
      </c>
      <c r="V61" s="99">
        <f t="shared" si="2"/>
        <v>49.998437499999994</v>
      </c>
      <c r="W61" s="99">
        <f t="shared" si="2"/>
        <v>1284.5833333333333</v>
      </c>
      <c r="X61" s="99">
        <f t="shared" si="2"/>
        <v>1290.8346805520835</v>
      </c>
      <c r="Y61" s="99">
        <f t="shared" si="2"/>
        <v>584.28259721874986</v>
      </c>
      <c r="Z61" s="99">
        <f t="shared" si="2"/>
        <v>577.75</v>
      </c>
      <c r="AA61" s="99">
        <f t="shared" si="2"/>
        <v>6.5325972187500012</v>
      </c>
      <c r="AB61" s="99">
        <f t="shared" si="2"/>
        <v>706.55208333333337</v>
      </c>
    </row>
    <row r="62" spans="1:28" s="107" customFormat="1" ht="154.9" customHeight="1" x14ac:dyDescent="0.25">
      <c r="A62" s="118"/>
      <c r="B62" s="118"/>
      <c r="C62" s="118"/>
      <c r="D62" s="118"/>
      <c r="E62" s="118"/>
      <c r="F62" s="118"/>
      <c r="G62" s="118"/>
      <c r="H62" s="10"/>
      <c r="I62" s="10"/>
      <c r="J62" s="10"/>
      <c r="K62" s="10"/>
      <c r="L62" s="10"/>
      <c r="M62" s="10"/>
      <c r="N62" s="10"/>
      <c r="O62" s="119" t="s">
        <v>150</v>
      </c>
      <c r="P62" s="119"/>
      <c r="Q62" s="99">
        <f>ROUND(SUM((C13:C60),(Q13:Q60))/4,0)</f>
        <v>32040</v>
      </c>
      <c r="R62" s="100">
        <f>ROUND(SUM((D13:D60),(R13:R60))/4,0)</f>
        <v>25873</v>
      </c>
      <c r="S62" s="101">
        <f>ROUND(SUM((E13:E60),(S13:S60))/4,0)</f>
        <v>15753</v>
      </c>
      <c r="T62" s="102">
        <f>ROUND(SUM((F13:F60),(T13:T60))/4,0)</f>
        <v>21920</v>
      </c>
      <c r="U62" s="102">
        <f>ROUND(SUM((G13:G60),(U13:U60))/4,0)</f>
        <v>-6167</v>
      </c>
      <c r="V62" s="120" t="s">
        <v>151</v>
      </c>
      <c r="W62" s="102">
        <f t="shared" ref="W62:AB62" si="3">ROUND(SUM((I13:I60),(W13:W60))/4,0)</f>
        <v>30830</v>
      </c>
      <c r="X62" s="102">
        <f t="shared" si="3"/>
        <v>30980</v>
      </c>
      <c r="Y62" s="102">
        <f t="shared" si="3"/>
        <v>14023</v>
      </c>
      <c r="Z62" s="102">
        <f t="shared" si="3"/>
        <v>13866</v>
      </c>
      <c r="AA62" s="102">
        <f t="shared" si="3"/>
        <v>157</v>
      </c>
      <c r="AB62" s="102">
        <f t="shared" si="3"/>
        <v>16957</v>
      </c>
    </row>
    <row r="63" spans="1:28" ht="379.9" customHeight="1" x14ac:dyDescent="1.2">
      <c r="A63" s="121" t="s">
        <v>152</v>
      </c>
      <c r="B63" s="122"/>
      <c r="C63" s="123">
        <f ca="1">NOW()</f>
        <v>45403.469723495371</v>
      </c>
      <c r="D63" s="123"/>
      <c r="E63" s="122"/>
      <c r="F63" s="122"/>
      <c r="G63" s="122"/>
      <c r="H63" s="124"/>
      <c r="I63" s="124"/>
      <c r="J63" s="124"/>
      <c r="K63" s="124"/>
      <c r="L63" s="124"/>
      <c r="M63" s="124"/>
      <c r="N63" s="124"/>
      <c r="O63" s="122"/>
      <c r="P63" s="125"/>
      <c r="Q63" s="126"/>
      <c r="R63" s="126"/>
      <c r="S63" s="126"/>
      <c r="T63" s="126"/>
      <c r="U63" s="126"/>
      <c r="V63" s="126"/>
      <c r="W63" s="126"/>
      <c r="X63" s="126"/>
      <c r="Y63" s="126"/>
      <c r="Z63" s="127" t="s">
        <v>153</v>
      </c>
      <c r="AA63" s="127"/>
      <c r="AB63" s="128"/>
    </row>
    <row r="64" spans="1:28" ht="59.45" customHeight="1" x14ac:dyDescent="0.25">
      <c r="A64" s="122"/>
      <c r="B64" s="122"/>
      <c r="C64" s="122"/>
      <c r="D64" s="122"/>
      <c r="E64" s="122"/>
      <c r="F64" s="122"/>
      <c r="G64" s="122"/>
      <c r="H64" s="124"/>
      <c r="I64" s="124"/>
      <c r="J64" s="124"/>
      <c r="K64" s="124"/>
      <c r="L64" s="124"/>
      <c r="M64" s="124"/>
      <c r="N64" s="124"/>
      <c r="O64" s="122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</row>
    <row r="65" spans="1:28" ht="59.45" customHeight="1" x14ac:dyDescent="0.25">
      <c r="A65" s="122"/>
      <c r="B65" s="122"/>
      <c r="C65" s="122"/>
      <c r="D65" s="122"/>
      <c r="E65" s="122"/>
      <c r="F65" s="122"/>
      <c r="G65" s="122"/>
      <c r="H65" s="124"/>
      <c r="I65" s="124"/>
      <c r="J65" s="124"/>
      <c r="K65" s="124"/>
      <c r="L65" s="124"/>
      <c r="M65" s="124"/>
      <c r="N65" s="124"/>
      <c r="O65" s="122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</row>
    <row r="66" spans="1:28" ht="59.45" customHeight="1" x14ac:dyDescent="0.25">
      <c r="A66" s="122"/>
      <c r="B66" s="122"/>
      <c r="C66" s="122"/>
      <c r="D66" s="122"/>
      <c r="E66" s="122"/>
      <c r="F66" s="122"/>
      <c r="G66" s="122"/>
      <c r="H66" s="124"/>
      <c r="I66" s="124"/>
      <c r="J66" s="124"/>
      <c r="K66" s="124"/>
      <c r="L66" s="124"/>
      <c r="M66" s="124"/>
      <c r="N66" s="124"/>
      <c r="O66" s="122"/>
      <c r="P66" s="125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</row>
    <row r="67" spans="1:28" ht="59.45" customHeight="1" x14ac:dyDescent="0.25">
      <c r="A67" s="122"/>
      <c r="B67" s="122"/>
      <c r="C67" s="122"/>
      <c r="D67" s="122"/>
      <c r="E67" s="122"/>
      <c r="F67" s="122"/>
      <c r="G67" s="122"/>
      <c r="H67" s="124"/>
      <c r="I67" s="124"/>
      <c r="J67" s="124"/>
      <c r="K67" s="124"/>
      <c r="L67" s="124"/>
      <c r="M67" s="124"/>
      <c r="N67" s="124"/>
      <c r="O67" s="122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</row>
    <row r="68" spans="1:28" ht="59.45" customHeight="1" x14ac:dyDescent="0.25">
      <c r="A68" s="122"/>
      <c r="B68" s="122"/>
      <c r="C68" s="122"/>
      <c r="D68" s="122"/>
      <c r="E68" s="122"/>
      <c r="F68" s="122"/>
      <c r="G68" s="122"/>
      <c r="H68" s="124"/>
      <c r="I68" s="124"/>
      <c r="J68" s="124"/>
      <c r="K68" s="124"/>
      <c r="L68" s="124"/>
      <c r="M68" s="124"/>
      <c r="N68" s="124"/>
      <c r="O68" s="122"/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</row>
    <row r="69" spans="1:28" ht="59.45" customHeight="1" x14ac:dyDescent="0.25">
      <c r="A69" s="122"/>
      <c r="B69" s="122"/>
      <c r="C69" s="122"/>
      <c r="D69" s="122"/>
      <c r="E69" s="122"/>
      <c r="F69" s="122"/>
      <c r="G69" s="122"/>
      <c r="H69" s="124"/>
      <c r="I69" s="124"/>
      <c r="J69" s="124"/>
      <c r="K69" s="124"/>
      <c r="L69" s="124"/>
      <c r="M69" s="124"/>
      <c r="N69" s="124"/>
      <c r="O69" s="122"/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</row>
    <row r="70" spans="1:28" ht="59.45" customHeight="1" x14ac:dyDescent="0.25">
      <c r="A70" s="122"/>
      <c r="B70" s="122"/>
      <c r="C70" s="122"/>
      <c r="D70" s="122"/>
      <c r="E70" s="122"/>
      <c r="F70" s="122"/>
      <c r="G70" s="122"/>
      <c r="H70" s="124"/>
      <c r="I70" s="124"/>
      <c r="J70" s="124"/>
      <c r="K70" s="124"/>
      <c r="L70" s="124"/>
      <c r="M70" s="124"/>
      <c r="N70" s="124"/>
      <c r="O70" s="122"/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</row>
    <row r="71" spans="1:28" ht="59.45" customHeight="1" x14ac:dyDescent="0.25">
      <c r="A71" s="122"/>
      <c r="B71" s="122"/>
      <c r="C71" s="122"/>
      <c r="D71" s="122"/>
      <c r="E71" s="122"/>
      <c r="F71" s="122"/>
      <c r="G71" s="122"/>
      <c r="H71" s="124"/>
      <c r="I71" s="124"/>
      <c r="J71" s="124"/>
      <c r="K71" s="124"/>
      <c r="L71" s="124"/>
      <c r="M71" s="124"/>
      <c r="N71" s="124"/>
      <c r="O71" s="122"/>
      <c r="P71" s="125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</row>
    <row r="72" spans="1:28" ht="59.45" customHeight="1" x14ac:dyDescent="0.25">
      <c r="A72" s="122"/>
      <c r="B72" s="122"/>
      <c r="C72" s="122"/>
      <c r="D72" s="122"/>
      <c r="E72" s="122"/>
      <c r="F72" s="122"/>
      <c r="G72" s="122"/>
      <c r="H72" s="124"/>
      <c r="I72" s="124"/>
      <c r="J72" s="124"/>
      <c r="K72" s="124"/>
      <c r="L72" s="124"/>
      <c r="M72" s="124"/>
      <c r="N72" s="124"/>
      <c r="O72" s="122"/>
      <c r="P72" s="125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</row>
    <row r="73" spans="1:28" ht="59.45" customHeight="1" x14ac:dyDescent="0.25">
      <c r="A73" s="122"/>
      <c r="B73" s="122"/>
      <c r="C73" s="122"/>
      <c r="D73" s="122"/>
      <c r="E73" s="122"/>
      <c r="F73" s="122"/>
      <c r="G73" s="122"/>
      <c r="H73" s="124"/>
      <c r="I73" s="124"/>
      <c r="J73" s="124"/>
      <c r="K73" s="124"/>
      <c r="L73" s="124"/>
      <c r="M73" s="124"/>
      <c r="N73" s="124"/>
      <c r="O73" s="122"/>
      <c r="P73" s="12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</row>
    <row r="74" spans="1:28" ht="59.45" customHeight="1" x14ac:dyDescent="0.25">
      <c r="A74" s="122"/>
      <c r="B74" s="122"/>
      <c r="C74" s="122"/>
      <c r="D74" s="122"/>
      <c r="E74" s="122"/>
      <c r="F74" s="122"/>
      <c r="G74" s="122"/>
      <c r="H74" s="124"/>
      <c r="I74" s="124"/>
      <c r="J74" s="124"/>
      <c r="K74" s="124"/>
      <c r="L74" s="124"/>
      <c r="M74" s="124"/>
      <c r="N74" s="124"/>
      <c r="O74" s="122"/>
      <c r="P74" s="12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</row>
    <row r="75" spans="1:28" ht="59.45" customHeight="1" x14ac:dyDescent="0.25">
      <c r="A75" s="122"/>
      <c r="B75" s="122"/>
      <c r="C75" s="122"/>
      <c r="D75" s="122"/>
      <c r="E75" s="122"/>
      <c r="F75" s="122"/>
      <c r="G75" s="122"/>
      <c r="H75" s="124"/>
      <c r="I75" s="124"/>
      <c r="J75" s="124"/>
      <c r="K75" s="124"/>
      <c r="L75" s="124"/>
      <c r="M75" s="124"/>
      <c r="N75" s="124"/>
      <c r="O75" s="122"/>
      <c r="P75" s="12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</row>
    <row r="76" spans="1:28" ht="59.45" customHeight="1" x14ac:dyDescent="0.25">
      <c r="A76" s="122"/>
      <c r="B76" s="122"/>
      <c r="C76" s="122"/>
      <c r="D76" s="122"/>
      <c r="E76" s="122"/>
      <c r="F76" s="122"/>
      <c r="G76" s="122"/>
      <c r="H76" s="124"/>
      <c r="I76" s="124"/>
      <c r="J76" s="124"/>
      <c r="K76" s="124"/>
      <c r="L76" s="124"/>
      <c r="M76" s="124"/>
      <c r="N76" s="124"/>
      <c r="O76" s="122"/>
      <c r="P76" s="125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</row>
    <row r="77" spans="1:28" ht="59.45" customHeight="1" x14ac:dyDescent="0.25">
      <c r="A77" s="122"/>
      <c r="B77" s="122"/>
      <c r="C77" s="122"/>
      <c r="D77" s="122"/>
      <c r="E77" s="122"/>
      <c r="F77" s="122"/>
      <c r="G77" s="122"/>
      <c r="H77" s="124"/>
      <c r="I77" s="124"/>
      <c r="J77" s="124"/>
      <c r="K77" s="124"/>
      <c r="L77" s="124"/>
      <c r="M77" s="124"/>
      <c r="N77" s="124"/>
      <c r="O77" s="122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</row>
    <row r="78" spans="1:28" ht="59.45" customHeight="1" x14ac:dyDescent="0.25">
      <c r="A78" s="122"/>
      <c r="B78" s="122"/>
      <c r="C78" s="122"/>
      <c r="D78" s="122"/>
      <c r="E78" s="122"/>
      <c r="F78" s="122"/>
      <c r="G78" s="122"/>
      <c r="H78" s="124"/>
      <c r="I78" s="124"/>
      <c r="J78" s="124"/>
      <c r="K78" s="124"/>
      <c r="L78" s="124"/>
      <c r="M78" s="124"/>
      <c r="N78" s="124"/>
      <c r="O78" s="122"/>
      <c r="P78" s="125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</row>
    <row r="79" spans="1:28" ht="59.45" customHeight="1" x14ac:dyDescent="0.25">
      <c r="A79" s="122"/>
      <c r="B79" s="122"/>
      <c r="C79" s="122"/>
      <c r="D79" s="122"/>
      <c r="E79" s="122"/>
      <c r="F79" s="122"/>
      <c r="G79" s="122"/>
      <c r="H79" s="124"/>
      <c r="I79" s="124"/>
      <c r="J79" s="124"/>
      <c r="K79" s="124"/>
      <c r="L79" s="124"/>
      <c r="M79" s="124"/>
      <c r="N79" s="124"/>
      <c r="O79" s="122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</row>
    <row r="80" spans="1:28" ht="59.45" customHeight="1" x14ac:dyDescent="0.25">
      <c r="A80" s="122"/>
      <c r="B80" s="122"/>
      <c r="C80" s="122"/>
      <c r="D80" s="122"/>
      <c r="E80" s="122"/>
      <c r="F80" s="122"/>
      <c r="G80" s="122"/>
      <c r="H80" s="124"/>
      <c r="I80" s="124"/>
      <c r="J80" s="124"/>
      <c r="K80" s="124"/>
      <c r="L80" s="124"/>
      <c r="M80" s="124"/>
      <c r="N80" s="124"/>
      <c r="O80" s="122"/>
      <c r="P80" s="125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</row>
    <row r="81" spans="1:28" ht="59.45" customHeight="1" x14ac:dyDescent="0.25">
      <c r="A81" s="122"/>
      <c r="B81" s="122"/>
      <c r="C81" s="122"/>
      <c r="D81" s="122"/>
      <c r="E81" s="122"/>
      <c r="F81" s="122"/>
      <c r="G81" s="122"/>
      <c r="H81" s="124"/>
      <c r="I81" s="124"/>
      <c r="J81" s="124"/>
      <c r="K81" s="124"/>
      <c r="L81" s="124"/>
      <c r="M81" s="124"/>
      <c r="N81" s="124"/>
      <c r="O81" s="122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</row>
    <row r="82" spans="1:28" ht="59.45" customHeight="1" x14ac:dyDescent="0.25">
      <c r="A82" s="122"/>
      <c r="B82" s="122"/>
      <c r="C82" s="122"/>
      <c r="D82" s="122"/>
      <c r="E82" s="122"/>
      <c r="F82" s="122"/>
      <c r="G82" s="122"/>
      <c r="H82" s="124"/>
      <c r="I82" s="124"/>
      <c r="J82" s="124"/>
      <c r="K82" s="124"/>
      <c r="L82" s="124"/>
      <c r="M82" s="124"/>
      <c r="N82" s="124"/>
      <c r="O82" s="122"/>
      <c r="P82" s="125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</row>
    <row r="83" spans="1:28" ht="59.45" customHeight="1" x14ac:dyDescent="0.25">
      <c r="A83" s="122"/>
      <c r="B83" s="122"/>
      <c r="C83" s="122"/>
      <c r="D83" s="122"/>
      <c r="E83" s="122"/>
      <c r="F83" s="122"/>
      <c r="G83" s="122"/>
      <c r="H83" s="124"/>
      <c r="I83" s="124"/>
      <c r="J83" s="124"/>
      <c r="K83" s="124"/>
      <c r="L83" s="124"/>
      <c r="M83" s="124"/>
      <c r="N83" s="124"/>
      <c r="O83" s="122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</row>
    <row r="84" spans="1:28" ht="64.150000000000006" customHeight="1" x14ac:dyDescent="0.25">
      <c r="A84" s="122"/>
      <c r="B84" s="129" t="s">
        <v>154</v>
      </c>
      <c r="C84" s="130" t="s">
        <v>155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26"/>
      <c r="AB84" s="126"/>
    </row>
    <row r="85" spans="1:28" ht="57" customHeight="1" x14ac:dyDescent="0.25">
      <c r="A85" s="122"/>
      <c r="B85" s="129" t="s">
        <v>156</v>
      </c>
      <c r="C85" s="130" t="s">
        <v>157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26"/>
      <c r="AB85" s="126"/>
    </row>
    <row r="86" spans="1:28" ht="40.15" customHeight="1" x14ac:dyDescent="0.25">
      <c r="A86" s="122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2"/>
      <c r="Y86" s="133"/>
      <c r="Z86" s="133"/>
      <c r="AA86" s="126"/>
      <c r="AB86" s="126"/>
    </row>
    <row r="87" spans="1:28" ht="57" customHeight="1" x14ac:dyDescent="0.25">
      <c r="A87" s="122"/>
      <c r="B87" s="134" t="s">
        <v>158</v>
      </c>
      <c r="C87" s="130" t="s">
        <v>159</v>
      </c>
      <c r="D87" s="130"/>
      <c r="E87" s="130"/>
      <c r="F87" s="130"/>
      <c r="G87" s="130"/>
      <c r="H87" s="130"/>
      <c r="I87" s="130"/>
      <c r="J87" s="130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26"/>
      <c r="AB87" s="126"/>
    </row>
    <row r="94" spans="1:28" x14ac:dyDescent="0.25">
      <c r="L94" s="135"/>
      <c r="M94" s="135"/>
      <c r="N94" s="135"/>
      <c r="O94" s="131"/>
      <c r="P94" s="131"/>
      <c r="Q94" s="131"/>
      <c r="R94" s="131"/>
      <c r="S94" s="131"/>
      <c r="T94" s="131"/>
    </row>
    <row r="95" spans="1:28" x14ac:dyDescent="0.25">
      <c r="L95" s="135"/>
      <c r="M95" s="135"/>
      <c r="N95" s="135"/>
      <c r="O95" s="131"/>
      <c r="P95" s="131"/>
      <c r="Q95" s="131"/>
      <c r="R95" s="131"/>
      <c r="S95" s="131"/>
      <c r="T95" s="131"/>
    </row>
    <row r="96" spans="1:28" x14ac:dyDescent="0.25">
      <c r="L96" s="135"/>
      <c r="M96" s="135"/>
      <c r="N96" s="135"/>
      <c r="O96" s="131"/>
      <c r="P96" s="131"/>
      <c r="Q96" s="131"/>
      <c r="R96" s="131"/>
      <c r="S96" s="131"/>
      <c r="T96" s="131"/>
    </row>
    <row r="97" spans="12:20" x14ac:dyDescent="0.25">
      <c r="L97" s="135"/>
      <c r="M97" s="135"/>
      <c r="N97" s="135"/>
      <c r="O97" s="131"/>
      <c r="P97" s="131"/>
      <c r="Q97" s="131"/>
      <c r="R97" s="131"/>
      <c r="S97" s="131"/>
      <c r="T97" s="131"/>
    </row>
    <row r="98" spans="12:20" x14ac:dyDescent="0.25">
      <c r="L98" s="135"/>
      <c r="M98" s="135"/>
      <c r="N98" s="135"/>
      <c r="O98" s="131"/>
      <c r="P98" s="131"/>
      <c r="Q98" s="131"/>
      <c r="R98" s="131"/>
      <c r="S98" s="131"/>
      <c r="T98" s="131"/>
    </row>
    <row r="99" spans="12:20" x14ac:dyDescent="0.25">
      <c r="L99" s="135"/>
      <c r="M99" s="135"/>
      <c r="N99" s="135"/>
      <c r="O99" s="131"/>
      <c r="P99" s="131"/>
      <c r="Q99" s="131"/>
      <c r="R99" s="131"/>
      <c r="S99" s="131"/>
      <c r="T99" s="131"/>
    </row>
    <row r="100" spans="12:20" x14ac:dyDescent="0.25">
      <c r="L100" s="135"/>
      <c r="M100" s="135"/>
      <c r="N100" s="135"/>
      <c r="O100" s="131"/>
      <c r="P100" s="131"/>
      <c r="Q100" s="131"/>
      <c r="R100" s="131"/>
      <c r="S100" s="131"/>
      <c r="T100" s="131"/>
    </row>
    <row r="101" spans="12:20" x14ac:dyDescent="0.25">
      <c r="L101" s="135"/>
      <c r="M101" s="135"/>
      <c r="N101" s="135"/>
      <c r="O101" s="131"/>
      <c r="P101" s="131"/>
      <c r="Q101" s="131"/>
      <c r="R101" s="131"/>
      <c r="S101" s="131"/>
      <c r="T101" s="131"/>
    </row>
    <row r="102" spans="12:20" x14ac:dyDescent="0.25">
      <c r="L102" s="135"/>
      <c r="M102" s="135"/>
      <c r="N102" s="135"/>
      <c r="O102" s="131"/>
      <c r="P102" s="131"/>
      <c r="Q102" s="131"/>
      <c r="R102" s="131"/>
      <c r="S102" s="131"/>
      <c r="T102" s="131"/>
    </row>
    <row r="103" spans="12:20" x14ac:dyDescent="0.25">
      <c r="L103" s="135"/>
      <c r="O103" s="131"/>
      <c r="P103" s="131"/>
      <c r="Q103" s="131"/>
      <c r="R103" s="131"/>
      <c r="S103" s="131"/>
      <c r="T103" s="131"/>
    </row>
    <row r="104" spans="12:20" x14ac:dyDescent="0.25">
      <c r="L104" s="135"/>
      <c r="M104" s="135"/>
      <c r="N104" s="135"/>
    </row>
    <row r="105" spans="12:20" x14ac:dyDescent="0.25">
      <c r="L105" s="135"/>
      <c r="M105" s="135"/>
      <c r="N105" s="135"/>
    </row>
  </sheetData>
  <mergeCells count="43">
    <mergeCell ref="C63:D63"/>
    <mergeCell ref="Z63:AA63"/>
    <mergeCell ref="C84:Z84"/>
    <mergeCell ref="C85:Z85"/>
    <mergeCell ref="C87:J87"/>
    <mergeCell ref="X8:X10"/>
    <mergeCell ref="Y8:Y10"/>
    <mergeCell ref="Z8:Z10"/>
    <mergeCell ref="AA8:AA10"/>
    <mergeCell ref="AB8:AB10"/>
    <mergeCell ref="O61:P61"/>
    <mergeCell ref="R8:R10"/>
    <mergeCell ref="S8:S10"/>
    <mergeCell ref="T8:T10"/>
    <mergeCell ref="U8:U10"/>
    <mergeCell ref="V8:V10"/>
    <mergeCell ref="W8:W10"/>
    <mergeCell ref="J8:J10"/>
    <mergeCell ref="K8:K10"/>
    <mergeCell ref="L8:L10"/>
    <mergeCell ref="M8:M10"/>
    <mergeCell ref="N8:N10"/>
    <mergeCell ref="Q8:Q10"/>
    <mergeCell ref="P7:P10"/>
    <mergeCell ref="Q7:U7"/>
    <mergeCell ref="V7:AA7"/>
    <mergeCell ref="C8:C10"/>
    <mergeCell ref="D8:D10"/>
    <mergeCell ref="E8:E10"/>
    <mergeCell ref="F8:F10"/>
    <mergeCell ref="G8:G10"/>
    <mergeCell ref="H8:H10"/>
    <mergeCell ref="I8:I10"/>
    <mergeCell ref="Z1:AA1"/>
    <mergeCell ref="A6:L6"/>
    <mergeCell ref="M6:N6"/>
    <mergeCell ref="O6:R6"/>
    <mergeCell ref="Y6:AA6"/>
    <mergeCell ref="A7:A10"/>
    <mergeCell ref="B7:B10"/>
    <mergeCell ref="C7:G7"/>
    <mergeCell ref="H7:M7"/>
    <mergeCell ref="O7:O10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</vt:lpstr>
      <vt:lpstr>'DA HPSLDC'!Print_Area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2024-04-21T05:46:23Z</dcterms:created>
  <dcterms:modified xsi:type="dcterms:W3CDTF">2024-04-21T05:46:37Z</dcterms:modified>
</cp:coreProperties>
</file>