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5042024\"/>
    </mc:Choice>
  </mc:AlternateContent>
  <xr:revisionPtr revIDLastSave="0" documentId="8_{39548B1A-BACA-4A5A-86B8-892EBC415CB7}" xr6:coauthVersionLast="36" xr6:coauthVersionMax="36" xr10:uidLastSave="{00000000-0000-0000-0000-000000000000}"/>
  <bookViews>
    <workbookView xWindow="0" yWindow="0" windowWidth="28800" windowHeight="11925" xr2:uid="{C6AF2522-F1C0-4992-A7F5-89DC1C59F766}"/>
  </bookViews>
  <sheets>
    <sheet name="Daily report for CEA (SLDC-F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'Daily report for CEA (SLDC-F)'!$A$1:$I$70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1" l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C58" i="1"/>
  <c r="B58" i="1"/>
  <c r="H57" i="1"/>
  <c r="G57" i="1"/>
  <c r="F57" i="1"/>
  <c r="C57" i="1"/>
  <c r="C63" i="1" s="1"/>
  <c r="B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H63" i="1" s="1"/>
  <c r="G46" i="1"/>
  <c r="G63" i="1" s="1"/>
  <c r="F46" i="1"/>
  <c r="F63" i="1" s="1"/>
  <c r="G44" i="1"/>
  <c r="F44" i="1"/>
  <c r="C44" i="1"/>
  <c r="H43" i="1"/>
  <c r="G43" i="1"/>
  <c r="F43" i="1"/>
  <c r="H41" i="1"/>
  <c r="G41" i="1"/>
  <c r="F41" i="1"/>
  <c r="E41" i="1"/>
  <c r="D41" i="1"/>
  <c r="C41" i="1"/>
  <c r="B41" i="1"/>
  <c r="I40" i="1"/>
  <c r="G40" i="1"/>
  <c r="F40" i="1"/>
  <c r="E40" i="1"/>
  <c r="D40" i="1"/>
  <c r="H39" i="1"/>
  <c r="G39" i="1"/>
  <c r="F39" i="1"/>
  <c r="E39" i="1"/>
  <c r="D39" i="1"/>
  <c r="C39" i="1"/>
  <c r="I38" i="1"/>
  <c r="G38" i="1"/>
  <c r="F38" i="1"/>
  <c r="E38" i="1"/>
  <c r="D38" i="1"/>
  <c r="H37" i="1"/>
  <c r="G37" i="1"/>
  <c r="F37" i="1"/>
  <c r="E37" i="1"/>
  <c r="D37" i="1"/>
  <c r="C37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D11" i="1"/>
  <c r="I5" i="1"/>
  <c r="B5" i="1"/>
</calcChain>
</file>

<file path=xl/sharedStrings.xml><?xml version="1.0" encoding="utf-8"?>
<sst xmlns="http://schemas.openxmlformats.org/spreadsheetml/2006/main" count="86" uniqueCount="77">
  <si>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</si>
  <si>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</si>
  <si>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</si>
  <si>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</si>
  <si>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</si>
  <si>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</si>
  <si>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</si>
  <si>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</si>
  <si>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</si>
  <si>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</si>
  <si>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</si>
  <si>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</si>
  <si>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</si>
  <si>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</si>
  <si>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</si>
  <si>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</si>
  <si>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</si>
  <si>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</si>
  <si>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</si>
  <si>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>S.No.</t>
  </si>
  <si>
    <t>POWER HOUSES UNDER HPSEBL</t>
  </si>
  <si>
    <t>INSTALLED CAPACITY (MW)</t>
  </si>
  <si>
    <t>DAILY  GENERATION TARGET ON YEARLY BASIS [CE (Gen)/IPP] (LU's)</t>
  </si>
  <si>
    <t>DAILY GENERATION TARGET ON WEEKLY  BASIS  (SLDC)    (LU's)</t>
  </si>
  <si>
    <t>ESTIMATED GENERATION ON DAYAHEAD BASIS FROM HPSEBL POWER HOUSES / IPP)      (LU's)</t>
  </si>
  <si>
    <t>ACTUAL        (LU's)</t>
  </si>
  <si>
    <t>MAX.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</si>
  <si>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</si>
  <si>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</si>
  <si>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</si>
  <si>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</si>
  <si>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</si>
  <si>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</si>
  <si>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</si>
  <si>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</si>
  <si>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</si>
  <si>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12%(FP)</t>
  </si>
  <si>
    <t>ii)</t>
  </si>
  <si>
    <t>Malana (2X43 MW) IPP                     a) SALEABLE ENERGY (80%)</t>
  </si>
  <si>
    <t>Generation of Malana in Lus</t>
  </si>
  <si>
    <t>(b)HPSEBL SHARE  20%(FP)</t>
  </si>
  <si>
    <t>iii)</t>
  </si>
  <si>
    <t>iv)</t>
  </si>
  <si>
    <t>SAWRA KUDDU ( 3x37)</t>
  </si>
  <si>
    <t>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</si>
  <si>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</si>
  <si>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</si>
  <si>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</si>
  <si>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</si>
  <si>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</si>
  <si>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</si>
  <si>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</si>
  <si>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Kut HEP (3x8 MW)</t>
  </si>
  <si>
    <t>vi)</t>
  </si>
  <si>
    <t>Baragaon HEP (3x8 MW)</t>
  </si>
  <si>
    <t>vii)</t>
  </si>
  <si>
    <t>Malana-II HEP (2x50 MW)</t>
  </si>
  <si>
    <t>ix)</t>
  </si>
  <si>
    <t>Baragarh HEP (1x1.25)</t>
  </si>
  <si>
    <t>x</t>
  </si>
  <si>
    <t>Chanju-2 (3x6.6 MW) HEP</t>
  </si>
  <si>
    <t>xi</t>
  </si>
  <si>
    <t>Lower Nanti (2x7 MW)</t>
  </si>
  <si>
    <t>Holi Bajoli</t>
  </si>
  <si>
    <t>MANUNI (2X1.75)</t>
  </si>
  <si>
    <t>xii</t>
  </si>
  <si>
    <t>Naitwar Mori(2 x30)</t>
  </si>
  <si>
    <t>xiii</t>
  </si>
  <si>
    <t>GANGDARI_ (2 x 8)</t>
  </si>
  <si>
    <t>xiv</t>
  </si>
  <si>
    <t>GREEN KO SUMEZ (2 x 7)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</si>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</sst>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.mm\.yy;@"/>
    <numFmt numFmtId="165" formatCode="[$-409]dd\-mmm\-yy;@"/>
    <numFmt numFmtId="166" formatCode="[$-409]d\-mmm\-yy;@"/>
    <numFmt numFmtId="167" formatCode="d\-mmm\-yyyy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4"/>
      <color rgb="FF00339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trike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1" xfId="1" applyFont="1" applyBorder="1" applyProtection="1"/>
    <xf numFmtId="0" fontId="3" fillId="0" borderId="2" xfId="1" applyFont="1" applyBorder="1" applyProtection="1"/>
    <xf numFmtId="0" fontId="2" fillId="0" borderId="2" xfId="1" applyFont="1" applyBorder="1" applyProtection="1"/>
    <xf numFmtId="0" fontId="2" fillId="0" borderId="3" xfId="1" applyFont="1" applyBorder="1" applyAlignment="1" applyProtection="1">
      <alignment horizontal="center"/>
    </xf>
    <xf numFmtId="0" fontId="1" fillId="0" borderId="0" xfId="1" applyFont="1" applyProtection="1"/>
    <xf numFmtId="0" fontId="4" fillId="0" borderId="0" xfId="1" applyFont="1" applyProtection="1"/>
    <xf numFmtId="0" fontId="2" fillId="0" borderId="4" xfId="1" applyFont="1" applyBorder="1" applyProtection="1"/>
    <xf numFmtId="0" fontId="5" fillId="0" borderId="0" xfId="1" applyFont="1" applyBorder="1" applyAlignment="1" applyProtection="1">
      <alignment horizontal="center"/>
    </xf>
    <xf numFmtId="0" fontId="5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0" fontId="6" fillId="0" borderId="5" xfId="1" applyFont="1" applyBorder="1" applyAlignment="1" applyProtection="1">
      <alignment horizontal="center"/>
    </xf>
    <xf numFmtId="0" fontId="7" fillId="0" borderId="4" xfId="1" applyFont="1" applyBorder="1" applyAlignment="1" applyProtection="1"/>
    <xf numFmtId="0" fontId="8" fillId="0" borderId="0" xfId="1" applyFont="1" applyBorder="1" applyAlignment="1" applyProtection="1">
      <alignment horizontal="center"/>
    </xf>
    <xf numFmtId="0" fontId="8" fillId="0" borderId="5" xfId="1" applyFont="1" applyBorder="1" applyAlignment="1" applyProtection="1">
      <alignment horizontal="center"/>
    </xf>
    <xf numFmtId="0" fontId="9" fillId="0" borderId="0" xfId="1" applyFont="1" applyProtection="1"/>
    <xf numFmtId="0" fontId="10" fillId="0" borderId="0" xfId="1" applyFont="1" applyProtection="1"/>
    <xf numFmtId="0" fontId="6" fillId="0" borderId="4" xfId="1" applyFont="1" applyBorder="1" applyAlignment="1" applyProtection="1">
      <alignment horizontal="right" vertical="center"/>
    </xf>
    <xf numFmtId="164" fontId="6" fillId="0" borderId="0" xfId="1" applyNumberFormat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right" vertical="center"/>
    </xf>
    <xf numFmtId="165" fontId="6" fillId="0" borderId="5" xfId="1" applyNumberFormat="1" applyFont="1" applyBorder="1" applyAlignment="1" applyProtection="1">
      <alignment horizontal="center" vertical="center"/>
    </xf>
    <xf numFmtId="0" fontId="6" fillId="0" borderId="4" xfId="1" applyFont="1" applyBorder="1" applyProtection="1"/>
    <xf numFmtId="0" fontId="6" fillId="0" borderId="0" xfId="1" applyFont="1" applyBorder="1" applyProtection="1"/>
    <xf numFmtId="166" fontId="6" fillId="0" borderId="0" xfId="1" applyNumberFormat="1" applyFont="1" applyBorder="1" applyAlignment="1" applyProtection="1">
      <alignment horizontal="center"/>
    </xf>
    <xf numFmtId="0" fontId="2" fillId="0" borderId="0" xfId="1" applyFont="1" applyBorder="1" applyProtection="1"/>
    <xf numFmtId="0" fontId="6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/>
    <xf numFmtId="0" fontId="6" fillId="0" borderId="0" xfId="1" applyFont="1" applyBorder="1" applyAlignment="1" applyProtection="1">
      <alignment horizontal="left"/>
    </xf>
    <xf numFmtId="0" fontId="6" fillId="0" borderId="0" xfId="1" applyFont="1" applyFill="1" applyBorder="1" applyAlignment="1" applyProtection="1"/>
    <xf numFmtId="0" fontId="12" fillId="0" borderId="0" xfId="1" applyFont="1" applyBorder="1" applyAlignment="1" applyProtection="1">
      <alignment horizontal="left"/>
    </xf>
    <xf numFmtId="0" fontId="12" fillId="0" borderId="0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6" fillId="0" borderId="4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left" vertical="center"/>
    </xf>
    <xf numFmtId="0" fontId="13" fillId="0" borderId="0" xfId="1" applyFont="1" applyBorder="1" applyAlignment="1" applyProtection="1">
      <alignment horizontal="center" vertical="center"/>
    </xf>
    <xf numFmtId="165" fontId="6" fillId="0" borderId="0" xfId="1" applyNumberFormat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5" xfId="1" applyFont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horizontal="center"/>
    </xf>
    <xf numFmtId="167" fontId="7" fillId="0" borderId="0" xfId="1" applyNumberFormat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Protection="1"/>
    <xf numFmtId="0" fontId="6" fillId="2" borderId="8" xfId="1" applyFont="1" applyFill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 wrapText="1"/>
    </xf>
    <xf numFmtId="0" fontId="6" fillId="2" borderId="11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 wrapText="1"/>
    </xf>
    <xf numFmtId="0" fontId="1" fillId="0" borderId="0" xfId="1" applyFont="1" applyBorder="1" applyProtection="1"/>
    <xf numFmtId="0" fontId="6" fillId="2" borderId="13" xfId="1" applyFont="1" applyFill="1" applyBorder="1" applyAlignment="1" applyProtection="1">
      <alignment horizontal="center"/>
    </xf>
    <xf numFmtId="0" fontId="6" fillId="2" borderId="13" xfId="1" applyFont="1" applyFill="1" applyBorder="1" applyAlignment="1" applyProtection="1">
      <alignment horizontal="center" wrapText="1"/>
    </xf>
    <xf numFmtId="0" fontId="14" fillId="3" borderId="0" xfId="1" applyFont="1" applyFill="1" applyBorder="1" applyProtection="1"/>
    <xf numFmtId="14" fontId="1" fillId="3" borderId="0" xfId="1" applyNumberFormat="1" applyFont="1" applyFill="1" applyBorder="1" applyProtection="1"/>
    <xf numFmtId="0" fontId="1" fillId="3" borderId="0" xfId="1" applyFont="1" applyFill="1" applyBorder="1" applyProtection="1"/>
    <xf numFmtId="0" fontId="4" fillId="3" borderId="0" xfId="1" applyFont="1" applyFill="1" applyBorder="1" applyProtection="1"/>
    <xf numFmtId="0" fontId="9" fillId="0" borderId="8" xfId="1" applyFont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vertical="center"/>
    </xf>
    <xf numFmtId="2" fontId="9" fillId="0" borderId="8" xfId="1" applyNumberFormat="1" applyFont="1" applyBorder="1" applyAlignment="1" applyProtection="1">
      <alignment horizontal="center" vertical="center"/>
    </xf>
    <xf numFmtId="49" fontId="9" fillId="0" borderId="8" xfId="1" applyNumberFormat="1" applyFont="1" applyBorder="1" applyAlignment="1" applyProtection="1">
      <alignment horizontal="center" vertical="center" wrapText="1"/>
    </xf>
    <xf numFmtId="0" fontId="9" fillId="0" borderId="0" xfId="1" applyFont="1" applyBorder="1" applyProtection="1"/>
    <xf numFmtId="14" fontId="9" fillId="0" borderId="0" xfId="1" applyNumberFormat="1" applyFont="1" applyBorder="1" applyProtection="1"/>
    <xf numFmtId="14" fontId="9" fillId="0" borderId="0" xfId="1" applyNumberFormat="1" applyFont="1" applyProtection="1"/>
    <xf numFmtId="0" fontId="9" fillId="0" borderId="0" xfId="1" applyFont="1" applyBorder="1" applyAlignment="1" applyProtection="1">
      <alignment horizontal="center" vertical="center" wrapText="1"/>
    </xf>
    <xf numFmtId="2" fontId="9" fillId="0" borderId="0" xfId="1" applyNumberFormat="1" applyFont="1" applyBorder="1" applyAlignment="1" applyProtection="1">
      <alignment horizontal="center"/>
    </xf>
    <xf numFmtId="2" fontId="10" fillId="0" borderId="0" xfId="1" applyNumberFormat="1" applyFont="1" applyBorder="1" applyAlignment="1" applyProtection="1">
      <alignment horizontal="center"/>
    </xf>
    <xf numFmtId="2" fontId="9" fillId="0" borderId="0" xfId="1" applyNumberFormat="1" applyFont="1" applyBorder="1" applyProtection="1"/>
    <xf numFmtId="2" fontId="10" fillId="0" borderId="0" xfId="1" applyNumberFormat="1" applyFont="1" applyBorder="1" applyProtection="1"/>
    <xf numFmtId="0" fontId="9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 vertical="center"/>
    </xf>
    <xf numFmtId="0" fontId="9" fillId="0" borderId="0" xfId="1" applyFont="1" applyBorder="1" applyProtection="1"/>
    <xf numFmtId="2" fontId="15" fillId="0" borderId="0" xfId="1" applyNumberFormat="1" applyFont="1" applyBorder="1" applyAlignment="1" applyProtection="1">
      <alignment horizontal="left"/>
    </xf>
    <xf numFmtId="0" fontId="9" fillId="4" borderId="0" xfId="1" applyFont="1" applyFill="1" applyBorder="1" applyProtection="1"/>
    <xf numFmtId="2" fontId="9" fillId="0" borderId="0" xfId="1" applyNumberFormat="1" applyFont="1" applyFill="1" applyBorder="1" applyProtection="1"/>
    <xf numFmtId="0" fontId="9" fillId="0" borderId="0" xfId="1" applyFont="1" applyFill="1" applyBorder="1" applyProtection="1"/>
    <xf numFmtId="0" fontId="9" fillId="0" borderId="0" xfId="1" applyFont="1" applyBorder="1" applyAlignment="1" applyProtection="1">
      <alignment horizontal="center"/>
    </xf>
    <xf numFmtId="2" fontId="16" fillId="4" borderId="0" xfId="1" applyNumberFormat="1" applyFont="1" applyFill="1" applyBorder="1" applyProtection="1"/>
    <xf numFmtId="2" fontId="9" fillId="4" borderId="0" xfId="1" applyNumberFormat="1" applyFont="1" applyFill="1" applyBorder="1" applyProtection="1"/>
    <xf numFmtId="0" fontId="15" fillId="5" borderId="0" xfId="1" applyNumberFormat="1" applyFont="1" applyFill="1" applyBorder="1" applyAlignment="1" applyProtection="1">
      <alignment horizontal="left" vertical="center"/>
    </xf>
    <xf numFmtId="0" fontId="16" fillId="5" borderId="0" xfId="1" applyNumberFormat="1" applyFont="1" applyFill="1" applyBorder="1" applyProtection="1"/>
    <xf numFmtId="0" fontId="9" fillId="0" borderId="0" xfId="1" applyNumberFormat="1" applyFont="1" applyBorder="1" applyProtection="1"/>
    <xf numFmtId="0" fontId="10" fillId="0" borderId="8" xfId="1" applyFont="1" applyBorder="1" applyAlignment="1" applyProtection="1">
      <alignment vertical="center" wrapText="1"/>
    </xf>
    <xf numFmtId="0" fontId="10" fillId="4" borderId="0" xfId="1" applyFont="1" applyFill="1" applyBorder="1" applyProtection="1"/>
    <xf numFmtId="2" fontId="10" fillId="4" borderId="0" xfId="1" applyNumberFormat="1" applyFont="1" applyFill="1" applyBorder="1" applyAlignment="1" applyProtection="1"/>
    <xf numFmtId="0" fontId="10" fillId="0" borderId="8" xfId="1" applyFont="1" applyBorder="1" applyAlignment="1" applyProtection="1">
      <alignment vertical="center"/>
    </xf>
    <xf numFmtId="0" fontId="17" fillId="0" borderId="0" xfId="1" applyFont="1" applyBorder="1" applyProtection="1"/>
    <xf numFmtId="2" fontId="18" fillId="0" borderId="0" xfId="1" applyNumberFormat="1" applyFont="1" applyBorder="1" applyAlignment="1" applyProtection="1">
      <alignment horizontal="center"/>
    </xf>
    <xf numFmtId="2" fontId="18" fillId="5" borderId="0" xfId="1" applyNumberFormat="1" applyFont="1" applyFill="1" applyBorder="1" applyAlignment="1" applyProtection="1">
      <alignment horizontal="center"/>
    </xf>
    <xf numFmtId="0" fontId="9" fillId="0" borderId="0" xfId="1" applyFont="1" applyBorder="1" applyAlignment="1" applyProtection="1">
      <alignment horizontal="justify" vertical="top"/>
    </xf>
    <xf numFmtId="2" fontId="16" fillId="0" borderId="0" xfId="1" applyNumberFormat="1" applyFont="1" applyBorder="1" applyAlignment="1" applyProtection="1">
      <alignment horizontal="right" vertical="top"/>
    </xf>
    <xf numFmtId="0" fontId="10" fillId="0" borderId="0" xfId="1" applyFont="1" applyBorder="1" applyProtection="1"/>
    <xf numFmtId="0" fontId="9" fillId="0" borderId="8" xfId="1" applyFont="1" applyBorder="1" applyAlignment="1" applyProtection="1">
      <alignment vertical="center" wrapText="1"/>
    </xf>
    <xf numFmtId="2" fontId="16" fillId="0" borderId="0" xfId="1" applyNumberFormat="1" applyFont="1" applyBorder="1" applyProtection="1"/>
    <xf numFmtId="2" fontId="9" fillId="0" borderId="0" xfId="1" applyNumberFormat="1" applyFont="1" applyAlignment="1" applyProtection="1">
      <alignment horizontal="center"/>
    </xf>
    <xf numFmtId="0" fontId="10" fillId="0" borderId="4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horizontal="left" vertical="center"/>
    </xf>
    <xf numFmtId="0" fontId="19" fillId="0" borderId="5" xfId="1" applyFont="1" applyBorder="1" applyAlignment="1" applyProtection="1">
      <alignment horizontal="left" vertical="center"/>
    </xf>
    <xf numFmtId="2" fontId="9" fillId="0" borderId="0" xfId="1" applyNumberFormat="1" applyFont="1" applyAlignment="1" applyProtection="1">
      <alignment horizontal="left" vertical="center"/>
    </xf>
    <xf numFmtId="0" fontId="16" fillId="0" borderId="0" xfId="1" applyFont="1" applyBorder="1" applyAlignment="1" applyProtection="1">
      <alignment horizontal="left" vertical="center"/>
    </xf>
    <xf numFmtId="0" fontId="9" fillId="0" borderId="0" xfId="1" applyFont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/>
    </xf>
    <xf numFmtId="2" fontId="9" fillId="0" borderId="0" xfId="1" applyNumberFormat="1" applyFont="1" applyBorder="1" applyAlignment="1" applyProtection="1">
      <alignment horizontal="left" vertical="center"/>
    </xf>
    <xf numFmtId="9" fontId="9" fillId="0" borderId="0" xfId="2" applyFont="1" applyBorder="1" applyAlignment="1" applyProtection="1">
      <alignment horizontal="left" vertical="center"/>
    </xf>
    <xf numFmtId="0" fontId="10" fillId="0" borderId="5" xfId="1" applyFont="1" applyBorder="1" applyAlignment="1" applyProtection="1">
      <alignment horizontal="left" vertical="center"/>
    </xf>
    <xf numFmtId="0" fontId="9" fillId="0" borderId="4" xfId="1" applyFont="1" applyBorder="1" applyProtection="1"/>
    <xf numFmtId="0" fontId="10" fillId="0" borderId="0" xfId="1" applyFont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/>
    </xf>
    <xf numFmtId="0" fontId="10" fillId="0" borderId="0" xfId="1" applyFont="1" applyBorder="1" applyAlignment="1" applyProtection="1"/>
    <xf numFmtId="0" fontId="10" fillId="0" borderId="5" xfId="1" applyFont="1" applyBorder="1" applyAlignment="1" applyProtection="1">
      <alignment horizontal="center" vertical="center"/>
    </xf>
    <xf numFmtId="2" fontId="9" fillId="0" borderId="0" xfId="1" applyNumberFormat="1" applyFont="1" applyProtection="1"/>
    <xf numFmtId="0" fontId="20" fillId="0" borderId="0" xfId="1" applyFont="1" applyBorder="1" applyProtection="1"/>
    <xf numFmtId="0" fontId="9" fillId="0" borderId="0" xfId="1" applyFont="1" applyBorder="1" applyAlignment="1" applyProtection="1">
      <alignment vertical="center"/>
    </xf>
    <xf numFmtId="0" fontId="21" fillId="0" borderId="4" xfId="1" applyFont="1" applyBorder="1" applyAlignment="1" applyProtection="1"/>
    <xf numFmtId="0" fontId="9" fillId="0" borderId="0" xfId="1" applyFont="1" applyBorder="1" applyAlignment="1" applyProtection="1"/>
    <xf numFmtId="0" fontId="9" fillId="0" borderId="5" xfId="1" applyFont="1" applyBorder="1" applyAlignment="1" applyProtection="1">
      <alignment horizontal="center"/>
    </xf>
    <xf numFmtId="0" fontId="1" fillId="0" borderId="6" xfId="1" applyFont="1" applyBorder="1" applyProtection="1"/>
    <xf numFmtId="0" fontId="1" fillId="0" borderId="7" xfId="1" applyFont="1" applyBorder="1" applyProtection="1"/>
    <xf numFmtId="0" fontId="4" fillId="0" borderId="7" xfId="1" applyFont="1" applyBorder="1" applyAlignment="1" applyProtection="1">
      <alignment horizontal="left" vertical="center"/>
    </xf>
    <xf numFmtId="0" fontId="4" fillId="0" borderId="14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 vertical="center" wrapText="1"/>
    </xf>
    <xf numFmtId="0" fontId="1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horizontal="center" vertical="center"/>
    </xf>
    <xf numFmtId="0" fontId="14" fillId="0" borderId="0" xfId="1" applyFont="1" applyBorder="1" applyProtection="1"/>
    <xf numFmtId="0" fontId="1" fillId="0" borderId="0" xfId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center"/>
    </xf>
    <xf numFmtId="0" fontId="22" fillId="0" borderId="0" xfId="1" applyFont="1" applyBorder="1" applyProtection="1"/>
    <xf numFmtId="0" fontId="23" fillId="0" borderId="0" xfId="1" applyFont="1" applyBorder="1" applyAlignment="1" applyProtection="1">
      <alignment horizontal="left" vertical="center" wrapText="1"/>
    </xf>
    <xf numFmtId="0" fontId="14" fillId="0" borderId="0" xfId="1" applyFont="1" applyBorder="1" applyAlignment="1" applyProtection="1">
      <alignment horizontal="center"/>
    </xf>
    <xf numFmtId="0" fontId="14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/>
    </xf>
    <xf numFmtId="0" fontId="14" fillId="0" borderId="0" xfId="1" applyFont="1" applyBorder="1" applyAlignment="1" applyProtection="1">
      <alignment horizontal="left" vertical="center" wrapText="1"/>
    </xf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9" fontId="4" fillId="0" borderId="0" xfId="2" applyFont="1" applyBorder="1" applyAlignment="1" applyProtection="1">
      <alignment horizontal="justify" vertical="top" wrapText="1"/>
    </xf>
    <xf numFmtId="0" fontId="1" fillId="0" borderId="0" xfId="1" applyFont="1" applyAlignment="1" applyProtection="1">
      <alignment horizontal="left"/>
    </xf>
    <xf numFmtId="0" fontId="1" fillId="0" borderId="0" xfId="1" applyFont="1" applyAlignment="1" applyProtection="1">
      <alignment horizontal="center"/>
    </xf>
  </cellXfs>
  <cellStyles count="3">
    <cellStyle name="Normal" xfId="0" builtinId="0"/>
    <cellStyle name="Normal 2 2 3" xfId="1" xr:uid="{0E5B3D35-57A2-416F-B4AD-A778D15BF49B}"/>
    <cellStyle name="Percent 3 2" xfId="2" xr:uid="{F52D7975-0D48-49D2-929F-2332939C9A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1926663</xdr:colOff>
      <xdr:row>0</xdr:row>
      <xdr:rowOff>120073</xdr:rowOff>
    </xdr:from>
    <xdr:ext cx="1381687" cy="1353127"/>
    <xdr:pic>
      <xdr:nvPicPr>
        <xdr:cNvPr id="2" name="Picture 1" descr="12-hpsldc.jpg">
          <a:extLst>
            <a:ext uri="{FF2B5EF4-FFF2-40B4-BE49-F238E27FC236}">
              <a16:creationId xmlns:a16="http://schemas.microsoft.com/office/drawing/2014/main" id="{090E3D38-E7EF-469D-A19D-56F3EC15F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1063" y="120073"/>
          <a:ext cx="1381687" cy="135312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5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>
        <row r="20">
          <cell r="B20" t="str">
            <v>LARJI              (3x42 MW)</v>
          </cell>
        </row>
        <row r="21">
          <cell r="B21" t="str">
            <v>BHABA           (3x40 MW)</v>
          </cell>
        </row>
        <row r="22">
          <cell r="B22" t="str">
            <v>BASSI              (4x16.50MW)</v>
          </cell>
        </row>
        <row r="23">
          <cell r="B23" t="str">
            <v>GIRI                 (2x30 MW)</v>
          </cell>
        </row>
        <row r="24">
          <cell r="B24" t="str">
            <v>GANVI-I(2x11.25 MW)</v>
          </cell>
          <cell r="C24">
            <v>22.5</v>
          </cell>
        </row>
        <row r="25">
          <cell r="B25" t="str">
            <v xml:space="preserve">ANDHRA  (3x5.65 MW) </v>
          </cell>
        </row>
        <row r="26">
          <cell r="B26" t="str">
            <v xml:space="preserve">BANER               (3x4 MW)  </v>
          </cell>
        </row>
        <row r="27">
          <cell r="B27" t="str">
            <v xml:space="preserve">KHAULI             (2x6 MW) </v>
          </cell>
        </row>
        <row r="28">
          <cell r="B28" t="str">
            <v xml:space="preserve">GAJ                  ( 3x3.5 MW) </v>
          </cell>
        </row>
        <row r="29">
          <cell r="B29" t="str">
            <v xml:space="preserve"> GANVI-II(2x5)</v>
          </cell>
          <cell r="C29">
            <v>10</v>
          </cell>
          <cell r="D29">
            <v>2.41</v>
          </cell>
          <cell r="E29">
            <v>2.41</v>
          </cell>
          <cell r="F29">
            <v>1.7450000000000001</v>
          </cell>
          <cell r="G29">
            <v>0.8</v>
          </cell>
          <cell r="H29">
            <v>4.0599999999999996</v>
          </cell>
        </row>
        <row r="30">
          <cell r="B30" t="str">
            <v xml:space="preserve">BINWA             (2x3 MW) </v>
          </cell>
        </row>
        <row r="31">
          <cell r="B31" t="str">
            <v>THIROT      (3x1.5 MW)</v>
          </cell>
        </row>
        <row r="32">
          <cell r="B32" t="str">
            <v xml:space="preserve">MINI/MICRO  **      (30.95 MW) </v>
          </cell>
        </row>
        <row r="33">
          <cell r="C33">
            <v>497.4</v>
          </cell>
          <cell r="D33">
            <v>66.22</v>
          </cell>
          <cell r="E33">
            <v>66.209999999999994</v>
          </cell>
          <cell r="F33">
            <v>28.539399999999997</v>
          </cell>
          <cell r="G33">
            <v>26.25</v>
          </cell>
        </row>
        <row r="36">
          <cell r="I36">
            <v>7.54</v>
          </cell>
        </row>
        <row r="37">
          <cell r="D37">
            <v>1.44</v>
          </cell>
          <cell r="E37">
            <v>1.1303999999999998</v>
          </cell>
          <cell r="F37">
            <v>1.236</v>
          </cell>
          <cell r="G37">
            <v>0.90479999999999994</v>
          </cell>
        </row>
        <row r="38">
          <cell r="I38">
            <v>4.3</v>
          </cell>
        </row>
        <row r="41">
          <cell r="D41">
            <v>0</v>
          </cell>
          <cell r="E41">
            <v>0</v>
          </cell>
          <cell r="F41">
            <v>1.8</v>
          </cell>
          <cell r="G41">
            <v>1.9651500000000002</v>
          </cell>
          <cell r="H41">
            <v>70</v>
          </cell>
        </row>
        <row r="42">
          <cell r="H42">
            <v>81.400000000000006</v>
          </cell>
        </row>
        <row r="43">
          <cell r="C43">
            <v>77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9">
          <cell r="C19">
            <v>126</v>
          </cell>
          <cell r="D19">
            <v>23.19</v>
          </cell>
          <cell r="E19">
            <v>23.19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6.8</v>
          </cell>
          <cell r="G20">
            <v>6.53</v>
          </cell>
          <cell r="H20">
            <v>82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9.15</v>
          </cell>
          <cell r="G21">
            <v>7.39</v>
          </cell>
          <cell r="H21">
            <v>49.5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3.1074999999999999</v>
          </cell>
          <cell r="G22">
            <v>2.57</v>
          </cell>
          <cell r="H22">
            <v>30</v>
          </cell>
        </row>
        <row r="23">
          <cell r="D23">
            <v>4.07</v>
          </cell>
          <cell r="E23">
            <v>4.07</v>
          </cell>
          <cell r="F23">
            <v>1.0974999999999999</v>
          </cell>
          <cell r="G23">
            <v>1.82</v>
          </cell>
          <cell r="H23">
            <v>9.6999999999999993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1.2</v>
          </cell>
          <cell r="G24">
            <v>1.03</v>
          </cell>
          <cell r="H24">
            <v>7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1.8725000000000001</v>
          </cell>
          <cell r="G25">
            <v>0.43</v>
          </cell>
          <cell r="H25">
            <v>4.2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1.8725000000000001</v>
          </cell>
          <cell r="G26">
            <v>1.43</v>
          </cell>
          <cell r="H26">
            <v>8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1.2</v>
          </cell>
          <cell r="G27">
            <v>1.06</v>
          </cell>
          <cell r="H27">
            <v>4.8499999999999996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0.12</v>
          </cell>
          <cell r="G28">
            <v>1.07</v>
          </cell>
          <cell r="H28">
            <v>6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0.12</v>
          </cell>
          <cell r="G29">
            <v>0</v>
          </cell>
          <cell r="H29">
            <v>0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0.25440000000000035</v>
          </cell>
          <cell r="G30">
            <v>2.12</v>
          </cell>
        </row>
        <row r="31">
          <cell r="B31" t="str">
            <v>TOTAL HPSEBL (DISCOM) Gen.(1 to 12)</v>
          </cell>
        </row>
        <row r="34">
          <cell r="C34">
            <v>300</v>
          </cell>
          <cell r="D34">
            <v>10.56</v>
          </cell>
          <cell r="E34">
            <v>8.2896000000000001</v>
          </cell>
          <cell r="F34">
            <v>9.0640000000000001</v>
          </cell>
          <cell r="G34">
            <v>6.6352000000000002</v>
          </cell>
          <cell r="H34">
            <v>200</v>
          </cell>
        </row>
        <row r="36">
          <cell r="C36">
            <v>86</v>
          </cell>
          <cell r="D36">
            <v>0.44600000000000001</v>
          </cell>
          <cell r="E36">
            <v>0.64600000000000002</v>
          </cell>
          <cell r="F36">
            <v>0.77720000000000022</v>
          </cell>
          <cell r="G36">
            <v>0.86</v>
          </cell>
          <cell r="H36">
            <v>44</v>
          </cell>
        </row>
        <row r="41">
          <cell r="G41">
            <v>37.36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>
            <v>45387</v>
          </cell>
        </row>
        <row r="29">
          <cell r="F29">
            <v>3.886000000000001</v>
          </cell>
        </row>
        <row r="30">
          <cell r="B30" t="str">
            <v>KASHANG (3x65 MW)</v>
          </cell>
        </row>
        <row r="31">
          <cell r="F31">
            <v>3.5890000000000004</v>
          </cell>
          <cell r="G31">
            <v>3.9</v>
          </cell>
        </row>
        <row r="32">
          <cell r="F32">
            <v>43.92</v>
          </cell>
        </row>
        <row r="33">
          <cell r="F33">
            <v>2.0789999999999984</v>
          </cell>
          <cell r="G33">
            <v>2.25</v>
          </cell>
          <cell r="H33">
            <v>11.06</v>
          </cell>
        </row>
        <row r="34">
          <cell r="F34">
            <v>0.57600000000000096</v>
          </cell>
          <cell r="G34">
            <v>0.39</v>
          </cell>
          <cell r="H34">
            <v>1.7</v>
          </cell>
        </row>
        <row r="35">
          <cell r="F35">
            <v>3.54</v>
          </cell>
          <cell r="G35">
            <v>3.99</v>
          </cell>
          <cell r="H35">
            <v>36.200000000000003</v>
          </cell>
        </row>
        <row r="36">
          <cell r="F36">
            <v>1.2509999999999997</v>
          </cell>
          <cell r="G36">
            <v>1.35</v>
          </cell>
          <cell r="H36">
            <v>6.1</v>
          </cell>
        </row>
        <row r="37">
          <cell r="F37">
            <v>0.70899999999999952</v>
          </cell>
          <cell r="G37">
            <v>0.78</v>
          </cell>
          <cell r="H37">
            <v>3.56</v>
          </cell>
        </row>
        <row r="38">
          <cell r="F38">
            <v>0</v>
          </cell>
          <cell r="G38">
            <v>0</v>
          </cell>
          <cell r="H38">
            <v>0</v>
          </cell>
        </row>
        <row r="39">
          <cell r="F39">
            <v>1.92</v>
          </cell>
          <cell r="G39">
            <v>2.73</v>
          </cell>
          <cell r="H39">
            <v>12.27</v>
          </cell>
        </row>
        <row r="40">
          <cell r="F40">
            <v>0</v>
          </cell>
          <cell r="G40">
            <v>0</v>
          </cell>
          <cell r="H40">
            <v>0</v>
          </cell>
        </row>
        <row r="41">
          <cell r="F41">
            <v>3.7349999999999999</v>
          </cell>
          <cell r="G41">
            <v>3.76</v>
          </cell>
          <cell r="H41">
            <v>100.06</v>
          </cell>
        </row>
        <row r="43">
          <cell r="F43">
            <v>2.1230000000000011</v>
          </cell>
          <cell r="G43">
            <v>1.9767999999999999</v>
          </cell>
          <cell r="H43">
            <v>8.8000000000000007</v>
          </cell>
        </row>
        <row r="44">
          <cell r="F44">
            <v>6.9550000000000001</v>
          </cell>
          <cell r="G44">
            <v>10.029999999999999</v>
          </cell>
          <cell r="H44">
            <v>94</v>
          </cell>
        </row>
        <row r="45">
          <cell r="B45" t="str">
            <v>Rajpura (2X4.95)</v>
          </cell>
          <cell r="F45">
            <v>0.48</v>
          </cell>
          <cell r="G45">
            <v>0.53868000000000005</v>
          </cell>
          <cell r="H45">
            <v>2.5099999999999998</v>
          </cell>
        </row>
        <row r="46">
          <cell r="B46" t="str">
            <v>ANNI (GROWEL) (2X2.5)</v>
          </cell>
          <cell r="F46">
            <v>0.24</v>
          </cell>
          <cell r="G46">
            <v>0.38600000000000001</v>
          </cell>
          <cell r="H46">
            <v>1.76</v>
          </cell>
        </row>
        <row r="47">
          <cell r="F47">
            <v>0.25</v>
          </cell>
          <cell r="G47">
            <v>0.24</v>
          </cell>
        </row>
        <row r="48">
          <cell r="F48">
            <v>2.6846000000000001</v>
          </cell>
          <cell r="G48">
            <v>5.14</v>
          </cell>
          <cell r="H48">
            <v>30</v>
          </cell>
        </row>
        <row r="49">
          <cell r="F49">
            <v>0.92849999999999999</v>
          </cell>
          <cell r="G49">
            <v>0.96536</v>
          </cell>
          <cell r="H49">
            <v>5</v>
          </cell>
        </row>
        <row r="50">
          <cell r="F50">
            <v>1.3919999999999999</v>
          </cell>
          <cell r="G50">
            <v>1.49176</v>
          </cell>
          <cell r="H50">
            <v>6.44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603F6-A9F5-4D4D-A5E8-89B0E26BAA92}">
  <sheetPr>
    <tabColor rgb="FFFF0000"/>
    <pageSetUpPr fitToPage="1"/>
  </sheetPr>
  <dimension ref="A1:Z139"/>
  <sheetViews>
    <sheetView tabSelected="1" view="pageBreakPreview" topLeftCell="A28" zoomScale="60" zoomScaleNormal="60" zoomScalePageLayoutView="50" workbookViewId="0">
      <selection activeCell="I64" sqref="I64"/>
    </sheetView>
  </sheetViews>
  <sheetFormatPr defaultColWidth="0" defaultRowHeight="12.75" x14ac:dyDescent="0.2"/>
  <cols>
    <col min="1" max="1" width="13.7109375" style="5" customWidth="1"/>
    <col min="2" max="2" width="36.7109375" style="5" customWidth="1"/>
    <col min="3" max="3" width="19" style="5" customWidth="1"/>
    <col min="4" max="4" width="16.7109375" style="5" customWidth="1"/>
    <col min="5" max="5" width="17" style="5" customWidth="1"/>
    <col min="6" max="6" width="19" style="5" customWidth="1"/>
    <col min="7" max="7" width="13" style="5" customWidth="1"/>
    <col min="8" max="8" width="38.28515625" style="5" bestFit="1" customWidth="1"/>
    <col min="9" max="9" width="36.85546875" style="148" customWidth="1"/>
    <col min="10" max="22" width="11" style="5" hidden="1" customWidth="1"/>
    <col min="23" max="23" width="11" style="6" hidden="1" customWidth="1"/>
    <col min="24" max="24" width="14.42578125" style="5" hidden="1" customWidth="1"/>
    <col min="25" max="26" width="0" style="5" hidden="1" customWidth="1"/>
    <col min="27" max="16384" width="9.140625" style="5" hidden="1"/>
  </cols>
  <sheetData>
    <row r="1" spans="1:23" ht="24" customHeight="1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18" x14ac:dyDescent="0.25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 ht="18" x14ac:dyDescent="0.25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149999999999999" customHeight="1" x14ac:dyDescent="0.25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 x14ac:dyDescent="0.3">
      <c r="A5" s="17" t="s">
        <v>5</v>
      </c>
      <c r="B5" s="18">
        <f>D11</f>
        <v>45387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45388</v>
      </c>
      <c r="W5" s="16"/>
    </row>
    <row r="6" spans="1:23" s="15" customFormat="1" ht="22.5" customHeight="1" x14ac:dyDescent="0.25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 x14ac:dyDescent="0.25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 x14ac:dyDescent="0.25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 x14ac:dyDescent="0.3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 x14ac:dyDescent="0.25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 x14ac:dyDescent="0.25">
      <c r="A11" s="34" t="s">
        <v>16</v>
      </c>
      <c r="B11" s="35" t="s">
        <v>17</v>
      </c>
      <c r="C11" s="35"/>
      <c r="D11" s="36">
        <f>'[1]Form-1_AnticipatedVsActual_BI'!$C$2</f>
        <v>45387</v>
      </c>
      <c r="E11" s="37"/>
      <c r="F11" s="37"/>
      <c r="G11" s="38"/>
      <c r="H11" s="38"/>
      <c r="I11" s="39"/>
      <c r="W11" s="41"/>
    </row>
    <row r="12" spans="1:23" s="40" customFormat="1" ht="22.5" customHeight="1" x14ac:dyDescent="0.25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 x14ac:dyDescent="0.25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 x14ac:dyDescent="0.25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 x14ac:dyDescent="0.25">
      <c r="A15" s="7"/>
      <c r="B15" s="47"/>
      <c r="C15" s="48"/>
      <c r="D15" s="48"/>
      <c r="E15" s="47"/>
      <c r="F15" s="47"/>
      <c r="G15" s="47"/>
      <c r="H15" s="47"/>
      <c r="I15" s="47"/>
      <c r="W15" s="16"/>
    </row>
    <row r="16" spans="1:23" ht="17.25" customHeight="1" x14ac:dyDescent="0.25">
      <c r="A16" s="49"/>
      <c r="B16" s="50"/>
      <c r="C16" s="50"/>
      <c r="D16" s="50"/>
      <c r="E16" s="50"/>
      <c r="F16" s="50"/>
      <c r="G16" s="50"/>
      <c r="H16" s="50"/>
      <c r="I16" s="50"/>
    </row>
    <row r="17" spans="1:24" ht="38.25" customHeight="1" x14ac:dyDescent="0.2">
      <c r="A17" s="51" t="s">
        <v>19</v>
      </c>
      <c r="B17" s="52" t="s">
        <v>20</v>
      </c>
      <c r="C17" s="52" t="s">
        <v>21</v>
      </c>
      <c r="D17" s="52" t="s">
        <v>22</v>
      </c>
      <c r="E17" s="52" t="s">
        <v>23</v>
      </c>
      <c r="F17" s="52" t="s">
        <v>24</v>
      </c>
      <c r="G17" s="53" t="s">
        <v>25</v>
      </c>
      <c r="H17" s="53" t="s">
        <v>26</v>
      </c>
      <c r="I17" s="54" t="s">
        <v>27</v>
      </c>
    </row>
    <row r="18" spans="1:24" ht="38.25" customHeight="1" x14ac:dyDescent="0.2">
      <c r="A18" s="55"/>
      <c r="B18" s="56"/>
      <c r="C18" s="56"/>
      <c r="D18" s="56"/>
      <c r="E18" s="56"/>
      <c r="F18" s="56"/>
      <c r="G18" s="57"/>
      <c r="H18" s="57"/>
      <c r="I18" s="53" t="s">
        <v>28</v>
      </c>
    </row>
    <row r="19" spans="1:24" ht="101.45" customHeight="1" thickBot="1" x14ac:dyDescent="0.25">
      <c r="A19" s="58"/>
      <c r="B19" s="53"/>
      <c r="C19" s="53"/>
      <c r="D19" s="53"/>
      <c r="E19" s="53"/>
      <c r="F19" s="53"/>
      <c r="G19" s="59"/>
      <c r="H19" s="59"/>
      <c r="I19" s="57"/>
      <c r="J19" s="60"/>
      <c r="K19" s="60"/>
      <c r="L19" s="60"/>
    </row>
    <row r="20" spans="1:24" ht="17.25" customHeight="1" thickBot="1" x14ac:dyDescent="0.3">
      <c r="A20" s="61">
        <v>1</v>
      </c>
      <c r="B20" s="61">
        <v>2</v>
      </c>
      <c r="C20" s="62">
        <v>3</v>
      </c>
      <c r="D20" s="61">
        <v>4</v>
      </c>
      <c r="E20" s="61">
        <v>5</v>
      </c>
      <c r="F20" s="62">
        <v>6</v>
      </c>
      <c r="G20" s="61">
        <v>7</v>
      </c>
      <c r="H20" s="61">
        <v>8</v>
      </c>
      <c r="I20" s="62">
        <v>9</v>
      </c>
      <c r="J20" s="60"/>
      <c r="K20" s="60"/>
      <c r="L20" s="63"/>
      <c r="M20" s="60"/>
      <c r="N20" s="64"/>
      <c r="O20" s="64"/>
      <c r="P20" s="64"/>
      <c r="Q20" s="64"/>
      <c r="R20" s="64"/>
      <c r="S20" s="64"/>
      <c r="T20" s="65"/>
      <c r="U20" s="66"/>
    </row>
    <row r="21" spans="1:24" s="15" customFormat="1" ht="30" customHeight="1" x14ac:dyDescent="0.25">
      <c r="A21" s="67">
        <v>1</v>
      </c>
      <c r="B21" s="68" t="str">
        <f>'[1]Report_DPS (HPSLDC)'!B20</f>
        <v>LARJI              (3x42 MW)</v>
      </c>
      <c r="C21" s="69">
        <f>[1]Report_DPS!C19</f>
        <v>126</v>
      </c>
      <c r="D21" s="69">
        <f>[1]Report_DPS!D19</f>
        <v>23.19</v>
      </c>
      <c r="E21" s="69">
        <f>[1]Report_DPS!E19</f>
        <v>23.19</v>
      </c>
      <c r="F21" s="69">
        <f>[1]Report_DPS!F19</f>
        <v>0</v>
      </c>
      <c r="G21" s="69">
        <f>[1]Report_DPS!G19</f>
        <v>0</v>
      </c>
      <c r="H21" s="69">
        <f>[1]Report_DPS!H19</f>
        <v>0</v>
      </c>
      <c r="I21" s="70"/>
      <c r="J21" s="71"/>
      <c r="K21" s="71"/>
      <c r="L21" s="71"/>
      <c r="M21" s="72"/>
      <c r="N21" s="72"/>
      <c r="O21" s="72"/>
      <c r="P21" s="72"/>
      <c r="Q21" s="72"/>
      <c r="R21" s="73"/>
      <c r="S21" s="73"/>
      <c r="U21" s="16"/>
      <c r="W21" s="16"/>
    </row>
    <row r="22" spans="1:24" s="15" customFormat="1" ht="31.9" customHeight="1" x14ac:dyDescent="0.25">
      <c r="A22" s="67">
        <v>2</v>
      </c>
      <c r="B22" s="68" t="str">
        <f>'[1]Report_DPS (HPSLDC)'!B21</f>
        <v>BHABA           (3x40 MW)</v>
      </c>
      <c r="C22" s="69">
        <f>[1]Report_DPS!C20</f>
        <v>120</v>
      </c>
      <c r="D22" s="69">
        <f>[1]Report_DPS!D20</f>
        <v>19.2</v>
      </c>
      <c r="E22" s="69">
        <f>[1]Report_DPS!E20</f>
        <v>19.2</v>
      </c>
      <c r="F22" s="69">
        <f>[1]Report_DPS!F20</f>
        <v>6.8</v>
      </c>
      <c r="G22" s="69">
        <f>[1]Report_DPS!G20</f>
        <v>6.53</v>
      </c>
      <c r="H22" s="69">
        <f>[1]Report_DPS!H20</f>
        <v>82</v>
      </c>
      <c r="I22" s="70"/>
      <c r="J22" s="74"/>
      <c r="K22" s="74"/>
      <c r="L22" s="71"/>
      <c r="M22" s="75"/>
      <c r="N22" s="75"/>
      <c r="O22" s="75"/>
      <c r="P22" s="75"/>
      <c r="Q22" s="75"/>
      <c r="R22" s="75"/>
      <c r="S22" s="75"/>
      <c r="T22" s="75"/>
      <c r="U22" s="76"/>
      <c r="V22" s="77"/>
      <c r="W22" s="78"/>
    </row>
    <row r="23" spans="1:24" s="15" customFormat="1" ht="30" customHeight="1" x14ac:dyDescent="0.25">
      <c r="A23" s="67">
        <v>3</v>
      </c>
      <c r="B23" s="68" t="str">
        <f>'[1]Report_DPS (HPSLDC)'!B22</f>
        <v>BASSI              (4x16.50MW)</v>
      </c>
      <c r="C23" s="69">
        <f>[1]Report_DPS!C21</f>
        <v>66</v>
      </c>
      <c r="D23" s="69">
        <f>[1]Report_DPS!D21</f>
        <v>9.8000000000000007</v>
      </c>
      <c r="E23" s="69">
        <f>[1]Report_DPS!E21</f>
        <v>9.8000000000000007</v>
      </c>
      <c r="F23" s="69">
        <f>[1]Report_DPS!F21</f>
        <v>9.15</v>
      </c>
      <c r="G23" s="69">
        <f>[1]Report_DPS!G21</f>
        <v>7.39</v>
      </c>
      <c r="H23" s="69">
        <f>[1]Report_DPS!H21</f>
        <v>49.5</v>
      </c>
      <c r="I23" s="70"/>
      <c r="J23" s="79"/>
      <c r="K23" s="79"/>
      <c r="L23" s="71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</row>
    <row r="24" spans="1:24" s="15" customFormat="1" ht="30" customHeight="1" x14ac:dyDescent="0.25">
      <c r="A24" s="67">
        <v>4</v>
      </c>
      <c r="B24" s="68" t="str">
        <f>'[1]Report_DPS (HPSLDC)'!B23</f>
        <v>GIRI                 (2x30 MW)</v>
      </c>
      <c r="C24" s="69">
        <f>[1]Report_DPS!C22</f>
        <v>60</v>
      </c>
      <c r="D24" s="69">
        <f>[1]Report_DPS!D22</f>
        <v>0.73</v>
      </c>
      <c r="E24" s="69">
        <f>[1]Report_DPS!E22</f>
        <v>0.73</v>
      </c>
      <c r="F24" s="69">
        <f>[1]Report_DPS!F22</f>
        <v>3.1074999999999999</v>
      </c>
      <c r="G24" s="69">
        <f>[1]Report_DPS!G22</f>
        <v>2.57</v>
      </c>
      <c r="H24" s="69">
        <f>[1]Report_DPS!H22</f>
        <v>30</v>
      </c>
      <c r="I24" s="70"/>
      <c r="J24" s="74"/>
      <c r="K24" s="74"/>
      <c r="L24" s="71"/>
      <c r="M24" s="75"/>
      <c r="N24" s="75"/>
      <c r="O24" s="75"/>
      <c r="P24" s="75"/>
      <c r="Q24" s="75"/>
      <c r="R24" s="75"/>
      <c r="S24" s="75"/>
      <c r="T24" s="75"/>
      <c r="U24" s="76"/>
      <c r="V24" s="77"/>
      <c r="W24" s="78"/>
      <c r="X24" s="71"/>
    </row>
    <row r="25" spans="1:24" s="15" customFormat="1" ht="30" customHeight="1" x14ac:dyDescent="0.25">
      <c r="A25" s="67">
        <v>5</v>
      </c>
      <c r="B25" s="68" t="str">
        <f>'[1]Report_DPS (HPSLDC)'!B24</f>
        <v>GANVI-I(2x11.25 MW)</v>
      </c>
      <c r="C25" s="69">
        <f>'[1]Report_DPS (HPSLDC)'!C24</f>
        <v>22.5</v>
      </c>
      <c r="D25" s="69">
        <f>[1]Report_DPS!D23</f>
        <v>4.07</v>
      </c>
      <c r="E25" s="69">
        <f>[1]Report_DPS!E23</f>
        <v>4.07</v>
      </c>
      <c r="F25" s="69">
        <f>[1]Report_DPS!F23</f>
        <v>1.0974999999999999</v>
      </c>
      <c r="G25" s="69">
        <f>[1]Report_DPS!G23</f>
        <v>1.82</v>
      </c>
      <c r="H25" s="69">
        <f>[1]Report_DPS!H23</f>
        <v>9.6999999999999993</v>
      </c>
      <c r="I25" s="70"/>
      <c r="J25" s="80"/>
      <c r="K25" s="80"/>
      <c r="L25" s="71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1"/>
    </row>
    <row r="26" spans="1:24" s="15" customFormat="1" ht="30" customHeight="1" x14ac:dyDescent="0.25">
      <c r="A26" s="67">
        <v>6</v>
      </c>
      <c r="B26" s="68" t="str">
        <f>'[1]Report_DPS (HPSLDC)'!B25</f>
        <v xml:space="preserve">ANDHRA  (3x5.65 MW) </v>
      </c>
      <c r="C26" s="69">
        <f>[1]Report_DPS!C24</f>
        <v>16.95</v>
      </c>
      <c r="D26" s="69">
        <f>[1]Report_DPS!D24</f>
        <v>1.71</v>
      </c>
      <c r="E26" s="69">
        <f>[1]Report_DPS!E24</f>
        <v>1.71</v>
      </c>
      <c r="F26" s="69">
        <f>[1]Report_DPS!F24</f>
        <v>1.2</v>
      </c>
      <c r="G26" s="69">
        <f>[1]Report_DPS!G24</f>
        <v>1.03</v>
      </c>
      <c r="H26" s="69">
        <f>[1]Report_DPS!H24</f>
        <v>7</v>
      </c>
      <c r="I26" s="70"/>
      <c r="J26" s="79"/>
      <c r="K26" s="81"/>
      <c r="L26" s="71"/>
      <c r="M26" s="82"/>
      <c r="N26" s="75"/>
      <c r="O26" s="75"/>
      <c r="P26" s="75"/>
      <c r="Q26" s="75"/>
      <c r="R26" s="75"/>
      <c r="S26" s="75"/>
      <c r="T26" s="75"/>
      <c r="U26" s="76"/>
      <c r="V26" s="77"/>
      <c r="W26" s="78"/>
      <c r="X26" s="71"/>
    </row>
    <row r="27" spans="1:24" s="15" customFormat="1" ht="30" customHeight="1" x14ac:dyDescent="0.25">
      <c r="A27" s="67">
        <v>7</v>
      </c>
      <c r="B27" s="68" t="str">
        <f>'[1]Report_DPS (HPSLDC)'!B26</f>
        <v xml:space="preserve">BANER               (3x4 MW)  </v>
      </c>
      <c r="C27" s="69">
        <f>[1]Report_DPS!C25</f>
        <v>12</v>
      </c>
      <c r="D27" s="69">
        <f>[1]Report_DPS!D25</f>
        <v>0.87</v>
      </c>
      <c r="E27" s="69">
        <f>[1]Report_DPS!E25</f>
        <v>0.87</v>
      </c>
      <c r="F27" s="69">
        <f>[1]Report_DPS!F25</f>
        <v>1.8725000000000001</v>
      </c>
      <c r="G27" s="69">
        <f>[1]Report_DPS!G25</f>
        <v>0.43</v>
      </c>
      <c r="H27" s="69">
        <f>[1]Report_DPS!H25</f>
        <v>4.2</v>
      </c>
      <c r="I27" s="70"/>
      <c r="J27" s="79"/>
      <c r="K27" s="81"/>
      <c r="L27" s="71"/>
      <c r="M27" s="83"/>
      <c r="N27" s="84"/>
      <c r="O27" s="85"/>
      <c r="P27" s="85"/>
      <c r="Q27" s="75"/>
      <c r="R27" s="75"/>
      <c r="S27" s="75"/>
      <c r="T27" s="75"/>
      <c r="U27" s="76"/>
      <c r="V27" s="77"/>
      <c r="W27" s="78"/>
      <c r="X27" s="71"/>
    </row>
    <row r="28" spans="1:24" s="15" customFormat="1" ht="30" customHeight="1" x14ac:dyDescent="0.25">
      <c r="A28" s="67">
        <v>8</v>
      </c>
      <c r="B28" s="68" t="str">
        <f>'[1]Report_DPS (HPSLDC)'!B27</f>
        <v xml:space="preserve">KHAULI             (2x6 MW) </v>
      </c>
      <c r="C28" s="69">
        <f>[1]Report_DPS!C26</f>
        <v>12</v>
      </c>
      <c r="D28" s="69">
        <f>[1]Report_DPS!D26</f>
        <v>0.81</v>
      </c>
      <c r="E28" s="69">
        <f>[1]Report_DPS!E26</f>
        <v>0.81</v>
      </c>
      <c r="F28" s="69">
        <f>[1]Report_DPS!F26</f>
        <v>1.8725000000000001</v>
      </c>
      <c r="G28" s="69">
        <f>[1]Report_DPS!G26</f>
        <v>1.43</v>
      </c>
      <c r="H28" s="69">
        <f>[1]Report_DPS!H26</f>
        <v>8</v>
      </c>
      <c r="I28" s="70"/>
      <c r="J28" s="86"/>
      <c r="K28" s="71"/>
      <c r="L28" s="71"/>
      <c r="M28" s="83"/>
      <c r="N28" s="84"/>
      <c r="P28" s="84"/>
      <c r="Q28" s="75"/>
      <c r="R28" s="75"/>
      <c r="S28" s="75"/>
      <c r="T28" s="75"/>
      <c r="U28" s="76"/>
      <c r="V28" s="77"/>
      <c r="W28" s="78"/>
      <c r="X28" s="71"/>
    </row>
    <row r="29" spans="1:24" s="15" customFormat="1" ht="30" customHeight="1" x14ac:dyDescent="0.25">
      <c r="A29" s="67">
        <v>9</v>
      </c>
      <c r="B29" s="68" t="str">
        <f>'[1]Report_DPS (HPSLDC)'!B28</f>
        <v xml:space="preserve">GAJ                  ( 3x3.5 MW) </v>
      </c>
      <c r="C29" s="69">
        <f>[1]Report_DPS!C27</f>
        <v>10.5</v>
      </c>
      <c r="D29" s="69">
        <f>[1]Report_DPS!D27</f>
        <v>0.92</v>
      </c>
      <c r="E29" s="69">
        <f>[1]Report_DPS!E27</f>
        <v>0.92</v>
      </c>
      <c r="F29" s="69">
        <f>[1]Report_DPS!F27</f>
        <v>1.2</v>
      </c>
      <c r="G29" s="69">
        <f>[1]Report_DPS!G27</f>
        <v>1.06</v>
      </c>
      <c r="H29" s="69">
        <f>[1]Report_DPS!H27</f>
        <v>4.8499999999999996</v>
      </c>
      <c r="I29" s="70"/>
      <c r="J29" s="79"/>
      <c r="K29" s="81"/>
      <c r="L29" s="71"/>
      <c r="M29" s="83"/>
      <c r="N29" s="87"/>
      <c r="O29" s="83"/>
      <c r="P29" s="83"/>
      <c r="Q29" s="75"/>
      <c r="R29" s="75"/>
      <c r="S29" s="75"/>
      <c r="T29" s="75"/>
      <c r="U29" s="76"/>
      <c r="V29" s="77"/>
      <c r="W29" s="78"/>
      <c r="X29" s="71"/>
    </row>
    <row r="30" spans="1:24" s="15" customFormat="1" ht="30" customHeight="1" x14ac:dyDescent="0.25">
      <c r="A30" s="67"/>
      <c r="B30" s="68" t="str">
        <f>'[1]Report_DPS (HPSLDC)'!B29</f>
        <v xml:space="preserve"> GANVI-II(2x5)</v>
      </c>
      <c r="C30" s="69">
        <f>'[1]Report_DPS (HPSLDC)'!C29</f>
        <v>10</v>
      </c>
      <c r="D30" s="69">
        <f>'[1]Report_DPS (HPSLDC)'!D29</f>
        <v>2.41</v>
      </c>
      <c r="E30" s="69">
        <f>'[1]Report_DPS (HPSLDC)'!E29</f>
        <v>2.41</v>
      </c>
      <c r="F30" s="69">
        <f>'[1]Report_DPS (HPSLDC)'!F29</f>
        <v>1.7450000000000001</v>
      </c>
      <c r="G30" s="69">
        <f>'[1]Report_DPS (HPSLDC)'!G29</f>
        <v>0.8</v>
      </c>
      <c r="H30" s="69">
        <f>'[1]Report_DPS (HPSLDC)'!H29</f>
        <v>4.0599999999999996</v>
      </c>
      <c r="I30" s="70"/>
      <c r="J30" s="86"/>
      <c r="K30" s="71"/>
      <c r="L30" s="71"/>
      <c r="M30" s="83"/>
      <c r="N30" s="87"/>
      <c r="O30" s="83"/>
      <c r="P30" s="83"/>
      <c r="Q30" s="75"/>
      <c r="R30" s="75"/>
      <c r="S30" s="75"/>
      <c r="T30" s="75"/>
      <c r="U30" s="76"/>
      <c r="V30" s="77"/>
      <c r="W30" s="78"/>
      <c r="X30" s="71"/>
    </row>
    <row r="31" spans="1:24" s="15" customFormat="1" ht="30" customHeight="1" x14ac:dyDescent="0.25">
      <c r="A31" s="67">
        <v>10</v>
      </c>
      <c r="B31" s="68" t="str">
        <f>'[1]Report_DPS (HPSLDC)'!B30</f>
        <v xml:space="preserve">BINWA             (2x3 MW) </v>
      </c>
      <c r="C31" s="69">
        <f>[1]Report_DPS!C28</f>
        <v>6</v>
      </c>
      <c r="D31" s="69">
        <f>[1]Report_DPS!D28</f>
        <v>0.73</v>
      </c>
      <c r="E31" s="69">
        <f>[1]Report_DPS!E28</f>
        <v>0.73</v>
      </c>
      <c r="F31" s="69">
        <f>[1]Report_DPS!F28</f>
        <v>0.12</v>
      </c>
      <c r="G31" s="69">
        <f>[1]Report_DPS!G28</f>
        <v>1.07</v>
      </c>
      <c r="H31" s="69">
        <f>[1]Report_DPS!H28</f>
        <v>6</v>
      </c>
      <c r="I31" s="70"/>
      <c r="J31" s="79"/>
      <c r="K31" s="81"/>
      <c r="L31" s="71"/>
      <c r="M31" s="83"/>
      <c r="N31" s="87"/>
      <c r="O31" s="83"/>
      <c r="P31" s="83"/>
      <c r="Q31" s="75"/>
      <c r="R31" s="75"/>
      <c r="S31" s="75"/>
      <c r="T31" s="75"/>
      <c r="U31" s="76"/>
      <c r="V31" s="77"/>
      <c r="W31" s="78"/>
      <c r="X31" s="71"/>
    </row>
    <row r="32" spans="1:24" s="15" customFormat="1" ht="30" customHeight="1" x14ac:dyDescent="0.25">
      <c r="A32" s="67">
        <v>11</v>
      </c>
      <c r="B32" s="68" t="str">
        <f>'[1]Report_DPS (HPSLDC)'!B31</f>
        <v>THIROT      (3x1.5 MW)</v>
      </c>
      <c r="C32" s="69">
        <f>[1]Report_DPS!C29</f>
        <v>4.5</v>
      </c>
      <c r="D32" s="69">
        <f>[1]Report_DPS!D29</f>
        <v>0.25</v>
      </c>
      <c r="E32" s="69">
        <f>[1]Report_DPS!E29</f>
        <v>0.25</v>
      </c>
      <c r="F32" s="69">
        <f>[1]Report_DPS!F29</f>
        <v>0.12</v>
      </c>
      <c r="G32" s="69">
        <f>[1]Report_DPS!G29</f>
        <v>0</v>
      </c>
      <c r="H32" s="69">
        <f>[1]Report_DPS!H29</f>
        <v>0</v>
      </c>
      <c r="I32" s="70"/>
      <c r="J32" s="79"/>
      <c r="K32" s="79"/>
      <c r="L32" s="71"/>
      <c r="M32" s="83"/>
      <c r="N32" s="88"/>
      <c r="O32" s="83"/>
      <c r="P32" s="83"/>
      <c r="Q32" s="75"/>
      <c r="R32" s="75"/>
      <c r="S32" s="75"/>
      <c r="T32" s="75"/>
      <c r="U32" s="76"/>
      <c r="V32" s="77"/>
      <c r="W32" s="78"/>
      <c r="X32" s="71"/>
    </row>
    <row r="33" spans="1:26" s="15" customFormat="1" ht="30" customHeight="1" x14ac:dyDescent="0.2">
      <c r="A33" s="67">
        <v>12</v>
      </c>
      <c r="B33" s="68" t="str">
        <f>'[1]Report_DPS (HPSLDC)'!B32</f>
        <v xml:space="preserve">MINI/MICRO  **      (30.95 MW) </v>
      </c>
      <c r="C33" s="69">
        <f>[1]Report_DPS!C30</f>
        <v>30.95</v>
      </c>
      <c r="D33" s="69">
        <f>[1]Report_DPS!D30</f>
        <v>1.53</v>
      </c>
      <c r="E33" s="69">
        <f>[1]Report_DPS!E30</f>
        <v>1.52</v>
      </c>
      <c r="F33" s="69">
        <f>[1]Report_DPS!F30</f>
        <v>0.25440000000000035</v>
      </c>
      <c r="G33" s="69">
        <f>[1]Report_DPS!G30</f>
        <v>2.12</v>
      </c>
      <c r="H33" s="69">
        <f>[1]Report_DPS!H30</f>
        <v>0</v>
      </c>
      <c r="I33" s="70"/>
      <c r="J33" s="79"/>
      <c r="K33" s="79"/>
      <c r="L33" s="71"/>
      <c r="M33" s="83"/>
      <c r="N33" s="83"/>
      <c r="O33" s="83"/>
      <c r="P33" s="83"/>
      <c r="Q33" s="75"/>
      <c r="R33" s="75"/>
      <c r="S33" s="75"/>
      <c r="T33" s="89"/>
      <c r="U33" s="90"/>
      <c r="V33" s="90"/>
      <c r="W33" s="91"/>
      <c r="X33" s="71"/>
    </row>
    <row r="34" spans="1:26" s="15" customFormat="1" ht="38.450000000000003" customHeight="1" x14ac:dyDescent="0.25">
      <c r="A34" s="67" t="s">
        <v>29</v>
      </c>
      <c r="B34" s="92" t="str">
        <f>[1]Report_DPS!B31</f>
        <v>TOTAL HPSEBL (DISCOM) Gen.(1 to 12)</v>
      </c>
      <c r="C34" s="69">
        <f>'[1]Report_DPS (HPSLDC)'!C33</f>
        <v>497.4</v>
      </c>
      <c r="D34" s="69">
        <f>'[1]Report_DPS (HPSLDC)'!D33</f>
        <v>66.22</v>
      </c>
      <c r="E34" s="69">
        <f>'[1]Report_DPS (HPSLDC)'!E33</f>
        <v>66.209999999999994</v>
      </c>
      <c r="F34" s="69">
        <f>'[1]Report_DPS (HPSLDC)'!F33</f>
        <v>28.539399999999997</v>
      </c>
      <c r="G34" s="69">
        <f>'[1]Report_DPS (HPSLDC)'!G33</f>
        <v>26.25</v>
      </c>
      <c r="H34" s="69"/>
      <c r="I34" s="70"/>
      <c r="J34" s="71"/>
      <c r="K34" s="71"/>
      <c r="L34" s="71"/>
      <c r="M34" s="93"/>
      <c r="N34" s="94"/>
      <c r="O34" s="83"/>
      <c r="P34" s="83"/>
      <c r="Q34" s="75"/>
      <c r="R34" s="75"/>
      <c r="S34" s="75"/>
      <c r="T34" s="89"/>
      <c r="U34" s="90"/>
      <c r="V34" s="90"/>
      <c r="W34" s="90"/>
      <c r="X34" s="71"/>
    </row>
    <row r="35" spans="1:26" s="15" customFormat="1" ht="30" customHeight="1" x14ac:dyDescent="0.25">
      <c r="A35" s="67" t="s">
        <v>30</v>
      </c>
      <c r="B35" s="95" t="s">
        <v>31</v>
      </c>
      <c r="C35" s="69"/>
      <c r="D35" s="69"/>
      <c r="E35" s="69"/>
      <c r="F35" s="69"/>
      <c r="G35" s="69"/>
      <c r="H35" s="69"/>
      <c r="I35" s="70"/>
      <c r="J35" s="71"/>
      <c r="K35" s="71"/>
      <c r="L35" s="96"/>
      <c r="M35" s="97"/>
      <c r="N35" s="97"/>
      <c r="O35" s="98"/>
      <c r="P35" s="75"/>
      <c r="Q35" s="75"/>
      <c r="R35" s="75"/>
      <c r="S35" s="75"/>
      <c r="T35" s="75"/>
      <c r="U35" s="75"/>
      <c r="V35" s="77"/>
      <c r="W35" s="78"/>
      <c r="X35" s="71"/>
    </row>
    <row r="36" spans="1:26" s="15" customFormat="1" ht="30" customHeight="1" x14ac:dyDescent="0.25">
      <c r="A36" s="67" t="s">
        <v>32</v>
      </c>
      <c r="B36" s="68" t="s">
        <v>33</v>
      </c>
      <c r="C36" s="69"/>
      <c r="D36" s="69"/>
      <c r="E36" s="69"/>
      <c r="F36" s="69"/>
      <c r="G36" s="69"/>
      <c r="H36" s="69"/>
      <c r="I36" s="70"/>
      <c r="J36" s="71"/>
      <c r="K36" s="71"/>
      <c r="L36" s="71"/>
      <c r="M36" s="99"/>
      <c r="N36" s="100"/>
      <c r="O36" s="75"/>
      <c r="P36" s="75"/>
      <c r="Q36" s="75"/>
      <c r="R36" s="75"/>
      <c r="S36" s="75"/>
      <c r="T36" s="75"/>
      <c r="U36" s="76"/>
      <c r="V36" s="77"/>
      <c r="W36" s="78"/>
      <c r="X36" s="71"/>
    </row>
    <row r="37" spans="1:26" s="15" customFormat="1" ht="30" customHeight="1" x14ac:dyDescent="0.25">
      <c r="A37" s="67"/>
      <c r="B37" s="68" t="s">
        <v>34</v>
      </c>
      <c r="C37" s="69">
        <f>[1]Report_DPS!C34</f>
        <v>300</v>
      </c>
      <c r="D37" s="69">
        <f>[1]Report_DPS!D34</f>
        <v>10.56</v>
      </c>
      <c r="E37" s="69">
        <f>[1]Report_DPS!E34</f>
        <v>8.2896000000000001</v>
      </c>
      <c r="F37" s="69">
        <f>[1]Report_DPS!F34</f>
        <v>9.0640000000000001</v>
      </c>
      <c r="G37" s="69">
        <f>[1]Report_DPS!G34</f>
        <v>6.6352000000000002</v>
      </c>
      <c r="H37" s="69">
        <f>[1]Report_DPS!H34</f>
        <v>200</v>
      </c>
      <c r="I37" s="70" t="s">
        <v>35</v>
      </c>
      <c r="J37" s="71"/>
      <c r="K37" s="71"/>
      <c r="L37" s="71"/>
      <c r="M37" s="99"/>
      <c r="N37" s="100"/>
      <c r="O37" s="75"/>
      <c r="P37" s="75"/>
      <c r="Q37" s="75"/>
      <c r="R37" s="75"/>
      <c r="S37" s="75"/>
      <c r="T37" s="75"/>
      <c r="U37" s="76"/>
      <c r="V37" s="71"/>
      <c r="W37" s="101"/>
      <c r="X37" s="71"/>
    </row>
    <row r="38" spans="1:26" s="15" customFormat="1" ht="30" customHeight="1" x14ac:dyDescent="0.25">
      <c r="A38" s="67"/>
      <c r="B38" s="68" t="s">
        <v>36</v>
      </c>
      <c r="C38" s="69"/>
      <c r="D38" s="69">
        <f>'[1]Report_DPS (HPSLDC)'!D37</f>
        <v>1.44</v>
      </c>
      <c r="E38" s="69">
        <f>'[1]Report_DPS (HPSLDC)'!E37</f>
        <v>1.1303999999999998</v>
      </c>
      <c r="F38" s="69">
        <f>'[1]Report_DPS (HPSLDC)'!F37</f>
        <v>1.236</v>
      </c>
      <c r="G38" s="69">
        <f>'[1]Report_DPS (HPSLDC)'!G37</f>
        <v>0.90479999999999994</v>
      </c>
      <c r="H38" s="69"/>
      <c r="I38" s="69">
        <f>'[1]Report_DPS (HPSLDC)'!I36</f>
        <v>7.54</v>
      </c>
      <c r="J38" s="71"/>
      <c r="K38" s="71"/>
      <c r="L38" s="71"/>
      <c r="M38" s="77"/>
      <c r="N38" s="71"/>
      <c r="O38" s="71"/>
      <c r="P38" s="75"/>
      <c r="Q38" s="75"/>
      <c r="R38" s="75"/>
      <c r="S38" s="75"/>
      <c r="T38" s="75"/>
      <c r="U38" s="76"/>
      <c r="W38" s="16"/>
    </row>
    <row r="39" spans="1:26" s="15" customFormat="1" ht="30" customHeight="1" x14ac:dyDescent="0.25">
      <c r="A39" s="67" t="s">
        <v>37</v>
      </c>
      <c r="B39" s="102" t="s">
        <v>38</v>
      </c>
      <c r="C39" s="69">
        <f>[1]Report_DPS!C36</f>
        <v>86</v>
      </c>
      <c r="D39" s="69">
        <f>[1]Report_DPS!D36</f>
        <v>0.44600000000000001</v>
      </c>
      <c r="E39" s="69">
        <f>[1]Report_DPS!E36</f>
        <v>0.64600000000000002</v>
      </c>
      <c r="F39" s="69">
        <f>[1]Report_DPS!F36</f>
        <v>0.77720000000000022</v>
      </c>
      <c r="G39" s="69">
        <f>[1]Report_DPS!G36</f>
        <v>0.86</v>
      </c>
      <c r="H39" s="69">
        <f>[1]Report_DPS!H36</f>
        <v>44</v>
      </c>
      <c r="I39" s="70" t="s">
        <v>39</v>
      </c>
      <c r="J39" s="71"/>
      <c r="K39" s="71"/>
      <c r="L39" s="71"/>
      <c r="M39" s="103"/>
      <c r="N39" s="77"/>
      <c r="O39" s="77"/>
      <c r="P39" s="75"/>
      <c r="Q39" s="75"/>
      <c r="R39" s="75"/>
      <c r="S39" s="75"/>
      <c r="T39" s="75"/>
      <c r="U39" s="76"/>
      <c r="W39" s="16"/>
    </row>
    <row r="40" spans="1:26" s="15" customFormat="1" ht="30" customHeight="1" x14ac:dyDescent="0.25">
      <c r="A40" s="67"/>
      <c r="B40" s="68" t="s">
        <v>40</v>
      </c>
      <c r="C40" s="69"/>
      <c r="D40" s="69">
        <f>2.23*0.2</f>
        <v>0.44600000000000001</v>
      </c>
      <c r="E40" s="69">
        <f>3.23*0.2</f>
        <v>0.64600000000000002</v>
      </c>
      <c r="F40" s="69">
        <f>'[1]Form-1_AnticipatedVsActual_BI'!F29*0.2</f>
        <v>0.77720000000000022</v>
      </c>
      <c r="G40" s="69">
        <f>I40*0.2</f>
        <v>0.86</v>
      </c>
      <c r="H40" s="69"/>
      <c r="I40" s="69">
        <f>'[1]Report_DPS (HPSLDC)'!I38</f>
        <v>4.3</v>
      </c>
      <c r="J40" s="71"/>
      <c r="K40" s="71"/>
      <c r="L40" s="71"/>
      <c r="M40" s="77"/>
      <c r="N40" s="77"/>
      <c r="O40" s="77"/>
      <c r="P40" s="75"/>
      <c r="Q40" s="71"/>
      <c r="U40" s="76"/>
      <c r="W40" s="16"/>
    </row>
    <row r="41" spans="1:26" s="15" customFormat="1" ht="30" customHeight="1" x14ac:dyDescent="0.25">
      <c r="A41" s="67" t="s">
        <v>41</v>
      </c>
      <c r="B41" s="68" t="str">
        <f>'[1]Form-1_AnticipatedVsActual_BI'!$B$30</f>
        <v>KASHANG (3x65 MW)</v>
      </c>
      <c r="C41" s="69">
        <f>3*65</f>
        <v>195</v>
      </c>
      <c r="D41" s="69">
        <f>'[1]Report_DPS (HPSLDC)'!D41</f>
        <v>0</v>
      </c>
      <c r="E41" s="69">
        <f>'[1]Report_DPS (HPSLDC)'!E41</f>
        <v>0</v>
      </c>
      <c r="F41" s="69">
        <f>'[1]Report_DPS (HPSLDC)'!F41</f>
        <v>1.8</v>
      </c>
      <c r="G41" s="69">
        <f>'[1]Report_DPS (HPSLDC)'!G41</f>
        <v>1.9651500000000002</v>
      </c>
      <c r="H41" s="69">
        <f>'[1]Report_DPS (HPSLDC)'!H41</f>
        <v>70</v>
      </c>
      <c r="I41" s="70"/>
      <c r="J41" s="104"/>
      <c r="K41" s="104"/>
      <c r="L41" s="71"/>
      <c r="M41" s="71"/>
      <c r="N41" s="71"/>
      <c r="O41" s="71"/>
      <c r="P41" s="71"/>
      <c r="Q41" s="71"/>
      <c r="V41" s="71"/>
      <c r="W41" s="101"/>
      <c r="X41" s="71"/>
      <c r="Y41" s="71"/>
      <c r="Z41" s="71"/>
    </row>
    <row r="42" spans="1:26" s="15" customFormat="1" ht="30" hidden="1" customHeight="1" x14ac:dyDescent="0.25">
      <c r="A42" s="67"/>
      <c r="B42" s="68"/>
      <c r="C42" s="69"/>
      <c r="D42" s="69"/>
      <c r="E42" s="69"/>
      <c r="F42" s="69"/>
      <c r="G42" s="69"/>
      <c r="H42" s="69"/>
      <c r="I42" s="70"/>
      <c r="J42" s="104"/>
      <c r="K42" s="104"/>
      <c r="L42" s="71"/>
      <c r="M42" s="71"/>
      <c r="N42" s="71"/>
      <c r="O42" s="71"/>
      <c r="P42" s="71"/>
      <c r="Q42" s="71"/>
      <c r="V42" s="71"/>
      <c r="W42" s="101"/>
      <c r="X42" s="71"/>
      <c r="Y42" s="71"/>
      <c r="Z42" s="71"/>
    </row>
    <row r="43" spans="1:26" s="15" customFormat="1" ht="30" customHeight="1" x14ac:dyDescent="0.25">
      <c r="A43" s="67" t="s">
        <v>42</v>
      </c>
      <c r="B43" s="68" t="s">
        <v>43</v>
      </c>
      <c r="C43" s="69">
        <v>111</v>
      </c>
      <c r="D43" s="69"/>
      <c r="E43" s="69"/>
      <c r="F43" s="69">
        <f>'[1]Form-1_AnticipatedVsActual_BI'!F31</f>
        <v>3.5890000000000004</v>
      </c>
      <c r="G43" s="69">
        <f>'[1]Form-1_AnticipatedVsActual_BI'!G31</f>
        <v>3.9</v>
      </c>
      <c r="H43" s="69">
        <f>'[1]Report_DPS (HPSLDC)'!H42</f>
        <v>81.400000000000006</v>
      </c>
      <c r="I43" s="70"/>
      <c r="J43" s="104"/>
      <c r="K43" s="104"/>
      <c r="L43" s="71"/>
      <c r="M43" s="71"/>
      <c r="N43" s="71"/>
      <c r="O43" s="71"/>
      <c r="P43" s="71"/>
      <c r="Q43" s="71"/>
      <c r="V43" s="71"/>
      <c r="W43" s="101"/>
      <c r="X43" s="71"/>
      <c r="Y43" s="71"/>
      <c r="Z43" s="71"/>
    </row>
    <row r="44" spans="1:26" s="15" customFormat="1" ht="30" customHeight="1" x14ac:dyDescent="0.25">
      <c r="A44" s="67" t="s">
        <v>44</v>
      </c>
      <c r="B44" s="68" t="s">
        <v>45</v>
      </c>
      <c r="C44" s="69">
        <f>'[1]Report_DPS (HPSLDC)'!C43</f>
        <v>77</v>
      </c>
      <c r="D44" s="69"/>
      <c r="E44" s="69"/>
      <c r="F44" s="69">
        <f>'[1]Form-1_AnticipatedVsActual_BI'!F32</f>
        <v>43.92</v>
      </c>
      <c r="G44" s="69">
        <f>[1]Report_DPS!G41</f>
        <v>37.36</v>
      </c>
      <c r="H44" s="69"/>
      <c r="I44" s="70"/>
      <c r="J44" s="104"/>
      <c r="K44" s="104"/>
      <c r="L44" s="71"/>
      <c r="M44" s="71"/>
      <c r="N44" s="71"/>
      <c r="O44" s="71"/>
      <c r="P44" s="71"/>
      <c r="Q44" s="71"/>
      <c r="V44" s="71"/>
      <c r="W44" s="101"/>
      <c r="X44" s="71"/>
      <c r="Y44" s="71"/>
      <c r="Z44" s="71"/>
    </row>
    <row r="45" spans="1:26" s="15" customFormat="1" ht="17.25" customHeight="1" x14ac:dyDescent="0.25">
      <c r="A45" s="67" t="s">
        <v>46</v>
      </c>
      <c r="B45" s="95" t="s">
        <v>47</v>
      </c>
      <c r="C45" s="69"/>
      <c r="D45" s="69"/>
      <c r="E45" s="69"/>
      <c r="F45" s="69"/>
      <c r="G45" s="69"/>
      <c r="H45" s="69"/>
      <c r="I45" s="70"/>
      <c r="J45" s="104"/>
      <c r="K45" s="104"/>
      <c r="L45" s="71"/>
      <c r="M45" s="77"/>
      <c r="N45" s="77"/>
      <c r="O45" s="77"/>
      <c r="P45" s="71"/>
      <c r="Q45" s="71"/>
      <c r="V45" s="71"/>
      <c r="W45" s="101"/>
      <c r="X45" s="71"/>
      <c r="Y45" s="71"/>
      <c r="Z45" s="71"/>
    </row>
    <row r="46" spans="1:26" s="15" customFormat="1" ht="17.25" customHeight="1" x14ac:dyDescent="0.25">
      <c r="A46" s="67" t="s">
        <v>32</v>
      </c>
      <c r="B46" s="68" t="s">
        <v>48</v>
      </c>
      <c r="C46" s="69">
        <v>5</v>
      </c>
      <c r="D46" s="69"/>
      <c r="E46" s="69"/>
      <c r="F46" s="69">
        <f>'[1]Form-1_AnticipatedVsActual_BI'!F34</f>
        <v>0.57600000000000096</v>
      </c>
      <c r="G46" s="69">
        <f>'[1]Form-1_AnticipatedVsActual_BI'!G34</f>
        <v>0.39</v>
      </c>
      <c r="H46" s="69">
        <f>'[1]Form-1_AnticipatedVsActual_BI'!H34</f>
        <v>1.7</v>
      </c>
      <c r="I46" s="70"/>
      <c r="J46" s="104"/>
      <c r="K46" s="104"/>
      <c r="L46" s="71"/>
      <c r="M46" s="77"/>
      <c r="N46" s="77"/>
      <c r="O46" s="77"/>
      <c r="P46" s="71"/>
      <c r="Q46" s="71"/>
      <c r="V46" s="71"/>
      <c r="W46" s="101"/>
      <c r="X46" s="71"/>
      <c r="Y46" s="71"/>
      <c r="Z46" s="71"/>
    </row>
    <row r="47" spans="1:26" s="15" customFormat="1" ht="17.25" customHeight="1" x14ac:dyDescent="0.25">
      <c r="A47" s="67" t="s">
        <v>37</v>
      </c>
      <c r="B47" s="68" t="s">
        <v>49</v>
      </c>
      <c r="C47" s="69">
        <v>13.5</v>
      </c>
      <c r="D47" s="69"/>
      <c r="E47" s="69"/>
      <c r="F47" s="69">
        <f>'[1]Form-1_AnticipatedVsActual_BI'!F37</f>
        <v>0.70899999999999952</v>
      </c>
      <c r="G47" s="69">
        <f>'[1]Form-1_AnticipatedVsActual_BI'!G37</f>
        <v>0.78</v>
      </c>
      <c r="H47" s="69">
        <f>'[1]Form-1_AnticipatedVsActual_BI'!H37</f>
        <v>3.56</v>
      </c>
      <c r="I47" s="70"/>
      <c r="J47" s="104"/>
      <c r="K47" s="104"/>
      <c r="L47" s="71"/>
      <c r="M47" s="77"/>
      <c r="N47" s="77"/>
      <c r="O47" s="77"/>
      <c r="P47" s="71"/>
      <c r="Q47" s="71"/>
      <c r="V47" s="71"/>
      <c r="W47" s="101"/>
      <c r="X47" s="71"/>
      <c r="Y47" s="71"/>
      <c r="Z47" s="71"/>
    </row>
    <row r="48" spans="1:26" s="15" customFormat="1" ht="17.25" customHeight="1" x14ac:dyDescent="0.25">
      <c r="A48" s="67" t="s">
        <v>41</v>
      </c>
      <c r="B48" s="68" t="s">
        <v>50</v>
      </c>
      <c r="C48" s="69">
        <v>9</v>
      </c>
      <c r="D48" s="69"/>
      <c r="E48" s="69"/>
      <c r="F48" s="69">
        <f>'[1]Form-1_AnticipatedVsActual_BI'!F38</f>
        <v>0</v>
      </c>
      <c r="G48" s="69">
        <f>'[1]Form-1_AnticipatedVsActual_BI'!G38</f>
        <v>0</v>
      </c>
      <c r="H48" s="69">
        <f>'[1]Form-1_AnticipatedVsActual_BI'!H38</f>
        <v>0</v>
      </c>
      <c r="I48" s="70"/>
      <c r="J48" s="104"/>
      <c r="K48" s="104"/>
      <c r="L48" s="71"/>
      <c r="M48" s="77"/>
      <c r="N48" s="77"/>
      <c r="O48" s="77"/>
      <c r="P48" s="71"/>
      <c r="Q48" s="71"/>
      <c r="V48" s="71"/>
      <c r="W48" s="101"/>
      <c r="X48" s="71"/>
      <c r="Y48" s="71"/>
      <c r="Z48" s="71"/>
    </row>
    <row r="49" spans="1:26" s="15" customFormat="1" ht="17.25" customHeight="1" x14ac:dyDescent="0.25">
      <c r="A49" s="67" t="s">
        <v>42</v>
      </c>
      <c r="B49" s="68" t="s">
        <v>51</v>
      </c>
      <c r="C49" s="69">
        <v>36</v>
      </c>
      <c r="D49" s="69"/>
      <c r="E49" s="69"/>
      <c r="F49" s="69">
        <f>'[1]Form-1_AnticipatedVsActual_BI'!F35</f>
        <v>3.54</v>
      </c>
      <c r="G49" s="69">
        <f>'[1]Form-1_AnticipatedVsActual_BI'!G35</f>
        <v>3.99</v>
      </c>
      <c r="H49" s="69">
        <f>'[1]Form-1_AnticipatedVsActual_BI'!H35</f>
        <v>36.200000000000003</v>
      </c>
      <c r="I49" s="70"/>
      <c r="J49" s="104"/>
      <c r="K49" s="104"/>
      <c r="L49" s="71"/>
      <c r="M49" s="77"/>
      <c r="N49" s="77"/>
      <c r="O49" s="77"/>
      <c r="P49" s="71"/>
      <c r="Q49" s="71"/>
      <c r="V49" s="71"/>
      <c r="W49" s="101"/>
      <c r="X49" s="71"/>
      <c r="Y49" s="71"/>
      <c r="Z49" s="71"/>
    </row>
    <row r="50" spans="1:26" s="15" customFormat="1" ht="17.25" customHeight="1" x14ac:dyDescent="0.25">
      <c r="A50" s="67" t="s">
        <v>44</v>
      </c>
      <c r="B50" s="68" t="s">
        <v>52</v>
      </c>
      <c r="C50" s="69">
        <v>24</v>
      </c>
      <c r="D50" s="69"/>
      <c r="E50" s="69"/>
      <c r="F50" s="69">
        <f>'[1]Form-1_AnticipatedVsActual_BI'!F39</f>
        <v>1.92</v>
      </c>
      <c r="G50" s="69">
        <f>'[1]Form-1_AnticipatedVsActual_BI'!G39</f>
        <v>2.73</v>
      </c>
      <c r="H50" s="69">
        <f>'[1]Form-1_AnticipatedVsActual_BI'!H39</f>
        <v>12.27</v>
      </c>
      <c r="I50" s="70"/>
      <c r="J50" s="104"/>
      <c r="K50" s="104"/>
      <c r="L50" s="71"/>
      <c r="M50" s="77"/>
      <c r="N50" s="77"/>
      <c r="O50" s="77"/>
      <c r="P50" s="71"/>
      <c r="Q50" s="71"/>
      <c r="V50" s="71"/>
      <c r="W50" s="101"/>
      <c r="X50" s="71"/>
      <c r="Y50" s="71"/>
      <c r="Z50" s="71"/>
    </row>
    <row r="51" spans="1:26" s="15" customFormat="1" ht="17.25" customHeight="1" x14ac:dyDescent="0.25">
      <c r="A51" s="67" t="s">
        <v>53</v>
      </c>
      <c r="B51" s="68" t="s">
        <v>54</v>
      </c>
      <c r="C51" s="69">
        <v>24</v>
      </c>
      <c r="D51" s="69"/>
      <c r="E51" s="69"/>
      <c r="F51" s="69">
        <f>'[1]Form-1_AnticipatedVsActual_BI'!F33</f>
        <v>2.0789999999999984</v>
      </c>
      <c r="G51" s="69">
        <f>'[1]Form-1_AnticipatedVsActual_BI'!G33</f>
        <v>2.25</v>
      </c>
      <c r="H51" s="69">
        <f>'[1]Form-1_AnticipatedVsActual_BI'!H33</f>
        <v>11.06</v>
      </c>
      <c r="I51" s="70"/>
      <c r="J51" s="104"/>
      <c r="K51" s="104"/>
      <c r="L51" s="71"/>
      <c r="M51" s="77"/>
      <c r="N51" s="77"/>
      <c r="O51" s="77"/>
      <c r="P51" s="71"/>
      <c r="Q51" s="71"/>
      <c r="V51" s="71"/>
      <c r="W51" s="101"/>
      <c r="X51" s="71"/>
      <c r="Y51" s="71"/>
      <c r="Z51" s="71"/>
    </row>
    <row r="52" spans="1:26" s="15" customFormat="1" ht="17.25" customHeight="1" x14ac:dyDescent="0.25">
      <c r="A52" s="67" t="s">
        <v>55</v>
      </c>
      <c r="B52" s="68" t="s">
        <v>56</v>
      </c>
      <c r="C52" s="69">
        <v>100</v>
      </c>
      <c r="D52" s="69"/>
      <c r="E52" s="69"/>
      <c r="F52" s="69">
        <f>'[1]Form-1_AnticipatedVsActual_BI'!F41</f>
        <v>3.7349999999999999</v>
      </c>
      <c r="G52" s="69">
        <f>'[1]Form-1_AnticipatedVsActual_BI'!G41</f>
        <v>3.76</v>
      </c>
      <c r="H52" s="69">
        <f>'[1]Form-1_AnticipatedVsActual_BI'!H41</f>
        <v>100.06</v>
      </c>
      <c r="I52" s="70"/>
      <c r="J52" s="104"/>
      <c r="K52" s="104"/>
      <c r="L52" s="71"/>
      <c r="M52" s="77"/>
      <c r="N52" s="77"/>
      <c r="O52" s="77"/>
      <c r="P52" s="71"/>
      <c r="Q52" s="71"/>
      <c r="V52" s="71"/>
      <c r="W52" s="101"/>
      <c r="X52" s="71"/>
      <c r="Y52" s="71"/>
      <c r="Z52" s="71"/>
    </row>
    <row r="53" spans="1:26" s="15" customFormat="1" ht="17.25" customHeight="1" x14ac:dyDescent="0.25">
      <c r="A53" s="67" t="s">
        <v>57</v>
      </c>
      <c r="B53" s="68" t="s">
        <v>58</v>
      </c>
      <c r="C53" s="69">
        <v>2.5</v>
      </c>
      <c r="D53" s="69"/>
      <c r="E53" s="69"/>
      <c r="F53" s="69">
        <f>'[1]Form-1_AnticipatedVsActual_BI'!F40</f>
        <v>0</v>
      </c>
      <c r="G53" s="69">
        <f>'[1]Form-1_AnticipatedVsActual_BI'!G40</f>
        <v>0</v>
      </c>
      <c r="H53" s="69">
        <f>'[1]Form-1_AnticipatedVsActual_BI'!H40</f>
        <v>0</v>
      </c>
      <c r="I53" s="70"/>
      <c r="J53" s="104"/>
      <c r="K53" s="104"/>
      <c r="L53" s="71"/>
      <c r="M53" s="77"/>
      <c r="N53" s="77"/>
      <c r="O53" s="77"/>
      <c r="P53" s="71"/>
      <c r="Q53" s="71"/>
      <c r="V53" s="71"/>
      <c r="W53" s="101"/>
      <c r="X53" s="71"/>
      <c r="Y53" s="71"/>
      <c r="Z53" s="71"/>
    </row>
    <row r="54" spans="1:26" s="15" customFormat="1" ht="17.25" customHeight="1" x14ac:dyDescent="0.25">
      <c r="A54" s="67" t="s">
        <v>59</v>
      </c>
      <c r="B54" s="68" t="s">
        <v>60</v>
      </c>
      <c r="C54" s="69">
        <v>19.8</v>
      </c>
      <c r="D54" s="69"/>
      <c r="E54" s="69"/>
      <c r="F54" s="69">
        <f>'[1]Form-1_AnticipatedVsActual_BI'!F43</f>
        <v>2.1230000000000011</v>
      </c>
      <c r="G54" s="69">
        <f>'[1]Form-1_AnticipatedVsActual_BI'!G43</f>
        <v>1.9767999999999999</v>
      </c>
      <c r="H54" s="69">
        <f>'[1]Form-1_AnticipatedVsActual_BI'!H43</f>
        <v>8.8000000000000007</v>
      </c>
      <c r="I54" s="70"/>
      <c r="J54" s="104"/>
      <c r="K54" s="104"/>
      <c r="L54" s="71"/>
      <c r="M54" s="77"/>
      <c r="N54" s="77"/>
      <c r="O54" s="77"/>
      <c r="P54" s="71"/>
      <c r="Q54" s="71"/>
      <c r="V54" s="71"/>
      <c r="W54" s="101"/>
      <c r="X54" s="71"/>
      <c r="Y54" s="71"/>
      <c r="Z54" s="71"/>
    </row>
    <row r="55" spans="1:26" s="15" customFormat="1" ht="17.25" customHeight="1" x14ac:dyDescent="0.25">
      <c r="A55" s="67" t="s">
        <v>61</v>
      </c>
      <c r="B55" s="68" t="s">
        <v>62</v>
      </c>
      <c r="C55" s="69">
        <v>14</v>
      </c>
      <c r="D55" s="69"/>
      <c r="E55" s="69"/>
      <c r="F55" s="69">
        <f>'[1]Form-1_AnticipatedVsActual_BI'!F36</f>
        <v>1.2509999999999997</v>
      </c>
      <c r="G55" s="69">
        <f>'[1]Form-1_AnticipatedVsActual_BI'!G36</f>
        <v>1.35</v>
      </c>
      <c r="H55" s="69">
        <f>'[1]Form-1_AnticipatedVsActual_BI'!H36</f>
        <v>6.1</v>
      </c>
      <c r="I55" s="70"/>
      <c r="J55" s="104"/>
      <c r="K55" s="104"/>
      <c r="L55" s="71"/>
      <c r="M55" s="77"/>
      <c r="N55" s="77"/>
      <c r="O55" s="77"/>
      <c r="P55" s="71"/>
      <c r="Q55" s="71"/>
      <c r="V55" s="71"/>
      <c r="W55" s="101"/>
      <c r="X55" s="71"/>
      <c r="Y55" s="71"/>
      <c r="Z55" s="71"/>
    </row>
    <row r="56" spans="1:26" s="15" customFormat="1" ht="17.25" customHeight="1" x14ac:dyDescent="0.25">
      <c r="A56" s="67" t="s">
        <v>59</v>
      </c>
      <c r="B56" s="68" t="s">
        <v>63</v>
      </c>
      <c r="C56" s="69">
        <v>180</v>
      </c>
      <c r="D56" s="69"/>
      <c r="E56" s="69"/>
      <c r="F56" s="69">
        <f>'[1]Form-1_AnticipatedVsActual_BI'!F44</f>
        <v>6.9550000000000001</v>
      </c>
      <c r="G56" s="69">
        <f>'[1]Form-1_AnticipatedVsActual_BI'!G44</f>
        <v>10.029999999999999</v>
      </c>
      <c r="H56" s="69">
        <f>'[1]Form-1_AnticipatedVsActual_BI'!H44</f>
        <v>94</v>
      </c>
      <c r="I56" s="70"/>
      <c r="J56" s="104"/>
      <c r="K56" s="104"/>
      <c r="L56" s="71"/>
      <c r="M56" s="77"/>
      <c r="N56" s="77"/>
      <c r="O56" s="77"/>
      <c r="P56" s="71"/>
      <c r="Q56" s="71"/>
      <c r="V56" s="71"/>
      <c r="W56" s="101"/>
      <c r="X56" s="71"/>
      <c r="Y56" s="71"/>
      <c r="Z56" s="71"/>
    </row>
    <row r="57" spans="1:26" s="15" customFormat="1" ht="17.25" customHeight="1" x14ac:dyDescent="0.25">
      <c r="A57" s="67" t="s">
        <v>61</v>
      </c>
      <c r="B57" s="68" t="str">
        <f>'[1]Form-1_AnticipatedVsActual_BI'!B45</f>
        <v>Rajpura (2X4.95)</v>
      </c>
      <c r="C57" s="69">
        <f>2*4.95</f>
        <v>9.9</v>
      </c>
      <c r="D57" s="69"/>
      <c r="E57" s="69"/>
      <c r="F57" s="69">
        <f>'[1]Form-1_AnticipatedVsActual_BI'!F45</f>
        <v>0.48</v>
      </c>
      <c r="G57" s="69">
        <f>'[1]Form-1_AnticipatedVsActual_BI'!G45</f>
        <v>0.53868000000000005</v>
      </c>
      <c r="H57" s="69">
        <f>'[1]Form-1_AnticipatedVsActual_BI'!H45</f>
        <v>2.5099999999999998</v>
      </c>
      <c r="I57" s="70"/>
      <c r="J57" s="104"/>
      <c r="K57" s="104"/>
      <c r="L57" s="71"/>
      <c r="M57" s="77"/>
      <c r="N57" s="77"/>
      <c r="O57" s="77"/>
      <c r="P57" s="71"/>
      <c r="Q57" s="71"/>
      <c r="V57" s="71"/>
      <c r="W57" s="101"/>
      <c r="X57" s="71"/>
      <c r="Y57" s="71"/>
      <c r="Z57" s="71"/>
    </row>
    <row r="58" spans="1:26" s="15" customFormat="1" ht="17.25" customHeight="1" x14ac:dyDescent="0.25">
      <c r="A58" s="67" t="s">
        <v>59</v>
      </c>
      <c r="B58" s="68" t="str">
        <f>'[1]Form-1_AnticipatedVsActual_BI'!B46</f>
        <v>ANNI (GROWEL) (2X2.5)</v>
      </c>
      <c r="C58" s="69">
        <f>2*2.5</f>
        <v>5</v>
      </c>
      <c r="D58" s="69"/>
      <c r="E58" s="69"/>
      <c r="F58" s="69">
        <f>'[1]Form-1_AnticipatedVsActual_BI'!F46</f>
        <v>0.24</v>
      </c>
      <c r="G58" s="69">
        <f>'[1]Form-1_AnticipatedVsActual_BI'!G46</f>
        <v>0.38600000000000001</v>
      </c>
      <c r="H58" s="69">
        <f>'[1]Form-1_AnticipatedVsActual_BI'!H46</f>
        <v>1.76</v>
      </c>
      <c r="I58" s="70"/>
      <c r="J58" s="104"/>
      <c r="K58" s="104"/>
      <c r="L58" s="71"/>
      <c r="M58" s="77"/>
      <c r="N58" s="77"/>
      <c r="O58" s="77"/>
      <c r="P58" s="71"/>
      <c r="Q58" s="71"/>
      <c r="V58" s="71"/>
      <c r="W58" s="101"/>
      <c r="X58" s="71"/>
      <c r="Y58" s="71"/>
      <c r="Z58" s="71"/>
    </row>
    <row r="59" spans="1:26" s="15" customFormat="1" ht="17.25" customHeight="1" x14ac:dyDescent="0.25">
      <c r="A59" s="67" t="s">
        <v>61</v>
      </c>
      <c r="B59" s="68" t="s">
        <v>64</v>
      </c>
      <c r="C59" s="69">
        <v>3.5</v>
      </c>
      <c r="D59" s="69"/>
      <c r="E59" s="69"/>
      <c r="F59" s="69">
        <f>'[1]Form-1_AnticipatedVsActual_BI'!F47</f>
        <v>0.25</v>
      </c>
      <c r="G59" s="69">
        <f>'[1]Form-1_AnticipatedVsActual_BI'!G47</f>
        <v>0.24</v>
      </c>
      <c r="H59" s="69">
        <f>'[1]Form-1_AnticipatedVsActual_BI'!H47</f>
        <v>0</v>
      </c>
      <c r="I59" s="70"/>
      <c r="J59" s="104"/>
      <c r="K59" s="104"/>
      <c r="L59" s="71"/>
      <c r="M59" s="77"/>
      <c r="N59" s="77"/>
      <c r="O59" s="77"/>
      <c r="P59" s="71"/>
      <c r="Q59" s="71"/>
      <c r="V59" s="71"/>
      <c r="W59" s="101"/>
      <c r="X59" s="71"/>
      <c r="Y59" s="71"/>
      <c r="Z59" s="71"/>
    </row>
    <row r="60" spans="1:26" s="15" customFormat="1" ht="17.25" customHeight="1" x14ac:dyDescent="0.25">
      <c r="A60" s="67" t="s">
        <v>65</v>
      </c>
      <c r="B60" s="68" t="s">
        <v>66</v>
      </c>
      <c r="C60" s="69">
        <v>60</v>
      </c>
      <c r="D60" s="69"/>
      <c r="E60" s="69"/>
      <c r="F60" s="69">
        <f>'[1]Form-1_AnticipatedVsActual_BI'!F48</f>
        <v>2.6846000000000001</v>
      </c>
      <c r="G60" s="69">
        <f>'[1]Form-1_AnticipatedVsActual_BI'!G48</f>
        <v>5.14</v>
      </c>
      <c r="H60" s="69">
        <f>'[1]Form-1_AnticipatedVsActual_BI'!H48</f>
        <v>30</v>
      </c>
      <c r="I60" s="70"/>
      <c r="J60" s="104"/>
      <c r="K60" s="104"/>
      <c r="L60" s="71"/>
      <c r="M60" s="77"/>
      <c r="N60" s="77"/>
      <c r="O60" s="77"/>
      <c r="P60" s="71"/>
      <c r="Q60" s="71"/>
      <c r="V60" s="71"/>
      <c r="W60" s="101"/>
      <c r="X60" s="71"/>
      <c r="Y60" s="71"/>
      <c r="Z60" s="71"/>
    </row>
    <row r="61" spans="1:26" s="15" customFormat="1" ht="17.25" customHeight="1" x14ac:dyDescent="0.25">
      <c r="A61" s="67" t="s">
        <v>67</v>
      </c>
      <c r="B61" s="68" t="s">
        <v>68</v>
      </c>
      <c r="C61" s="69">
        <v>16</v>
      </c>
      <c r="D61" s="69"/>
      <c r="E61" s="69"/>
      <c r="F61" s="69">
        <f>'[1]Form-1_AnticipatedVsActual_BI'!F49</f>
        <v>0.92849999999999999</v>
      </c>
      <c r="G61" s="69">
        <f>'[1]Form-1_AnticipatedVsActual_BI'!G49</f>
        <v>0.96536</v>
      </c>
      <c r="H61" s="69">
        <f>'[1]Form-1_AnticipatedVsActual_BI'!H49</f>
        <v>5</v>
      </c>
      <c r="I61" s="70"/>
      <c r="J61" s="104"/>
      <c r="K61" s="104"/>
      <c r="L61" s="71"/>
      <c r="M61" s="77"/>
      <c r="N61" s="77"/>
      <c r="O61" s="77"/>
      <c r="P61" s="71"/>
      <c r="Q61" s="71"/>
      <c r="V61" s="71"/>
      <c r="W61" s="101"/>
      <c r="X61" s="71"/>
      <c r="Y61" s="71"/>
      <c r="Z61" s="71"/>
    </row>
    <row r="62" spans="1:26" s="15" customFormat="1" ht="17.25" customHeight="1" x14ac:dyDescent="0.25">
      <c r="A62" s="67" t="s">
        <v>69</v>
      </c>
      <c r="B62" s="68" t="s">
        <v>70</v>
      </c>
      <c r="C62" s="69">
        <v>14</v>
      </c>
      <c r="D62" s="69"/>
      <c r="E62" s="69"/>
      <c r="F62" s="69">
        <f>'[1]Form-1_AnticipatedVsActual_BI'!F50</f>
        <v>1.3919999999999999</v>
      </c>
      <c r="G62" s="69">
        <f>'[1]Form-1_AnticipatedVsActual_BI'!G50</f>
        <v>1.49176</v>
      </c>
      <c r="H62" s="69">
        <f>'[1]Form-1_AnticipatedVsActual_BI'!H50</f>
        <v>6.44</v>
      </c>
      <c r="I62" s="70"/>
      <c r="J62" s="104"/>
      <c r="K62" s="104"/>
      <c r="L62" s="71"/>
      <c r="M62" s="77"/>
      <c r="N62" s="77"/>
      <c r="O62" s="77"/>
      <c r="P62" s="71"/>
      <c r="Q62" s="71"/>
      <c r="V62" s="71"/>
      <c r="W62" s="101"/>
      <c r="X62" s="71"/>
      <c r="Y62" s="71"/>
      <c r="Z62" s="71"/>
    </row>
    <row r="63" spans="1:26" s="15" customFormat="1" ht="17.25" customHeight="1" x14ac:dyDescent="0.25">
      <c r="A63" s="67"/>
      <c r="B63" s="95" t="s">
        <v>71</v>
      </c>
      <c r="C63" s="69">
        <f>SUM(C46:C62)</f>
        <v>536.20000000000005</v>
      </c>
      <c r="D63" s="69"/>
      <c r="E63" s="69"/>
      <c r="F63" s="69">
        <f>SUM(F46:F62)</f>
        <v>28.863099999999996</v>
      </c>
      <c r="G63" s="69">
        <f>SUM(G46:G62)</f>
        <v>36.018599999999992</v>
      </c>
      <c r="H63" s="69">
        <f>SUM(H46:H62)</f>
        <v>319.45999999999998</v>
      </c>
      <c r="I63" s="70"/>
      <c r="J63" s="104"/>
      <c r="K63" s="104"/>
      <c r="L63" s="71"/>
      <c r="M63" s="77"/>
      <c r="N63" s="77"/>
      <c r="O63" s="77"/>
      <c r="P63" s="71"/>
      <c r="Q63" s="71"/>
      <c r="V63" s="71"/>
      <c r="W63" s="101"/>
      <c r="X63" s="71"/>
      <c r="Y63" s="71"/>
      <c r="Z63" s="71"/>
    </row>
    <row r="64" spans="1:26" s="111" customFormat="1" ht="27.75" customHeight="1" x14ac:dyDescent="0.25">
      <c r="A64" s="105" t="s">
        <v>72</v>
      </c>
      <c r="B64" s="106"/>
      <c r="C64" s="106"/>
      <c r="D64" s="106"/>
      <c r="E64" s="106"/>
      <c r="F64" s="107"/>
      <c r="G64" s="107"/>
      <c r="H64" s="107"/>
      <c r="I64" s="108"/>
      <c r="J64" s="109"/>
      <c r="K64" s="109"/>
      <c r="L64" s="107"/>
      <c r="M64" s="110"/>
      <c r="N64" s="110"/>
      <c r="O64" s="110"/>
      <c r="P64" s="110"/>
      <c r="Q64" s="107"/>
      <c r="W64" s="112"/>
    </row>
    <row r="65" spans="1:23" s="111" customFormat="1" ht="27.75" customHeight="1" x14ac:dyDescent="0.25">
      <c r="A65" s="105" t="s">
        <v>73</v>
      </c>
      <c r="B65" s="107"/>
      <c r="C65" s="107"/>
      <c r="D65" s="106"/>
      <c r="E65" s="106"/>
      <c r="F65" s="113"/>
      <c r="G65" s="114"/>
      <c r="H65" s="107"/>
      <c r="I65" s="115"/>
      <c r="L65" s="107"/>
      <c r="M65" s="107"/>
      <c r="N65" s="113"/>
      <c r="O65" s="107"/>
      <c r="P65" s="113"/>
      <c r="Q65" s="107"/>
      <c r="W65" s="112"/>
    </row>
    <row r="66" spans="1:23" s="15" customFormat="1" ht="17.25" customHeight="1" x14ac:dyDescent="0.25">
      <c r="A66" s="116"/>
      <c r="B66" s="117"/>
      <c r="C66" s="117"/>
      <c r="D66" s="71"/>
      <c r="E66" s="118"/>
      <c r="F66" s="118"/>
      <c r="G66" s="118"/>
      <c r="H66" s="119"/>
      <c r="I66" s="120"/>
      <c r="L66" s="71"/>
      <c r="M66" s="71"/>
      <c r="N66" s="77"/>
      <c r="O66" s="71"/>
      <c r="P66" s="77"/>
      <c r="Q66" s="71"/>
      <c r="R66" s="121"/>
      <c r="W66" s="16"/>
    </row>
    <row r="67" spans="1:23" s="15" customFormat="1" ht="17.25" customHeight="1" x14ac:dyDescent="0.25">
      <c r="A67" s="116"/>
      <c r="B67" s="122"/>
      <c r="C67" s="101"/>
      <c r="D67" s="71"/>
      <c r="E67" s="119"/>
      <c r="F67" s="119"/>
      <c r="G67" s="119"/>
      <c r="H67" s="71"/>
      <c r="I67" s="120"/>
      <c r="W67" s="16"/>
    </row>
    <row r="68" spans="1:23" s="15" customFormat="1" ht="24" customHeight="1" x14ac:dyDescent="0.25">
      <c r="A68" s="116"/>
      <c r="B68" s="106"/>
      <c r="C68" s="123"/>
      <c r="D68" s="106"/>
      <c r="E68" s="101"/>
      <c r="F68" s="78"/>
      <c r="G68" s="71"/>
      <c r="H68" s="106" t="s">
        <v>74</v>
      </c>
      <c r="I68" s="120"/>
      <c r="W68" s="16"/>
    </row>
    <row r="69" spans="1:23" s="15" customFormat="1" ht="24" customHeight="1" x14ac:dyDescent="0.25">
      <c r="A69" s="124"/>
      <c r="B69" s="71"/>
      <c r="C69" s="71"/>
      <c r="D69" s="123"/>
      <c r="E69" s="125"/>
      <c r="F69" s="125"/>
      <c r="G69" s="125"/>
      <c r="H69" s="106" t="s">
        <v>75</v>
      </c>
      <c r="I69" s="126"/>
      <c r="M69" s="121"/>
      <c r="W69" s="16"/>
    </row>
    <row r="70" spans="1:23" ht="17.25" customHeight="1" x14ac:dyDescent="0.2">
      <c r="A70" s="127"/>
      <c r="B70" s="128"/>
      <c r="C70" s="128"/>
      <c r="D70" s="128"/>
      <c r="E70" s="129"/>
      <c r="F70" s="129"/>
      <c r="G70" s="129"/>
      <c r="H70" s="129"/>
      <c r="I70" s="130"/>
    </row>
    <row r="71" spans="1:23" ht="30" customHeight="1" x14ac:dyDescent="0.2">
      <c r="A71" s="60"/>
      <c r="B71" s="131"/>
      <c r="C71" s="131"/>
      <c r="D71" s="60"/>
      <c r="E71" s="132"/>
      <c r="F71" s="132"/>
      <c r="G71" s="132"/>
      <c r="H71" s="132"/>
      <c r="I71" s="133"/>
    </row>
    <row r="72" spans="1:23" ht="31.5" customHeight="1" x14ac:dyDescent="0.2">
      <c r="A72" s="131"/>
      <c r="B72" s="134"/>
      <c r="C72" s="134"/>
      <c r="D72" s="131"/>
      <c r="E72" s="60"/>
      <c r="F72" s="135"/>
      <c r="G72" s="60"/>
      <c r="H72" s="60"/>
      <c r="I72" s="136"/>
      <c r="W72" s="5"/>
    </row>
    <row r="73" spans="1:23" x14ac:dyDescent="0.2">
      <c r="A73" s="137"/>
      <c r="B73" s="134"/>
      <c r="C73" s="134"/>
      <c r="D73" s="134"/>
      <c r="E73" s="60"/>
      <c r="F73" s="60"/>
      <c r="G73" s="60"/>
      <c r="H73" s="60"/>
      <c r="I73" s="136"/>
      <c r="W73" s="5"/>
    </row>
    <row r="74" spans="1:23" x14ac:dyDescent="0.2">
      <c r="A74" s="137"/>
      <c r="B74" s="138"/>
      <c r="C74" s="138"/>
      <c r="D74" s="134"/>
      <c r="E74" s="134"/>
      <c r="F74" s="134"/>
      <c r="G74" s="134"/>
      <c r="H74" s="134"/>
      <c r="I74" s="139"/>
      <c r="W74" s="5"/>
    </row>
    <row r="75" spans="1:23" ht="66" customHeight="1" x14ac:dyDescent="0.2">
      <c r="A75" s="140"/>
      <c r="B75" s="138"/>
      <c r="C75" s="138"/>
      <c r="D75" s="138"/>
      <c r="E75" s="134"/>
      <c r="F75" s="134"/>
      <c r="G75" s="134"/>
      <c r="H75" s="134"/>
      <c r="I75" s="139"/>
      <c r="W75" s="5"/>
    </row>
    <row r="76" spans="1:23" x14ac:dyDescent="0.2">
      <c r="A76" s="140"/>
      <c r="B76" s="138"/>
      <c r="C76" s="138"/>
      <c r="D76" s="138"/>
      <c r="E76" s="134"/>
      <c r="F76" s="141"/>
      <c r="G76" s="134"/>
      <c r="H76" s="134"/>
      <c r="I76" s="139"/>
      <c r="W76" s="5"/>
    </row>
    <row r="77" spans="1:23" ht="35.25" customHeight="1" x14ac:dyDescent="0.2">
      <c r="A77" s="139"/>
      <c r="B77" s="138"/>
      <c r="C77" s="138"/>
      <c r="D77" s="138"/>
      <c r="E77" s="138"/>
      <c r="F77" s="142"/>
      <c r="G77" s="142"/>
      <c r="H77" s="142"/>
      <c r="I77" s="139"/>
      <c r="W77" s="5"/>
    </row>
    <row r="78" spans="1:23" ht="38.25" customHeight="1" x14ac:dyDescent="0.2">
      <c r="A78" s="140"/>
      <c r="B78" s="138"/>
      <c r="C78" s="138"/>
      <c r="D78" s="138"/>
      <c r="E78" s="138"/>
      <c r="F78" s="142"/>
      <c r="G78" s="142"/>
      <c r="H78" s="142"/>
      <c r="I78" s="139"/>
      <c r="W78" s="5"/>
    </row>
    <row r="79" spans="1:23" ht="40.5" customHeight="1" x14ac:dyDescent="0.2">
      <c r="A79" s="140"/>
      <c r="B79" s="138"/>
      <c r="C79" s="138"/>
      <c r="D79" s="138"/>
      <c r="E79" s="138"/>
      <c r="F79" s="142"/>
      <c r="G79" s="142"/>
      <c r="H79" s="142"/>
      <c r="I79" s="139"/>
      <c r="W79" s="5"/>
    </row>
    <row r="80" spans="1:23" ht="40.5" customHeight="1" x14ac:dyDescent="0.2">
      <c r="A80" s="140"/>
      <c r="B80" s="138"/>
      <c r="C80" s="138"/>
      <c r="D80" s="138"/>
      <c r="E80" s="138"/>
      <c r="F80" s="142"/>
      <c r="G80" s="142"/>
      <c r="H80" s="142"/>
      <c r="I80" s="139"/>
      <c r="W80" s="5"/>
    </row>
    <row r="81" spans="1:23" ht="23.25" customHeight="1" x14ac:dyDescent="0.2">
      <c r="A81" s="140"/>
      <c r="B81" s="138" t="s">
        <v>76</v>
      </c>
      <c r="C81" s="138"/>
      <c r="D81" s="138"/>
      <c r="E81" s="138"/>
      <c r="F81" s="142"/>
      <c r="G81" s="142"/>
      <c r="H81" s="142"/>
      <c r="I81" s="139"/>
      <c r="W81" s="5"/>
    </row>
    <row r="82" spans="1:23" x14ac:dyDescent="0.2">
      <c r="A82" s="140"/>
      <c r="B82" s="143"/>
      <c r="C82" s="143"/>
      <c r="D82" s="138"/>
      <c r="E82" s="138"/>
      <c r="F82" s="142"/>
      <c r="G82" s="142"/>
      <c r="H82" s="142"/>
      <c r="I82" s="139"/>
      <c r="W82" s="5"/>
    </row>
    <row r="83" spans="1:23" ht="23.25" customHeight="1" x14ac:dyDescent="0.2">
      <c r="A83" s="60"/>
      <c r="B83" s="143"/>
      <c r="C83" s="143"/>
      <c r="D83" s="143"/>
      <c r="E83" s="138"/>
      <c r="F83" s="142"/>
      <c r="G83" s="142"/>
      <c r="H83" s="142"/>
      <c r="I83" s="139"/>
      <c r="W83" s="5"/>
    </row>
    <row r="84" spans="1:23" x14ac:dyDescent="0.2">
      <c r="A84" s="60"/>
      <c r="B84" s="143"/>
      <c r="C84" s="143"/>
      <c r="D84" s="143"/>
      <c r="E84" s="138"/>
      <c r="F84" s="142"/>
      <c r="G84" s="142"/>
      <c r="H84" s="142"/>
      <c r="I84" s="139"/>
      <c r="W84" s="5"/>
    </row>
    <row r="85" spans="1:23" ht="23.25" customHeight="1" x14ac:dyDescent="0.2">
      <c r="A85" s="60"/>
      <c r="B85" s="143"/>
      <c r="C85" s="143"/>
      <c r="D85" s="143"/>
      <c r="E85" s="143"/>
      <c r="F85" s="143"/>
      <c r="G85" s="143"/>
      <c r="H85" s="143"/>
      <c r="I85" s="144"/>
      <c r="W85" s="5"/>
    </row>
    <row r="86" spans="1:23" x14ac:dyDescent="0.2">
      <c r="A86" s="60"/>
      <c r="B86" s="143"/>
      <c r="C86" s="143"/>
      <c r="D86" s="143"/>
      <c r="E86" s="143"/>
      <c r="F86" s="145"/>
      <c r="G86" s="143"/>
      <c r="H86" s="143"/>
      <c r="I86" s="144"/>
      <c r="W86" s="5"/>
    </row>
    <row r="87" spans="1:23" x14ac:dyDescent="0.2">
      <c r="A87" s="60"/>
      <c r="B87" s="143"/>
      <c r="C87" s="143"/>
      <c r="D87" s="143"/>
      <c r="E87" s="143"/>
      <c r="F87" s="143"/>
      <c r="G87" s="143"/>
      <c r="H87" s="143"/>
      <c r="I87" s="144"/>
      <c r="W87" s="5"/>
    </row>
    <row r="88" spans="1:23" x14ac:dyDescent="0.2">
      <c r="A88" s="60"/>
      <c r="B88" s="143"/>
      <c r="C88" s="143"/>
      <c r="D88" s="143"/>
      <c r="E88" s="143"/>
      <c r="F88" s="143"/>
      <c r="G88" s="143"/>
      <c r="H88" s="143"/>
      <c r="I88" s="144"/>
      <c r="W88" s="5"/>
    </row>
    <row r="89" spans="1:23" x14ac:dyDescent="0.2">
      <c r="A89" s="60"/>
      <c r="B89" s="143"/>
      <c r="C89" s="143"/>
      <c r="D89" s="143"/>
      <c r="E89" s="143"/>
      <c r="F89" s="143"/>
      <c r="G89" s="143"/>
      <c r="H89" s="143"/>
      <c r="I89" s="144"/>
      <c r="W89" s="5"/>
    </row>
    <row r="90" spans="1:23" x14ac:dyDescent="0.2">
      <c r="A90" s="60"/>
      <c r="B90" s="143"/>
      <c r="C90" s="143"/>
      <c r="D90" s="143"/>
      <c r="E90" s="143"/>
      <c r="F90" s="143"/>
      <c r="G90" s="143"/>
      <c r="H90" s="143"/>
      <c r="I90" s="144"/>
      <c r="W90" s="5"/>
    </row>
    <row r="91" spans="1:23" x14ac:dyDescent="0.2">
      <c r="A91" s="60"/>
      <c r="B91" s="143"/>
      <c r="C91" s="143"/>
      <c r="D91" s="143"/>
      <c r="E91" s="143"/>
      <c r="F91" s="145"/>
      <c r="G91" s="143"/>
      <c r="H91" s="143"/>
      <c r="I91" s="144"/>
      <c r="W91" s="5"/>
    </row>
    <row r="92" spans="1:23" x14ac:dyDescent="0.2">
      <c r="A92" s="60"/>
      <c r="B92" s="143"/>
      <c r="C92" s="143"/>
      <c r="D92" s="143"/>
      <c r="E92" s="143"/>
      <c r="F92" s="143"/>
      <c r="G92" s="143"/>
      <c r="H92" s="143"/>
      <c r="I92" s="144"/>
      <c r="W92" s="5"/>
    </row>
    <row r="93" spans="1:23" x14ac:dyDescent="0.2">
      <c r="A93" s="60"/>
      <c r="B93" s="143"/>
      <c r="C93" s="143"/>
      <c r="D93" s="143"/>
      <c r="E93" s="143"/>
      <c r="F93" s="143"/>
      <c r="G93" s="143"/>
      <c r="H93" s="143"/>
      <c r="I93" s="144"/>
      <c r="W93" s="5"/>
    </row>
    <row r="94" spans="1:23" x14ac:dyDescent="0.2">
      <c r="A94" s="60"/>
      <c r="B94" s="143"/>
      <c r="C94" s="143"/>
      <c r="D94" s="143"/>
      <c r="E94" s="143"/>
      <c r="F94" s="143"/>
      <c r="G94" s="143"/>
      <c r="H94" s="143"/>
      <c r="I94" s="144"/>
      <c r="W94" s="5"/>
    </row>
    <row r="95" spans="1:23" x14ac:dyDescent="0.2">
      <c r="A95" s="60"/>
      <c r="B95" s="143"/>
      <c r="C95" s="143"/>
      <c r="D95" s="143"/>
      <c r="E95" s="143"/>
      <c r="F95" s="143"/>
      <c r="G95" s="143"/>
      <c r="H95" s="143"/>
      <c r="I95" s="144"/>
      <c r="W95" s="5"/>
    </row>
    <row r="96" spans="1:23" x14ac:dyDescent="0.2">
      <c r="A96" s="60"/>
      <c r="B96" s="143"/>
      <c r="C96" s="143"/>
      <c r="D96" s="146"/>
      <c r="E96" s="143"/>
      <c r="F96" s="145"/>
      <c r="G96" s="143"/>
      <c r="H96" s="143"/>
      <c r="I96" s="144"/>
      <c r="W96" s="5"/>
    </row>
    <row r="97" spans="1:23" x14ac:dyDescent="0.2">
      <c r="A97" s="60"/>
      <c r="B97" s="143"/>
      <c r="C97" s="143"/>
      <c r="D97" s="146"/>
      <c r="E97" s="143"/>
      <c r="F97" s="143"/>
      <c r="G97" s="143"/>
      <c r="H97" s="143"/>
      <c r="I97" s="144"/>
      <c r="W97" s="5"/>
    </row>
    <row r="98" spans="1:23" x14ac:dyDescent="0.2">
      <c r="A98" s="60"/>
      <c r="B98" s="60"/>
      <c r="C98" s="60"/>
      <c r="D98" s="146"/>
      <c r="E98" s="146"/>
      <c r="F98" s="146"/>
      <c r="G98" s="146"/>
      <c r="H98" s="146"/>
      <c r="I98" s="144"/>
      <c r="W98" s="5"/>
    </row>
    <row r="99" spans="1:23" ht="27.75" customHeight="1" x14ac:dyDescent="0.2">
      <c r="A99" s="60"/>
      <c r="B99" s="60"/>
      <c r="C99" s="60"/>
      <c r="D99" s="146"/>
      <c r="E99" s="146"/>
      <c r="F99" s="146"/>
      <c r="G99" s="146"/>
      <c r="H99" s="146"/>
      <c r="I99" s="144"/>
      <c r="W99" s="5"/>
    </row>
    <row r="100" spans="1:23" ht="27.75" customHeight="1" x14ac:dyDescent="0.2">
      <c r="A100" s="60"/>
      <c r="B100" s="60"/>
      <c r="C100" s="60"/>
      <c r="D100" s="146"/>
      <c r="E100" s="146"/>
      <c r="F100" s="146"/>
      <c r="G100" s="146"/>
      <c r="H100" s="146"/>
      <c r="I100" s="144"/>
      <c r="W100" s="5"/>
    </row>
    <row r="101" spans="1:23" ht="27.75" customHeight="1" x14ac:dyDescent="0.2">
      <c r="A101" s="60"/>
      <c r="B101" s="60"/>
      <c r="C101" s="60"/>
      <c r="D101" s="146"/>
      <c r="E101" s="146"/>
      <c r="F101" s="146"/>
      <c r="G101" s="146"/>
      <c r="H101" s="146"/>
      <c r="I101" s="136"/>
      <c r="W101" s="5"/>
    </row>
    <row r="102" spans="1:23" ht="27.75" customHeight="1" x14ac:dyDescent="0.2">
      <c r="A102" s="60"/>
      <c r="B102" s="60"/>
      <c r="C102" s="60"/>
      <c r="D102" s="60"/>
      <c r="E102" s="146"/>
      <c r="F102" s="146"/>
      <c r="G102" s="146"/>
      <c r="H102" s="146"/>
      <c r="I102" s="136"/>
      <c r="W102" s="5"/>
    </row>
    <row r="103" spans="1:23" ht="27.75" customHeight="1" x14ac:dyDescent="0.2">
      <c r="A103" s="60"/>
      <c r="B103" s="60"/>
      <c r="C103" s="60"/>
      <c r="D103" s="60"/>
      <c r="E103" s="146"/>
      <c r="F103" s="146"/>
      <c r="G103" s="146"/>
      <c r="H103" s="146"/>
      <c r="I103" s="136"/>
      <c r="W103" s="5"/>
    </row>
    <row r="104" spans="1:23" ht="28.5" customHeight="1" x14ac:dyDescent="0.2">
      <c r="I104" s="5"/>
      <c r="W104" s="5"/>
    </row>
    <row r="106" spans="1:23" x14ac:dyDescent="0.2">
      <c r="F106" s="147"/>
      <c r="I106" s="5"/>
      <c r="W106" s="5"/>
    </row>
    <row r="111" spans="1:23" x14ac:dyDescent="0.2">
      <c r="F111" s="147"/>
      <c r="I111" s="5"/>
      <c r="W111" s="5"/>
    </row>
    <row r="116" spans="6:23" x14ac:dyDescent="0.2">
      <c r="F116" s="147"/>
      <c r="I116" s="5"/>
      <c r="W116" s="5"/>
    </row>
    <row r="121" spans="6:23" x14ac:dyDescent="0.2">
      <c r="F121" s="147"/>
      <c r="I121" s="5"/>
      <c r="W121" s="5"/>
    </row>
    <row r="126" spans="6:23" x14ac:dyDescent="0.2">
      <c r="F126" s="147"/>
      <c r="I126" s="5"/>
      <c r="W126" s="5"/>
    </row>
    <row r="131" spans="6:23" x14ac:dyDescent="0.2">
      <c r="F131" s="147"/>
      <c r="I131" s="5"/>
      <c r="W131" s="5"/>
    </row>
    <row r="136" spans="6:23" x14ac:dyDescent="0.2">
      <c r="F136" s="147"/>
      <c r="I136" s="5"/>
      <c r="W136" s="5"/>
    </row>
    <row r="139" spans="6:23" x14ac:dyDescent="0.2">
      <c r="F139" s="147"/>
      <c r="I139" s="5"/>
      <c r="W139" s="5"/>
    </row>
  </sheetData>
  <mergeCells count="38">
    <mergeCell ref="F81:H81"/>
    <mergeCell ref="F82:H82"/>
    <mergeCell ref="F83:H83"/>
    <mergeCell ref="F84:H84"/>
    <mergeCell ref="J33:K33"/>
    <mergeCell ref="B66:C66"/>
    <mergeCell ref="F77:H77"/>
    <mergeCell ref="F78:H78"/>
    <mergeCell ref="F79:H79"/>
    <mergeCell ref="F80:H80"/>
    <mergeCell ref="J25:K25"/>
    <mergeCell ref="J26:K26"/>
    <mergeCell ref="J27:K27"/>
    <mergeCell ref="J29:K29"/>
    <mergeCell ref="J31:K31"/>
    <mergeCell ref="J32:K32"/>
    <mergeCell ref="G17:G19"/>
    <mergeCell ref="H17:H19"/>
    <mergeCell ref="I18:I19"/>
    <mergeCell ref="J22:K22"/>
    <mergeCell ref="J23:K23"/>
    <mergeCell ref="J24:K24"/>
    <mergeCell ref="B11:C11"/>
    <mergeCell ref="G11:H11"/>
    <mergeCell ref="B13:I14"/>
    <mergeCell ref="C15:D15"/>
    <mergeCell ref="A17:A19"/>
    <mergeCell ref="B17:B19"/>
    <mergeCell ref="C17:C19"/>
    <mergeCell ref="D17:D19"/>
    <mergeCell ref="E17:E19"/>
    <mergeCell ref="F17:F19"/>
    <mergeCell ref="B2:I2"/>
    <mergeCell ref="B3:I3"/>
    <mergeCell ref="B4:I4"/>
    <mergeCell ref="C5:G5"/>
    <mergeCell ref="B9:D9"/>
    <mergeCell ref="F9:H9"/>
  </mergeCells>
  <pageMargins left="0.23622047244094491" right="0" top="0.23622047244094491" bottom="0.23622047244094491" header="5.393700787401575" footer="0"/>
  <pageSetup paperSize="9" scale="47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2024-04-05T20:03:18Z</dcterms:created>
  <dcterms:modified xsi:type="dcterms:W3CDTF">2024-04-05T20:03:26Z</dcterms:modified>
</cp:coreProperties>
</file>