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09052023\"/>
    </mc:Choice>
  </mc:AlternateContent>
  <xr:revisionPtr revIDLastSave="0" documentId="8_{FE45808B-A2EE-4280-8FCA-A3ABA35C8A9A}" xr6:coauthVersionLast="36" xr6:coauthVersionMax="36" xr10:uidLastSave="{00000000-0000-0000-0000-000000000000}"/>
  <bookViews>
    <workbookView xWindow="0" yWindow="0" windowWidth="28800" windowHeight="11025" xr2:uid="{4F4E656C-740A-40FA-9345-AC687ACFAA45}"/>
  </bookViews>
  <sheets>
    <sheet name="DEMANDMET MAY-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1" i="1" l="1"/>
  <c r="R61" i="1"/>
  <c r="Q61" i="1"/>
  <c r="N61" i="1"/>
  <c r="M61" i="1"/>
  <c r="P61" i="1" s="1"/>
  <c r="L61" i="1"/>
  <c r="O61" i="1" s="1"/>
  <c r="K61" i="1"/>
  <c r="J61" i="1"/>
  <c r="I61" i="1"/>
  <c r="E61" i="1"/>
  <c r="D61" i="1"/>
  <c r="F61" i="1" s="1"/>
  <c r="C61" i="1"/>
  <c r="G61" i="1" s="1"/>
  <c r="B61" i="1"/>
  <c r="S60" i="1"/>
  <c r="R60" i="1"/>
  <c r="N60" i="1"/>
  <c r="Q60" i="1" s="1"/>
  <c r="M60" i="1"/>
  <c r="P60" i="1" s="1"/>
  <c r="L60" i="1"/>
  <c r="K60" i="1"/>
  <c r="J60" i="1"/>
  <c r="I60" i="1"/>
  <c r="O60" i="1" s="1"/>
  <c r="E60" i="1"/>
  <c r="G60" i="1" s="1"/>
  <c r="D60" i="1"/>
  <c r="F60" i="1" s="1"/>
  <c r="C60" i="1"/>
  <c r="B60" i="1"/>
  <c r="Q59" i="1"/>
  <c r="N59" i="1"/>
  <c r="M59" i="1"/>
  <c r="P62" i="1" s="1"/>
  <c r="L59" i="1"/>
  <c r="O62" i="1" s="1"/>
  <c r="K59" i="1"/>
  <c r="J59" i="1"/>
  <c r="I59" i="1"/>
  <c r="E59" i="1"/>
  <c r="D59" i="1"/>
  <c r="F62" i="1" s="1"/>
  <c r="C59" i="1"/>
  <c r="G59" i="1" s="1"/>
  <c r="B59" i="1"/>
  <c r="S58" i="1"/>
  <c r="R58" i="1"/>
  <c r="N58" i="1"/>
  <c r="Q58" i="1" s="1"/>
  <c r="M58" i="1"/>
  <c r="P58" i="1" s="1"/>
  <c r="L58" i="1"/>
  <c r="K58" i="1"/>
  <c r="J58" i="1"/>
  <c r="I58" i="1"/>
  <c r="O58" i="1" s="1"/>
  <c r="E58" i="1"/>
  <c r="G58" i="1" s="1"/>
  <c r="D58" i="1"/>
  <c r="F58" i="1" s="1"/>
  <c r="C58" i="1"/>
  <c r="B58" i="1"/>
  <c r="Q57" i="1"/>
  <c r="P57" i="1"/>
  <c r="O57" i="1"/>
  <c r="G57" i="1"/>
  <c r="F57" i="1"/>
  <c r="Q56" i="1"/>
  <c r="P56" i="1"/>
  <c r="O56" i="1"/>
  <c r="G56" i="1"/>
  <c r="F56" i="1"/>
  <c r="Q55" i="1"/>
  <c r="P55" i="1"/>
  <c r="O55" i="1"/>
  <c r="G55" i="1"/>
  <c r="F55" i="1"/>
  <c r="Q54" i="1"/>
  <c r="P54" i="1"/>
  <c r="O54" i="1"/>
  <c r="G54" i="1"/>
  <c r="F54" i="1"/>
  <c r="Q53" i="1"/>
  <c r="P53" i="1"/>
  <c r="O53" i="1"/>
  <c r="G53" i="1"/>
  <c r="F53" i="1"/>
  <c r="Q52" i="1"/>
  <c r="P52" i="1"/>
  <c r="O52" i="1"/>
  <c r="G52" i="1"/>
  <c r="F52" i="1"/>
  <c r="Q51" i="1"/>
  <c r="P51" i="1"/>
  <c r="O51" i="1"/>
  <c r="G51" i="1"/>
  <c r="F51" i="1"/>
  <c r="Q50" i="1"/>
  <c r="P50" i="1"/>
  <c r="O50" i="1"/>
  <c r="G50" i="1"/>
  <c r="F50" i="1"/>
  <c r="Q49" i="1"/>
  <c r="P49" i="1"/>
  <c r="O49" i="1"/>
  <c r="G49" i="1"/>
  <c r="F49" i="1"/>
  <c r="Q48" i="1"/>
  <c r="P48" i="1"/>
  <c r="O48" i="1"/>
  <c r="G48" i="1"/>
  <c r="F48" i="1"/>
  <c r="Q47" i="1"/>
  <c r="P47" i="1"/>
  <c r="O47" i="1"/>
  <c r="G47" i="1"/>
  <c r="F47" i="1"/>
  <c r="Q46" i="1"/>
  <c r="P46" i="1"/>
  <c r="O46" i="1"/>
  <c r="G46" i="1"/>
  <c r="F46" i="1"/>
  <c r="Q45" i="1"/>
  <c r="P45" i="1"/>
  <c r="O45" i="1"/>
  <c r="G45" i="1"/>
  <c r="F45" i="1"/>
  <c r="Q44" i="1"/>
  <c r="P44" i="1"/>
  <c r="O44" i="1"/>
  <c r="G44" i="1"/>
  <c r="F44" i="1"/>
  <c r="Q43" i="1"/>
  <c r="P43" i="1"/>
  <c r="O43" i="1"/>
  <c r="G43" i="1"/>
  <c r="F43" i="1"/>
  <c r="Q42" i="1"/>
  <c r="P42" i="1"/>
  <c r="O42" i="1"/>
  <c r="G42" i="1"/>
  <c r="F42" i="1"/>
  <c r="Q41" i="1"/>
  <c r="P41" i="1"/>
  <c r="O41" i="1"/>
  <c r="G41" i="1"/>
  <c r="F41" i="1"/>
  <c r="Q40" i="1"/>
  <c r="P40" i="1"/>
  <c r="O40" i="1"/>
  <c r="G40" i="1"/>
  <c r="F40" i="1"/>
  <c r="Q39" i="1"/>
  <c r="P39" i="1"/>
  <c r="O39" i="1"/>
  <c r="G39" i="1"/>
  <c r="F39" i="1"/>
  <c r="Q38" i="1"/>
  <c r="P38" i="1"/>
  <c r="O38" i="1"/>
  <c r="G38" i="1"/>
  <c r="F38" i="1"/>
  <c r="Q37" i="1"/>
  <c r="P37" i="1"/>
  <c r="O37" i="1"/>
  <c r="G37" i="1"/>
  <c r="F37" i="1"/>
  <c r="Q36" i="1"/>
  <c r="P36" i="1"/>
  <c r="O36" i="1"/>
  <c r="G36" i="1"/>
  <c r="F36" i="1"/>
  <c r="Q35" i="1"/>
  <c r="P35" i="1"/>
  <c r="O35" i="1"/>
  <c r="G35" i="1"/>
  <c r="F35" i="1"/>
  <c r="Q34" i="1"/>
  <c r="P34" i="1"/>
  <c r="O34" i="1"/>
  <c r="G34" i="1"/>
  <c r="F34" i="1"/>
  <c r="Q33" i="1"/>
  <c r="P33" i="1"/>
  <c r="O33" i="1"/>
  <c r="G33" i="1"/>
  <c r="F33" i="1"/>
  <c r="Q32" i="1"/>
  <c r="P32" i="1"/>
  <c r="O32" i="1"/>
  <c r="G32" i="1"/>
  <c r="F32" i="1"/>
  <c r="Q31" i="1"/>
  <c r="P31" i="1"/>
  <c r="O31" i="1"/>
  <c r="G31" i="1"/>
  <c r="F31" i="1"/>
  <c r="Q30" i="1"/>
  <c r="P30" i="1"/>
  <c r="O30" i="1"/>
  <c r="G30" i="1"/>
  <c r="F30" i="1"/>
  <c r="Q29" i="1"/>
  <c r="P29" i="1"/>
  <c r="O29" i="1"/>
  <c r="G29" i="1"/>
  <c r="F29" i="1"/>
  <c r="Q28" i="1"/>
  <c r="P28" i="1"/>
  <c r="O28" i="1"/>
  <c r="G28" i="1"/>
  <c r="F28" i="1"/>
  <c r="Q27" i="1"/>
  <c r="P27" i="1"/>
  <c r="O27" i="1"/>
  <c r="G27" i="1"/>
  <c r="F27" i="1"/>
  <c r="Q22" i="1"/>
  <c r="O22" i="1"/>
  <c r="S21" i="1"/>
  <c r="R21" i="1"/>
  <c r="O21" i="1"/>
  <c r="N21" i="1"/>
  <c r="M21" i="1"/>
  <c r="L21" i="1"/>
  <c r="K21" i="1"/>
  <c r="J21" i="1"/>
  <c r="P21" i="1" s="1"/>
  <c r="I21" i="1"/>
  <c r="F21" i="1"/>
  <c r="E21" i="1"/>
  <c r="D21" i="1"/>
  <c r="C21" i="1"/>
  <c r="B21" i="1"/>
  <c r="S20" i="1"/>
  <c r="R20" i="1"/>
  <c r="P20" i="1"/>
  <c r="O20" i="1"/>
  <c r="N20" i="1"/>
  <c r="M20" i="1"/>
  <c r="L20" i="1"/>
  <c r="K20" i="1"/>
  <c r="Q20" i="1" s="1"/>
  <c r="J20" i="1"/>
  <c r="I20" i="1"/>
  <c r="F20" i="1"/>
  <c r="E20" i="1"/>
  <c r="D20" i="1"/>
  <c r="C20" i="1"/>
  <c r="G20" i="1" s="1"/>
  <c r="B20" i="1"/>
  <c r="O19" i="1"/>
  <c r="N19" i="1"/>
  <c r="Q19" i="1" s="1"/>
  <c r="M19" i="1"/>
  <c r="L19" i="1"/>
  <c r="K19" i="1"/>
  <c r="J19" i="1"/>
  <c r="P19" i="1" s="1"/>
  <c r="I19" i="1"/>
  <c r="E19" i="1"/>
  <c r="G22" i="1" s="1"/>
  <c r="D19" i="1"/>
  <c r="C19" i="1"/>
  <c r="B19" i="1"/>
  <c r="F19" i="1" s="1"/>
  <c r="Q18" i="1"/>
  <c r="N18" i="1"/>
  <c r="M18" i="1"/>
  <c r="P18" i="1" s="1"/>
  <c r="L18" i="1"/>
  <c r="K18" i="1"/>
  <c r="J18" i="1"/>
  <c r="I18" i="1"/>
  <c r="O18" i="1" s="1"/>
  <c r="E18" i="1"/>
  <c r="G18" i="1" s="1"/>
  <c r="D18" i="1"/>
  <c r="F18" i="1" s="1"/>
  <c r="C18" i="1"/>
  <c r="B18" i="1"/>
  <c r="Q17" i="1"/>
  <c r="P17" i="1"/>
  <c r="O17" i="1"/>
  <c r="G17" i="1"/>
  <c r="F17" i="1"/>
  <c r="Q16" i="1"/>
  <c r="P16" i="1"/>
  <c r="O16" i="1"/>
  <c r="G16" i="1"/>
  <c r="F16" i="1"/>
  <c r="Q15" i="1"/>
  <c r="P15" i="1"/>
  <c r="O15" i="1"/>
  <c r="G15" i="1"/>
  <c r="F15" i="1"/>
  <c r="Q14" i="1"/>
  <c r="P14" i="1"/>
  <c r="O14" i="1"/>
  <c r="G14" i="1"/>
  <c r="F14" i="1"/>
  <c r="Q13" i="1"/>
  <c r="P13" i="1"/>
  <c r="O13" i="1"/>
  <c r="G13" i="1"/>
  <c r="F13" i="1"/>
  <c r="Q12" i="1"/>
  <c r="P12" i="1"/>
  <c r="O12" i="1"/>
  <c r="G12" i="1"/>
  <c r="F12" i="1"/>
  <c r="Q11" i="1"/>
  <c r="P11" i="1"/>
  <c r="O11" i="1"/>
  <c r="G11" i="1"/>
  <c r="F11" i="1"/>
  <c r="Q10" i="1"/>
  <c r="P10" i="1"/>
  <c r="O10" i="1"/>
  <c r="G10" i="1"/>
  <c r="F10" i="1"/>
  <c r="Q9" i="1"/>
  <c r="P9" i="1"/>
  <c r="O9" i="1"/>
  <c r="G9" i="1"/>
  <c r="F9" i="1"/>
  <c r="Q8" i="1"/>
  <c r="P8" i="1"/>
  <c r="O8" i="1"/>
  <c r="G8" i="1"/>
  <c r="F8" i="1"/>
  <c r="Q7" i="1"/>
  <c r="P7" i="1"/>
  <c r="O7" i="1"/>
  <c r="G7" i="1"/>
  <c r="G21" i="1" s="1"/>
  <c r="F7" i="1"/>
  <c r="Q6" i="1"/>
  <c r="Q21" i="1" s="1"/>
  <c r="P6" i="1"/>
  <c r="O6" i="1"/>
  <c r="G6" i="1"/>
  <c r="F6" i="1"/>
  <c r="P22" i="1" l="1"/>
  <c r="G19" i="1"/>
  <c r="F59" i="1"/>
  <c r="O59" i="1"/>
  <c r="P59" i="1"/>
  <c r="F22" i="1"/>
</calcChain>
</file>

<file path=xl/sharedStrings.xml><?xml version="1.0" encoding="utf-8"?>
<sst xmlns="http://schemas.openxmlformats.org/spreadsheetml/2006/main" count="82" uniqueCount="50">
  <si>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</si>
  <si>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</si>
  <si>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</si>
  <si>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</si>
  <si>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</si>
  <si>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</si>
  <si>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2022-23</t>
  </si>
  <si>
    <t>2023-24</t>
  </si>
  <si>
    <t>% Rise/Fall</t>
  </si>
  <si>
    <t xml:space="preserve">2023-24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</si>
  <si>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</si>
  <si>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</si>
  <si>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</si>
  <si>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</si>
  <si>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</si>
  <si>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</si>
  <si>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</si>
  <si>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</si>
  <si>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</si>
  <si>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</si>
  <si>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</si>
  <si>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</si>
  <si>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</si>
  <si>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</si>
  <si>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</si>
  <si>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</si>
  <si>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</si>
  <si>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</si>
  <si>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</si>
  <si>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</si>
  <si>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</si>
  <si>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</si>
  <si>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</si>
  <si>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</si>
  <si>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</si>
  <si>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 xml:space="preserve">Total </t>
  </si>
  <si>
    <t>Min.</t>
  </si>
  <si>
    <t>Max.</t>
  </si>
  <si>
    <t>Overall % Rise/ Fall</t>
  </si>
  <si>
    <t xml:space="preserve">Comparison of Month May-2023  </t>
  </si>
  <si>
    <t xml:space="preserve">State (as a Whole) </t>
  </si>
  <si>
    <t>IEX Avg. Rate (Rs.)</t>
  </si>
  <si>
    <t>Peak Demand
(in MW)</t>
  </si>
  <si>
    <t xml:space="preserve">Energy Met </t>
  </si>
  <si>
    <t>Total Demand
 (in MU)</t>
  </si>
  <si>
    <t xml:space="preserve">IND      </t>
  </si>
  <si>
    <t xml:space="preserve">Peak  </t>
  </si>
  <si>
    <t>Average per day</t>
  </si>
  <si>
    <t>Total (30 Days)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</si>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</sst>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4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/>
    </xf>
    <xf numFmtId="2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15" fontId="2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2" fontId="5" fillId="7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530681</xdr:colOff>
      <xdr:row>0</xdr:row>
      <xdr:rowOff>1</xdr:rowOff>
    </xdr:from>
    <xdr:to>
      <xdr:col>13</xdr:col>
      <xdr:colOff>188679</xdr:colOff>
      <xdr:row>0</xdr:row>
      <xdr:rowOff>217714</xdr:rowOff>
    </xdr:to>
    <xdr:pic>
      <xdr:nvPicPr>
        <xdr:cNvPr id="2" name="Picture 1" descr="https://hpsldc.com/wp-content/themes/hpsldc/assets/images/g20-logo.png">
          <a:extLst>
            <a:ext uri="{FF2B5EF4-FFF2-40B4-BE49-F238E27FC236}">
              <a16:creationId xmlns:a16="http://schemas.microsoft.com/office/drawing/2014/main" id="{ECDD7E8A-E1C9-4146-BD75-74A3B0A5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6356" y="1"/>
          <a:ext cx="1401073" cy="217713"/>
        </a:xfrm>
        <a:prstGeom prst="rect">
          <a:avLst/>
        </a:prstGeom>
        <a:solidFill>
          <a:srgbClr val="0070C0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87A7D-D2D5-4904-9507-CB3ACE881125}">
  <sheetPr>
    <pageSetUpPr fitToPage="1"/>
  </sheetPr>
  <dimension ref="A1:S62"/>
  <sheetViews>
    <sheetView tabSelected="1" topLeftCell="A3" zoomScale="80" zoomScaleNormal="80" workbookViewId="0">
      <selection activeCell="D36" sqref="D36"/>
    </sheetView>
  </sheetViews>
  <sheetFormatPr defaultRowHeight="15" x14ac:dyDescent="0.25"/>
  <cols>
    <col min="1" max="1" width="23.28515625" customWidth="1"/>
    <col min="2" max="2" width="19.7109375" customWidth="1"/>
    <col min="3" max="3" width="18.7109375" customWidth="1"/>
    <col min="4" max="4" width="17" customWidth="1"/>
    <col min="5" max="5" width="17.28515625" customWidth="1"/>
    <col min="6" max="6" width="13.5703125" customWidth="1"/>
    <col min="7" max="7" width="15.42578125" customWidth="1"/>
    <col min="8" max="8" width="0" hidden="1" customWidth="1"/>
    <col min="9" max="9" width="13.28515625" bestFit="1" customWidth="1"/>
    <col min="10" max="10" width="13" bestFit="1" customWidth="1"/>
    <col min="11" max="11" width="15.42578125" customWidth="1"/>
    <col min="12" max="12" width="13.42578125" customWidth="1"/>
    <col min="13" max="13" width="12.7109375" bestFit="1" customWidth="1"/>
    <col min="14" max="14" width="14.7109375" customWidth="1"/>
    <col min="15" max="15" width="14.5703125" customWidth="1"/>
    <col min="16" max="16" width="15" customWidth="1"/>
    <col min="17" max="17" width="13.42578125" customWidth="1"/>
    <col min="18" max="18" width="13.85546875" customWidth="1"/>
    <col min="19" max="19" width="15.140625" customWidth="1"/>
  </cols>
  <sheetData>
    <row r="1" spans="1:19" ht="33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25">
      <c r="A2" s="2" t="s">
        <v>1</v>
      </c>
      <c r="B2" s="3" t="s">
        <v>2</v>
      </c>
      <c r="C2" s="3"/>
      <c r="D2" s="3"/>
      <c r="E2" s="3"/>
      <c r="F2" s="3"/>
      <c r="G2" s="3"/>
      <c r="H2" s="4"/>
      <c r="I2" s="5" t="s">
        <v>3</v>
      </c>
      <c r="J2" s="5"/>
      <c r="K2" s="5"/>
      <c r="L2" s="5"/>
      <c r="M2" s="5"/>
      <c r="N2" s="5"/>
      <c r="O2" s="5"/>
      <c r="P2" s="5"/>
      <c r="Q2" s="5"/>
      <c r="R2" s="6" t="s">
        <v>4</v>
      </c>
      <c r="S2" s="6" t="s">
        <v>5</v>
      </c>
    </row>
    <row r="3" spans="1:19" x14ac:dyDescent="0.25">
      <c r="A3" s="2"/>
      <c r="B3" s="7" t="s">
        <v>6</v>
      </c>
      <c r="C3" s="7"/>
      <c r="D3" s="7" t="s">
        <v>7</v>
      </c>
      <c r="E3" s="7"/>
      <c r="F3" s="7" t="s">
        <v>8</v>
      </c>
      <c r="G3" s="7"/>
      <c r="H3" s="8"/>
      <c r="I3" s="9" t="s">
        <v>6</v>
      </c>
      <c r="J3" s="9"/>
      <c r="K3" s="9"/>
      <c r="L3" s="9" t="s">
        <v>9</v>
      </c>
      <c r="M3" s="9"/>
      <c r="N3" s="9"/>
      <c r="O3" s="10" t="s">
        <v>8</v>
      </c>
      <c r="P3" s="10"/>
      <c r="Q3" s="10"/>
      <c r="R3" s="6"/>
      <c r="S3" s="6"/>
    </row>
    <row r="4" spans="1:19" ht="25.5" x14ac:dyDescent="0.25">
      <c r="A4" s="2"/>
      <c r="B4" s="11" t="s">
        <v>10</v>
      </c>
      <c r="C4" s="11" t="s">
        <v>11</v>
      </c>
      <c r="D4" s="11" t="s">
        <v>10</v>
      </c>
      <c r="E4" s="11" t="s">
        <v>11</v>
      </c>
      <c r="F4" s="12" t="s">
        <v>12</v>
      </c>
      <c r="G4" s="12" t="s">
        <v>13</v>
      </c>
      <c r="H4" s="13"/>
      <c r="I4" s="14" t="s">
        <v>14</v>
      </c>
      <c r="J4" s="14" t="s">
        <v>15</v>
      </c>
      <c r="K4" s="14" t="s">
        <v>16</v>
      </c>
      <c r="L4" s="14" t="s">
        <v>14</v>
      </c>
      <c r="M4" s="14" t="s">
        <v>15</v>
      </c>
      <c r="N4" s="14" t="s">
        <v>17</v>
      </c>
      <c r="O4" s="15" t="s">
        <v>18</v>
      </c>
      <c r="P4" s="15" t="s">
        <v>19</v>
      </c>
      <c r="Q4" s="15" t="s">
        <v>20</v>
      </c>
      <c r="R4" s="6"/>
      <c r="S4" s="14" t="s">
        <v>21</v>
      </c>
    </row>
    <row r="5" spans="1:19" x14ac:dyDescent="0.25">
      <c r="A5" s="16"/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3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</row>
    <row r="6" spans="1:19" ht="18" x14ac:dyDescent="0.25">
      <c r="A6" s="16" t="s">
        <v>22</v>
      </c>
      <c r="B6" s="19">
        <v>132957</v>
      </c>
      <c r="C6" s="19">
        <v>207111</v>
      </c>
      <c r="D6" s="19">
        <v>130440</v>
      </c>
      <c r="E6" s="19">
        <v>215882</v>
      </c>
      <c r="F6" s="20">
        <f t="shared" ref="F6:G20" si="0">((D6-B6)/B6)*100</f>
        <v>-1.8930932557142535</v>
      </c>
      <c r="G6" s="20">
        <f t="shared" si="0"/>
        <v>4.2349271646604958</v>
      </c>
      <c r="H6" s="21"/>
      <c r="I6" s="22">
        <v>947.52</v>
      </c>
      <c r="J6" s="22">
        <v>616.54899999999998</v>
      </c>
      <c r="K6" s="22">
        <v>1717</v>
      </c>
      <c r="L6" s="22">
        <v>914.69200000000001</v>
      </c>
      <c r="M6" s="22">
        <v>618.81700000000001</v>
      </c>
      <c r="N6" s="22">
        <v>1809</v>
      </c>
      <c r="O6" s="23">
        <f t="shared" ref="O6:Q20" si="1">((L6-I6)/I6)*100</f>
        <v>-3.4646234380276906</v>
      </c>
      <c r="P6" s="23">
        <f t="shared" si="1"/>
        <v>0.36785397429888445</v>
      </c>
      <c r="Q6" s="23">
        <f t="shared" si="1"/>
        <v>5.3581828771112407</v>
      </c>
      <c r="R6" s="23">
        <v>5.2536666666666667</v>
      </c>
      <c r="S6" s="23">
        <v>49.991333333333344</v>
      </c>
    </row>
    <row r="7" spans="1:19" ht="18" x14ac:dyDescent="0.25">
      <c r="A7" s="16" t="s">
        <v>23</v>
      </c>
      <c r="B7" s="19"/>
      <c r="C7" s="19"/>
      <c r="D7" s="19"/>
      <c r="E7" s="19"/>
      <c r="F7" s="20" t="e">
        <f t="shared" si="0"/>
        <v>#DIV/0!</v>
      </c>
      <c r="G7" s="20" t="e">
        <f t="shared" si="0"/>
        <v>#DIV/0!</v>
      </c>
      <c r="H7" s="21"/>
      <c r="I7" s="22"/>
      <c r="J7" s="22"/>
      <c r="K7" s="22"/>
      <c r="L7" s="22"/>
      <c r="M7" s="22"/>
      <c r="N7" s="22"/>
      <c r="O7" s="23" t="e">
        <f t="shared" si="1"/>
        <v>#DIV/0!</v>
      </c>
      <c r="P7" s="23" t="e">
        <f t="shared" si="1"/>
        <v>#DIV/0!</v>
      </c>
      <c r="Q7" s="23" t="e">
        <f t="shared" si="1"/>
        <v>#DIV/0!</v>
      </c>
      <c r="R7" s="23"/>
      <c r="S7" s="23"/>
    </row>
    <row r="8" spans="1:19" ht="18" x14ac:dyDescent="0.25">
      <c r="A8" s="16" t="s">
        <v>24</v>
      </c>
      <c r="B8" s="19"/>
      <c r="C8" s="19"/>
      <c r="D8" s="19"/>
      <c r="E8" s="19"/>
      <c r="F8" s="20" t="e">
        <f t="shared" si="0"/>
        <v>#DIV/0!</v>
      </c>
      <c r="G8" s="20" t="e">
        <f t="shared" si="0"/>
        <v>#DIV/0!</v>
      </c>
      <c r="H8" s="21"/>
      <c r="I8" s="22"/>
      <c r="J8" s="22"/>
      <c r="K8" s="22"/>
      <c r="L8" s="22"/>
      <c r="M8" s="22"/>
      <c r="N8" s="22"/>
      <c r="O8" s="23" t="e">
        <f t="shared" si="1"/>
        <v>#DIV/0!</v>
      </c>
      <c r="P8" s="23" t="e">
        <f t="shared" si="1"/>
        <v>#DIV/0!</v>
      </c>
      <c r="Q8" s="23" t="e">
        <f t="shared" si="1"/>
        <v>#DIV/0!</v>
      </c>
      <c r="R8" s="23"/>
      <c r="S8" s="23"/>
    </row>
    <row r="9" spans="1:19" ht="18" x14ac:dyDescent="0.25">
      <c r="A9" s="16" t="s">
        <v>25</v>
      </c>
      <c r="B9" s="19"/>
      <c r="C9" s="19"/>
      <c r="D9" s="19"/>
      <c r="E9" s="19"/>
      <c r="F9" s="20" t="e">
        <f t="shared" si="0"/>
        <v>#DIV/0!</v>
      </c>
      <c r="G9" s="20" t="e">
        <f t="shared" si="0"/>
        <v>#DIV/0!</v>
      </c>
      <c r="H9" s="21"/>
      <c r="I9" s="22"/>
      <c r="J9" s="22"/>
      <c r="K9" s="22"/>
      <c r="L9" s="22"/>
      <c r="M9" s="22"/>
      <c r="N9" s="22"/>
      <c r="O9" s="23" t="e">
        <f t="shared" si="1"/>
        <v>#DIV/0!</v>
      </c>
      <c r="P9" s="23" t="e">
        <f t="shared" si="1"/>
        <v>#DIV/0!</v>
      </c>
      <c r="Q9" s="23" t="e">
        <f t="shared" si="1"/>
        <v>#DIV/0!</v>
      </c>
      <c r="R9" s="23"/>
      <c r="S9" s="23"/>
    </row>
    <row r="10" spans="1:19" ht="18" x14ac:dyDescent="0.25">
      <c r="A10" s="16" t="s">
        <v>26</v>
      </c>
      <c r="B10" s="19"/>
      <c r="C10" s="19"/>
      <c r="D10" s="19"/>
      <c r="E10" s="19"/>
      <c r="F10" s="20" t="e">
        <f t="shared" si="0"/>
        <v>#DIV/0!</v>
      </c>
      <c r="G10" s="20" t="e">
        <f t="shared" si="0"/>
        <v>#DIV/0!</v>
      </c>
      <c r="H10" s="21"/>
      <c r="I10" s="22"/>
      <c r="J10" s="22"/>
      <c r="K10" s="22"/>
      <c r="L10" s="22"/>
      <c r="M10" s="22"/>
      <c r="N10" s="22"/>
      <c r="O10" s="23" t="e">
        <f t="shared" si="1"/>
        <v>#DIV/0!</v>
      </c>
      <c r="P10" s="23" t="e">
        <f t="shared" si="1"/>
        <v>#DIV/0!</v>
      </c>
      <c r="Q10" s="23" t="e">
        <f t="shared" si="1"/>
        <v>#DIV/0!</v>
      </c>
      <c r="R10" s="23"/>
      <c r="S10" s="23"/>
    </row>
    <row r="11" spans="1:19" ht="18" x14ac:dyDescent="0.25">
      <c r="A11" s="16" t="s">
        <v>27</v>
      </c>
      <c r="B11" s="19"/>
      <c r="C11" s="19"/>
      <c r="D11" s="19"/>
      <c r="E11" s="19"/>
      <c r="F11" s="20" t="e">
        <f t="shared" si="0"/>
        <v>#DIV/0!</v>
      </c>
      <c r="G11" s="20" t="e">
        <f t="shared" si="0"/>
        <v>#DIV/0!</v>
      </c>
      <c r="H11" s="21"/>
      <c r="I11" s="22"/>
      <c r="J11" s="22"/>
      <c r="K11" s="22"/>
      <c r="L11" s="22"/>
      <c r="M11" s="22"/>
      <c r="N11" s="22"/>
      <c r="O11" s="23" t="e">
        <f t="shared" si="1"/>
        <v>#DIV/0!</v>
      </c>
      <c r="P11" s="23" t="e">
        <f t="shared" si="1"/>
        <v>#DIV/0!</v>
      </c>
      <c r="Q11" s="23" t="e">
        <f t="shared" si="1"/>
        <v>#DIV/0!</v>
      </c>
      <c r="R11" s="23"/>
      <c r="S11" s="23"/>
    </row>
    <row r="12" spans="1:19" ht="18" x14ac:dyDescent="0.25">
      <c r="A12" s="16" t="s">
        <v>28</v>
      </c>
      <c r="B12" s="19"/>
      <c r="C12" s="19"/>
      <c r="D12" s="19"/>
      <c r="E12" s="19"/>
      <c r="F12" s="20" t="e">
        <f t="shared" si="0"/>
        <v>#DIV/0!</v>
      </c>
      <c r="G12" s="20" t="e">
        <f t="shared" si="0"/>
        <v>#DIV/0!</v>
      </c>
      <c r="H12" s="21"/>
      <c r="I12" s="22"/>
      <c r="J12" s="22"/>
      <c r="K12" s="22"/>
      <c r="L12" s="22"/>
      <c r="M12" s="22"/>
      <c r="N12" s="22"/>
      <c r="O12" s="23" t="e">
        <f t="shared" si="1"/>
        <v>#DIV/0!</v>
      </c>
      <c r="P12" s="23" t="e">
        <f t="shared" si="1"/>
        <v>#DIV/0!</v>
      </c>
      <c r="Q12" s="23" t="e">
        <f t="shared" si="1"/>
        <v>#DIV/0!</v>
      </c>
      <c r="R12" s="23"/>
      <c r="S12" s="23"/>
    </row>
    <row r="13" spans="1:19" ht="18" x14ac:dyDescent="0.25">
      <c r="A13" s="16" t="s">
        <v>29</v>
      </c>
      <c r="B13" s="19"/>
      <c r="C13" s="19"/>
      <c r="D13" s="19"/>
      <c r="E13" s="19"/>
      <c r="F13" s="20" t="e">
        <f t="shared" si="0"/>
        <v>#DIV/0!</v>
      </c>
      <c r="G13" s="20" t="e">
        <f t="shared" si="0"/>
        <v>#DIV/0!</v>
      </c>
      <c r="H13" s="21"/>
      <c r="I13" s="22"/>
      <c r="J13" s="22"/>
      <c r="K13" s="22"/>
      <c r="L13" s="22"/>
      <c r="M13" s="22"/>
      <c r="N13" s="22"/>
      <c r="O13" s="23" t="e">
        <f t="shared" si="1"/>
        <v>#DIV/0!</v>
      </c>
      <c r="P13" s="23" t="e">
        <f t="shared" si="1"/>
        <v>#DIV/0!</v>
      </c>
      <c r="Q13" s="23" t="e">
        <f t="shared" si="1"/>
        <v>#DIV/0!</v>
      </c>
      <c r="R13" s="23"/>
      <c r="S13" s="23"/>
    </row>
    <row r="14" spans="1:19" ht="18" x14ac:dyDescent="0.25">
      <c r="A14" s="16" t="s">
        <v>30</v>
      </c>
      <c r="B14" s="19"/>
      <c r="C14" s="19"/>
      <c r="D14" s="19"/>
      <c r="E14" s="19"/>
      <c r="F14" s="20" t="e">
        <f t="shared" si="0"/>
        <v>#DIV/0!</v>
      </c>
      <c r="G14" s="20" t="e">
        <f t="shared" si="0"/>
        <v>#DIV/0!</v>
      </c>
      <c r="H14" s="21"/>
      <c r="I14" s="22"/>
      <c r="J14" s="22"/>
      <c r="K14" s="22"/>
      <c r="L14" s="22"/>
      <c r="M14" s="22"/>
      <c r="N14" s="22"/>
      <c r="O14" s="23" t="e">
        <f t="shared" si="1"/>
        <v>#DIV/0!</v>
      </c>
      <c r="P14" s="23" t="e">
        <f t="shared" si="1"/>
        <v>#DIV/0!</v>
      </c>
      <c r="Q14" s="23" t="e">
        <f t="shared" si="1"/>
        <v>#DIV/0!</v>
      </c>
      <c r="R14" s="23"/>
      <c r="S14" s="23"/>
    </row>
    <row r="15" spans="1:19" ht="18" x14ac:dyDescent="0.25">
      <c r="A15" s="16" t="s">
        <v>31</v>
      </c>
      <c r="B15" s="19"/>
      <c r="C15" s="19"/>
      <c r="D15" s="19"/>
      <c r="E15" s="19"/>
      <c r="F15" s="20" t="e">
        <f t="shared" si="0"/>
        <v>#DIV/0!</v>
      </c>
      <c r="G15" s="20" t="e">
        <f t="shared" si="0"/>
        <v>#DIV/0!</v>
      </c>
      <c r="H15" s="21"/>
      <c r="I15" s="22"/>
      <c r="J15" s="22"/>
      <c r="K15" s="22"/>
      <c r="L15" s="22"/>
      <c r="M15" s="22"/>
      <c r="N15" s="22"/>
      <c r="O15" s="23" t="e">
        <f t="shared" si="1"/>
        <v>#DIV/0!</v>
      </c>
      <c r="P15" s="23" t="e">
        <f t="shared" si="1"/>
        <v>#DIV/0!</v>
      </c>
      <c r="Q15" s="23" t="e">
        <f t="shared" si="1"/>
        <v>#DIV/0!</v>
      </c>
      <c r="R15" s="23"/>
      <c r="S15" s="23"/>
    </row>
    <row r="16" spans="1:19" ht="18" x14ac:dyDescent="0.25">
      <c r="A16" s="16" t="s">
        <v>32</v>
      </c>
      <c r="B16" s="19"/>
      <c r="C16" s="19"/>
      <c r="D16" s="19"/>
      <c r="E16" s="19"/>
      <c r="F16" s="20" t="e">
        <f t="shared" si="0"/>
        <v>#DIV/0!</v>
      </c>
      <c r="G16" s="20" t="e">
        <f t="shared" si="0"/>
        <v>#DIV/0!</v>
      </c>
      <c r="H16" s="21"/>
      <c r="I16" s="22"/>
      <c r="J16" s="22"/>
      <c r="K16" s="22"/>
      <c r="L16" s="22"/>
      <c r="M16" s="22"/>
      <c r="N16" s="22"/>
      <c r="O16" s="23" t="e">
        <f t="shared" si="1"/>
        <v>#DIV/0!</v>
      </c>
      <c r="P16" s="23" t="e">
        <f t="shared" si="1"/>
        <v>#DIV/0!</v>
      </c>
      <c r="Q16" s="23" t="e">
        <f t="shared" si="1"/>
        <v>#DIV/0!</v>
      </c>
      <c r="R16" s="23"/>
      <c r="S16" s="23"/>
    </row>
    <row r="17" spans="1:19" ht="18" x14ac:dyDescent="0.25">
      <c r="A17" s="16" t="s">
        <v>33</v>
      </c>
      <c r="B17" s="19"/>
      <c r="C17" s="19"/>
      <c r="D17" s="19"/>
      <c r="E17" s="19"/>
      <c r="F17" s="20" t="e">
        <f t="shared" si="0"/>
        <v>#DIV/0!</v>
      </c>
      <c r="G17" s="20" t="e">
        <f t="shared" si="0"/>
        <v>#DIV/0!</v>
      </c>
      <c r="H17" s="21"/>
      <c r="I17" s="23"/>
      <c r="J17" s="23"/>
      <c r="K17" s="23"/>
      <c r="L17" s="23"/>
      <c r="M17" s="23"/>
      <c r="N17" s="23"/>
      <c r="O17" s="23" t="e">
        <f t="shared" si="1"/>
        <v>#DIV/0!</v>
      </c>
      <c r="P17" s="23" t="e">
        <f t="shared" si="1"/>
        <v>#DIV/0!</v>
      </c>
      <c r="Q17" s="23" t="e">
        <f t="shared" si="1"/>
        <v>#DIV/0!</v>
      </c>
      <c r="R17" s="23"/>
      <c r="S17" s="23"/>
    </row>
    <row r="18" spans="1:19" ht="18.75" x14ac:dyDescent="0.3">
      <c r="A18" s="24" t="s">
        <v>34</v>
      </c>
      <c r="B18" s="25">
        <f>AVERAGE(B6:B17)</f>
        <v>132957</v>
      </c>
      <c r="C18" s="25">
        <f>AVERAGE(C6:C17)</f>
        <v>207111</v>
      </c>
      <c r="D18" s="25">
        <f>AVERAGE(D6:D17)</f>
        <v>130440</v>
      </c>
      <c r="E18" s="25">
        <f>AVERAGE(E6:E17)</f>
        <v>215882</v>
      </c>
      <c r="F18" s="26">
        <f t="shared" si="0"/>
        <v>-1.8930932557142535</v>
      </c>
      <c r="G18" s="26">
        <f t="shared" si="0"/>
        <v>4.2349271646604958</v>
      </c>
      <c r="H18" s="27"/>
      <c r="I18" s="28">
        <f t="shared" ref="I18:N18" si="2">AVERAGE(I6:I17)</f>
        <v>947.52</v>
      </c>
      <c r="J18" s="28">
        <f t="shared" si="2"/>
        <v>616.54899999999998</v>
      </c>
      <c r="K18" s="28">
        <f t="shared" si="2"/>
        <v>1717</v>
      </c>
      <c r="L18" s="28">
        <f t="shared" si="2"/>
        <v>914.69200000000001</v>
      </c>
      <c r="M18" s="28">
        <f t="shared" si="2"/>
        <v>618.81700000000001</v>
      </c>
      <c r="N18" s="28">
        <f t="shared" si="2"/>
        <v>1809</v>
      </c>
      <c r="O18" s="29">
        <f t="shared" si="1"/>
        <v>-3.4646234380276906</v>
      </c>
      <c r="P18" s="29">
        <f t="shared" si="1"/>
        <v>0.36785397429888445</v>
      </c>
      <c r="Q18" s="29">
        <f t="shared" si="1"/>
        <v>5.3581828771112407</v>
      </c>
      <c r="R18" s="29"/>
      <c r="S18" s="29"/>
    </row>
    <row r="19" spans="1:19" ht="21" x14ac:dyDescent="0.3">
      <c r="A19" s="16" t="s">
        <v>35</v>
      </c>
      <c r="B19" s="30">
        <f>SUM(B6:B17)</f>
        <v>132957</v>
      </c>
      <c r="C19" s="30">
        <f>SUM(C6:C17)</f>
        <v>207111</v>
      </c>
      <c r="D19" s="30">
        <f>SUM(D6:D17)</f>
        <v>130440</v>
      </c>
      <c r="E19" s="31">
        <f>SUM(E6:E17)</f>
        <v>215882</v>
      </c>
      <c r="F19" s="32">
        <f t="shared" si="0"/>
        <v>-1.8930932557142535</v>
      </c>
      <c r="G19" s="32">
        <f t="shared" si="0"/>
        <v>4.2349271646604958</v>
      </c>
      <c r="H19" s="33"/>
      <c r="I19" s="34">
        <f t="shared" ref="I19:N19" si="3">SUM(I6:I17)</f>
        <v>947.52</v>
      </c>
      <c r="J19" s="34">
        <f t="shared" si="3"/>
        <v>616.54899999999998</v>
      </c>
      <c r="K19" s="34">
        <f t="shared" si="3"/>
        <v>1717</v>
      </c>
      <c r="L19" s="34">
        <f t="shared" si="3"/>
        <v>914.69200000000001</v>
      </c>
      <c r="M19" s="34">
        <f t="shared" si="3"/>
        <v>618.81700000000001</v>
      </c>
      <c r="N19" s="34">
        <f t="shared" si="3"/>
        <v>1809</v>
      </c>
      <c r="O19" s="35">
        <f t="shared" si="1"/>
        <v>-3.4646234380276906</v>
      </c>
      <c r="P19" s="35">
        <f t="shared" si="1"/>
        <v>0.36785397429888445</v>
      </c>
      <c r="Q19" s="35">
        <f t="shared" si="1"/>
        <v>5.3581828771112407</v>
      </c>
      <c r="R19" s="23"/>
      <c r="S19" s="23"/>
    </row>
    <row r="20" spans="1:19" ht="21" x14ac:dyDescent="0.3">
      <c r="A20" s="16" t="s">
        <v>36</v>
      </c>
      <c r="B20" s="30">
        <f>MIN(B6:B17)</f>
        <v>132957</v>
      </c>
      <c r="C20" s="30">
        <f>MIN(C6:C17)</f>
        <v>207111</v>
      </c>
      <c r="D20" s="30">
        <f>MIN(D6:D17)</f>
        <v>130440</v>
      </c>
      <c r="E20" s="31">
        <f>MIN(E6:E17)</f>
        <v>215882</v>
      </c>
      <c r="F20" s="32">
        <f t="shared" si="0"/>
        <v>-1.8930932557142535</v>
      </c>
      <c r="G20" s="32">
        <f t="shared" si="0"/>
        <v>4.2349271646604958</v>
      </c>
      <c r="H20" s="33"/>
      <c r="I20" s="36">
        <f t="shared" ref="I20:N20" si="4">MIN(I6:I17)</f>
        <v>947.52</v>
      </c>
      <c r="J20" s="36">
        <f t="shared" si="4"/>
        <v>616.54899999999998</v>
      </c>
      <c r="K20" s="36">
        <f t="shared" si="4"/>
        <v>1717</v>
      </c>
      <c r="L20" s="36">
        <f t="shared" si="4"/>
        <v>914.69200000000001</v>
      </c>
      <c r="M20" s="36">
        <f t="shared" si="4"/>
        <v>618.81700000000001</v>
      </c>
      <c r="N20" s="36">
        <f t="shared" si="4"/>
        <v>1809</v>
      </c>
      <c r="O20" s="35">
        <f t="shared" si="1"/>
        <v>-3.4646234380276906</v>
      </c>
      <c r="P20" s="35">
        <f t="shared" si="1"/>
        <v>0.36785397429888445</v>
      </c>
      <c r="Q20" s="35">
        <f t="shared" si="1"/>
        <v>5.3581828771112407</v>
      </c>
      <c r="R20" s="36">
        <f>MIN(R6:R17)</f>
        <v>5.2536666666666667</v>
      </c>
      <c r="S20" s="36">
        <f>MIN(S6:S17)</f>
        <v>49.991333333333344</v>
      </c>
    </row>
    <row r="21" spans="1:19" ht="21" x14ac:dyDescent="0.3">
      <c r="A21" s="16" t="s">
        <v>37</v>
      </c>
      <c r="B21" s="30">
        <f t="shared" ref="B21:G21" si="5">MAX(B6:B17)</f>
        <v>132957</v>
      </c>
      <c r="C21" s="30">
        <f t="shared" si="5"/>
        <v>207111</v>
      </c>
      <c r="D21" s="30">
        <f t="shared" si="5"/>
        <v>130440</v>
      </c>
      <c r="E21" s="31">
        <f t="shared" si="5"/>
        <v>215882</v>
      </c>
      <c r="F21" s="30" t="e">
        <f t="shared" si="5"/>
        <v>#DIV/0!</v>
      </c>
      <c r="G21" s="30" t="e">
        <f t="shared" si="5"/>
        <v>#DIV/0!</v>
      </c>
      <c r="H21" s="33"/>
      <c r="I21" s="36">
        <f t="shared" ref="I21:N21" si="6">MAX(I6:I17)</f>
        <v>947.52</v>
      </c>
      <c r="J21" s="36">
        <f t="shared" si="6"/>
        <v>616.54899999999998</v>
      </c>
      <c r="K21" s="36">
        <f t="shared" si="6"/>
        <v>1717</v>
      </c>
      <c r="L21" s="36">
        <f t="shared" si="6"/>
        <v>914.69200000000001</v>
      </c>
      <c r="M21" s="36">
        <f t="shared" si="6"/>
        <v>618.81700000000001</v>
      </c>
      <c r="N21" s="36">
        <f t="shared" si="6"/>
        <v>1809</v>
      </c>
      <c r="O21" s="35">
        <f>((L21-I21)/I21)*100</f>
        <v>-3.4646234380276906</v>
      </c>
      <c r="P21" s="35">
        <f>((M21-J21)/J21)*100</f>
        <v>0.36785397429888445</v>
      </c>
      <c r="Q21" s="37" t="e">
        <f>MAX(Q6:Q17)</f>
        <v>#DIV/0!</v>
      </c>
      <c r="R21" s="35">
        <f>MAX(R6:R17)</f>
        <v>5.2536666666666667</v>
      </c>
      <c r="S21" s="35">
        <f>MAX(S6:S17)</f>
        <v>49.991333333333344</v>
      </c>
    </row>
    <row r="22" spans="1:19" ht="18.75" x14ac:dyDescent="0.3">
      <c r="A22" s="38" t="s">
        <v>38</v>
      </c>
      <c r="B22" s="38"/>
      <c r="C22" s="38"/>
      <c r="D22" s="38"/>
      <c r="E22" s="38"/>
      <c r="F22" s="39">
        <f>(D19-B19)/B19*100</f>
        <v>-1.8930932557142535</v>
      </c>
      <c r="G22" s="39">
        <f>(E19-C19)/C19*100</f>
        <v>4.2349271646604958</v>
      </c>
      <c r="H22" s="40"/>
      <c r="I22" s="41" t="s">
        <v>38</v>
      </c>
      <c r="J22" s="41"/>
      <c r="K22" s="41"/>
      <c r="L22" s="41"/>
      <c r="M22" s="41"/>
      <c r="N22" s="41"/>
      <c r="O22" s="42">
        <f>(L19-I19)/I19*100</f>
        <v>-3.4646234380276906</v>
      </c>
      <c r="P22" s="42">
        <f>(M19-J19)/J19*100</f>
        <v>0.36785397429888445</v>
      </c>
      <c r="Q22" s="42" t="e">
        <f>(Y22-X22)/X22*100</f>
        <v>#DIV/0!</v>
      </c>
      <c r="R22" s="43"/>
      <c r="S22" s="43"/>
    </row>
    <row r="23" spans="1:19" ht="21" x14ac:dyDescent="0.35">
      <c r="A23" s="44" t="s">
        <v>39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21" x14ac:dyDescent="0.35">
      <c r="A24" s="2" t="s">
        <v>1</v>
      </c>
      <c r="B24" s="3" t="s">
        <v>2</v>
      </c>
      <c r="C24" s="3"/>
      <c r="D24" s="3"/>
      <c r="E24" s="3"/>
      <c r="F24" s="3"/>
      <c r="G24" s="3"/>
      <c r="H24" s="45"/>
      <c r="I24" s="5" t="s">
        <v>40</v>
      </c>
      <c r="J24" s="5"/>
      <c r="K24" s="5"/>
      <c r="L24" s="5"/>
      <c r="M24" s="5"/>
      <c r="N24" s="5"/>
      <c r="O24" s="5"/>
      <c r="P24" s="5"/>
      <c r="Q24" s="5"/>
      <c r="R24" s="6" t="s">
        <v>41</v>
      </c>
      <c r="S24" s="6" t="s">
        <v>5</v>
      </c>
    </row>
    <row r="25" spans="1:19" x14ac:dyDescent="0.25">
      <c r="A25" s="2"/>
      <c r="B25" s="7" t="s">
        <v>6</v>
      </c>
      <c r="C25" s="7"/>
      <c r="D25" s="7" t="s">
        <v>7</v>
      </c>
      <c r="E25" s="7"/>
      <c r="F25" s="7" t="s">
        <v>8</v>
      </c>
      <c r="G25" s="7"/>
      <c r="H25" s="13"/>
      <c r="I25" s="7" t="s">
        <v>6</v>
      </c>
      <c r="J25" s="7"/>
      <c r="K25" s="7"/>
      <c r="L25" s="7" t="s">
        <v>7</v>
      </c>
      <c r="M25" s="7"/>
      <c r="N25" s="7"/>
      <c r="O25" s="7" t="s">
        <v>8</v>
      </c>
      <c r="P25" s="7"/>
      <c r="Q25" s="7"/>
      <c r="R25" s="6"/>
      <c r="S25" s="6"/>
    </row>
    <row r="26" spans="1:19" ht="38.25" x14ac:dyDescent="0.25">
      <c r="A26" s="2"/>
      <c r="B26" s="11" t="s">
        <v>10</v>
      </c>
      <c r="C26" s="11" t="s">
        <v>42</v>
      </c>
      <c r="D26" s="11" t="s">
        <v>10</v>
      </c>
      <c r="E26" s="11" t="s">
        <v>42</v>
      </c>
      <c r="F26" s="11" t="s">
        <v>43</v>
      </c>
      <c r="G26" s="11" t="s">
        <v>13</v>
      </c>
      <c r="H26" s="46"/>
      <c r="I26" s="14" t="s">
        <v>44</v>
      </c>
      <c r="J26" s="14" t="s">
        <v>15</v>
      </c>
      <c r="K26" s="14" t="s">
        <v>16</v>
      </c>
      <c r="L26" s="14" t="s">
        <v>14</v>
      </c>
      <c r="M26" s="14" t="s">
        <v>15</v>
      </c>
      <c r="N26" s="14" t="s">
        <v>16</v>
      </c>
      <c r="O26" s="14" t="s">
        <v>35</v>
      </c>
      <c r="P26" s="14" t="s">
        <v>45</v>
      </c>
      <c r="Q26" s="14" t="s">
        <v>46</v>
      </c>
      <c r="R26" s="6"/>
      <c r="S26" s="6" t="s">
        <v>21</v>
      </c>
    </row>
    <row r="27" spans="1:19" ht="18" x14ac:dyDescent="0.25">
      <c r="A27" s="47">
        <v>45047</v>
      </c>
      <c r="B27" s="19">
        <v>4377</v>
      </c>
      <c r="C27" s="19">
        <v>190501</v>
      </c>
      <c r="D27" s="19">
        <v>3605</v>
      </c>
      <c r="E27" s="19">
        <v>159720</v>
      </c>
      <c r="F27" s="19">
        <f>((D27-B27)/B27)*100</f>
        <v>-17.63765135937857</v>
      </c>
      <c r="G27" s="19">
        <f>((E27-C27)/C27)*100</f>
        <v>-16.157920430863882</v>
      </c>
      <c r="H27" s="48"/>
      <c r="I27" s="22">
        <v>29.9</v>
      </c>
      <c r="J27" s="22">
        <v>19.059999999999999</v>
      </c>
      <c r="K27" s="22">
        <v>1445</v>
      </c>
      <c r="L27" s="22">
        <v>27.9</v>
      </c>
      <c r="M27" s="22">
        <v>18.809999999999999</v>
      </c>
      <c r="N27" s="22">
        <v>1551</v>
      </c>
      <c r="O27" s="22">
        <f>((L27-I27)/I27)*100</f>
        <v>-6.6889632107023411</v>
      </c>
      <c r="P27" s="22">
        <f>((M27-J27)/J27)*100</f>
        <v>-1.3116474291710389</v>
      </c>
      <c r="Q27" s="22">
        <f>((N27-K27)/K27)*100</f>
        <v>7.3356401384083041</v>
      </c>
      <c r="R27" s="22">
        <v>2.84</v>
      </c>
      <c r="S27" s="22">
        <v>49.98</v>
      </c>
    </row>
    <row r="28" spans="1:19" ht="18" x14ac:dyDescent="0.25">
      <c r="A28" s="47">
        <v>45048</v>
      </c>
      <c r="B28" s="19">
        <v>4490</v>
      </c>
      <c r="C28" s="19">
        <v>204453</v>
      </c>
      <c r="D28" s="19">
        <v>3707</v>
      </c>
      <c r="E28" s="19">
        <v>173208</v>
      </c>
      <c r="F28" s="19">
        <f t="shared" ref="F28:G57" si="7">((D28-B28)/B28)*100</f>
        <v>-17.438752783964365</v>
      </c>
      <c r="G28" s="19">
        <f t="shared" si="7"/>
        <v>-15.282240906222947</v>
      </c>
      <c r="H28" s="48"/>
      <c r="I28" s="22">
        <v>31.821000000000002</v>
      </c>
      <c r="J28" s="22">
        <v>21.381</v>
      </c>
      <c r="K28" s="22">
        <v>1554</v>
      </c>
      <c r="L28" s="22">
        <v>29.03</v>
      </c>
      <c r="M28" s="22">
        <v>20.370999999999999</v>
      </c>
      <c r="N28" s="22">
        <v>1582</v>
      </c>
      <c r="O28" s="22">
        <f t="shared" ref="O28:Q58" si="8">((L28-I28)/I28)*100</f>
        <v>-8.7709374312560904</v>
      </c>
      <c r="P28" s="22">
        <f t="shared" si="8"/>
        <v>-4.7238202142088843</v>
      </c>
      <c r="Q28" s="22">
        <f t="shared" si="8"/>
        <v>1.8018018018018018</v>
      </c>
      <c r="R28" s="22">
        <v>3.04</v>
      </c>
      <c r="S28" s="22">
        <v>50</v>
      </c>
    </row>
    <row r="29" spans="1:19" ht="18" x14ac:dyDescent="0.25">
      <c r="A29" s="47">
        <v>45049</v>
      </c>
      <c r="B29" s="19">
        <v>4475</v>
      </c>
      <c r="C29" s="19">
        <v>199486</v>
      </c>
      <c r="D29" s="19">
        <v>3804</v>
      </c>
      <c r="E29" s="19">
        <v>172050</v>
      </c>
      <c r="F29" s="19">
        <f t="shared" si="7"/>
        <v>-14.994413407821227</v>
      </c>
      <c r="G29" s="19">
        <f t="shared" si="7"/>
        <v>-13.753346099475653</v>
      </c>
      <c r="H29" s="48"/>
      <c r="I29" s="22">
        <v>31.498000000000001</v>
      </c>
      <c r="J29" s="22">
        <v>22.184000000000001</v>
      </c>
      <c r="K29" s="22">
        <v>1573</v>
      </c>
      <c r="L29" s="22">
        <v>28.428000000000001</v>
      </c>
      <c r="M29" s="22">
        <v>20.457000000000001</v>
      </c>
      <c r="N29" s="22">
        <v>1555</v>
      </c>
      <c r="O29" s="22">
        <f t="shared" si="8"/>
        <v>-9.7466505809892698</v>
      </c>
      <c r="P29" s="22">
        <f t="shared" si="8"/>
        <v>-7.7848900108186081</v>
      </c>
      <c r="Q29" s="22">
        <f t="shared" si="8"/>
        <v>-1.1443102352193262</v>
      </c>
      <c r="R29" s="22">
        <v>3.11</v>
      </c>
      <c r="S29" s="22">
        <v>49.99</v>
      </c>
    </row>
    <row r="30" spans="1:19" ht="18" x14ac:dyDescent="0.25">
      <c r="A30" s="47">
        <v>45050</v>
      </c>
      <c r="B30" s="19">
        <v>4389</v>
      </c>
      <c r="C30" s="19">
        <v>197913</v>
      </c>
      <c r="D30" s="19">
        <v>3851</v>
      </c>
      <c r="E30" s="19">
        <v>178915</v>
      </c>
      <c r="F30" s="19">
        <f t="shared" si="7"/>
        <v>-12.257917521075417</v>
      </c>
      <c r="G30" s="19">
        <f t="shared" si="7"/>
        <v>-9.5991673108891291</v>
      </c>
      <c r="H30" s="48"/>
      <c r="I30" s="22">
        <v>30.936</v>
      </c>
      <c r="J30" s="22">
        <v>20.928000000000001</v>
      </c>
      <c r="K30" s="22">
        <v>1551</v>
      </c>
      <c r="L30" s="22">
        <v>28.58</v>
      </c>
      <c r="M30" s="22">
        <v>20.931000000000001</v>
      </c>
      <c r="N30" s="22">
        <v>1583</v>
      </c>
      <c r="O30" s="22">
        <f t="shared" si="8"/>
        <v>-7.6157227825187537</v>
      </c>
      <c r="P30" s="22">
        <f t="shared" si="8"/>
        <v>1.4334862385321643E-2</v>
      </c>
      <c r="Q30" s="22">
        <f t="shared" si="8"/>
        <v>2.0631850419084463</v>
      </c>
      <c r="R30" s="22">
        <v>3.61</v>
      </c>
      <c r="S30" s="22">
        <v>50</v>
      </c>
    </row>
    <row r="31" spans="1:19" ht="18" x14ac:dyDescent="0.25">
      <c r="A31" s="47">
        <v>45051</v>
      </c>
      <c r="B31" s="19">
        <v>4300</v>
      </c>
      <c r="C31" s="19">
        <v>194725</v>
      </c>
      <c r="D31" s="19">
        <v>4003</v>
      </c>
      <c r="E31" s="19">
        <v>184356</v>
      </c>
      <c r="F31" s="19">
        <f t="shared" si="7"/>
        <v>-6.9069767441860472</v>
      </c>
      <c r="G31" s="19">
        <f t="shared" si="7"/>
        <v>-5.3249454358710997</v>
      </c>
      <c r="H31" s="48"/>
      <c r="I31" s="22">
        <v>32.744999999999997</v>
      </c>
      <c r="J31" s="22">
        <v>21.556999999999999</v>
      </c>
      <c r="K31" s="22">
        <v>1565</v>
      </c>
      <c r="L31" s="22">
        <v>29.696999999999999</v>
      </c>
      <c r="M31" s="22">
        <v>21.439</v>
      </c>
      <c r="N31" s="22">
        <v>1602</v>
      </c>
      <c r="O31" s="22">
        <f t="shared" si="8"/>
        <v>-9.3082913421896425</v>
      </c>
      <c r="P31" s="22">
        <f t="shared" si="8"/>
        <v>-0.54738599990721604</v>
      </c>
      <c r="Q31" s="22">
        <f t="shared" si="8"/>
        <v>2.3642172523961662</v>
      </c>
      <c r="R31" s="22">
        <v>3.64</v>
      </c>
      <c r="S31" s="22">
        <v>49.99</v>
      </c>
    </row>
    <row r="32" spans="1:19" ht="18" x14ac:dyDescent="0.25">
      <c r="A32" s="47">
        <v>45052</v>
      </c>
      <c r="B32" s="19">
        <v>4423</v>
      </c>
      <c r="C32" s="19">
        <v>196860</v>
      </c>
      <c r="D32" s="19">
        <v>4109</v>
      </c>
      <c r="E32" s="19">
        <v>185602</v>
      </c>
      <c r="F32" s="19">
        <f t="shared" si="7"/>
        <v>-7.0992539000678274</v>
      </c>
      <c r="G32" s="19">
        <f t="shared" si="7"/>
        <v>-5.7187849232957433</v>
      </c>
      <c r="H32" s="48"/>
      <c r="I32" s="22">
        <v>33.179000000000002</v>
      </c>
      <c r="J32" s="22">
        <v>21.83</v>
      </c>
      <c r="K32" s="22">
        <v>1637</v>
      </c>
      <c r="L32" s="22">
        <v>29.905999999999999</v>
      </c>
      <c r="M32" s="22">
        <v>21.917000000000002</v>
      </c>
      <c r="N32" s="22">
        <v>1555</v>
      </c>
      <c r="O32" s="22">
        <f t="shared" si="8"/>
        <v>-9.8646734380180323</v>
      </c>
      <c r="P32" s="22">
        <f t="shared" si="8"/>
        <v>0.39853412734770177</v>
      </c>
      <c r="Q32" s="22">
        <f t="shared" si="8"/>
        <v>-5.00916310323763</v>
      </c>
      <c r="R32" s="22">
        <v>3.83</v>
      </c>
      <c r="S32" s="22">
        <v>49.99</v>
      </c>
    </row>
    <row r="33" spans="1:19" ht="18" x14ac:dyDescent="0.25">
      <c r="A33" s="47">
        <v>45053</v>
      </c>
      <c r="B33" s="19">
        <v>4471</v>
      </c>
      <c r="C33" s="19">
        <v>199773</v>
      </c>
      <c r="D33" s="19">
        <v>3998</v>
      </c>
      <c r="E33" s="19">
        <v>180377</v>
      </c>
      <c r="F33" s="19">
        <f t="shared" si="7"/>
        <v>-10.579288749720421</v>
      </c>
      <c r="G33" s="19">
        <f t="shared" si="7"/>
        <v>-9.7090197374019507</v>
      </c>
      <c r="H33" s="48"/>
      <c r="I33" s="22">
        <v>33.277000000000001</v>
      </c>
      <c r="J33" s="22">
        <v>22.201000000000001</v>
      </c>
      <c r="K33" s="22">
        <v>1584</v>
      </c>
      <c r="L33" s="22">
        <v>25.488</v>
      </c>
      <c r="M33" s="22">
        <v>16.663</v>
      </c>
      <c r="N33" s="22">
        <v>1312</v>
      </c>
      <c r="O33" s="22">
        <f t="shared" si="8"/>
        <v>-23.406557081467685</v>
      </c>
      <c r="P33" s="22">
        <f t="shared" si="8"/>
        <v>-24.944822305301564</v>
      </c>
      <c r="Q33" s="22">
        <f t="shared" si="8"/>
        <v>-17.171717171717169</v>
      </c>
      <c r="R33" s="22">
        <v>3.64</v>
      </c>
      <c r="S33" s="22">
        <v>49.99</v>
      </c>
    </row>
    <row r="34" spans="1:19" ht="18" x14ac:dyDescent="0.25">
      <c r="A34" s="47">
        <v>45054</v>
      </c>
      <c r="B34" s="19">
        <v>4358</v>
      </c>
      <c r="C34" s="19">
        <v>189239</v>
      </c>
      <c r="D34" s="19">
        <v>4235</v>
      </c>
      <c r="E34" s="19">
        <v>191660</v>
      </c>
      <c r="F34" s="19">
        <f t="shared" si="7"/>
        <v>-2.8223955943093162</v>
      </c>
      <c r="G34" s="19">
        <f t="shared" si="7"/>
        <v>1.2793345980479711</v>
      </c>
      <c r="H34" s="48"/>
      <c r="I34" s="22">
        <v>31.834</v>
      </c>
      <c r="J34" s="22">
        <v>19.838000000000001</v>
      </c>
      <c r="K34" s="22">
        <v>1521</v>
      </c>
      <c r="L34" s="22">
        <v>29.128</v>
      </c>
      <c r="M34" s="22">
        <v>20.396999999999998</v>
      </c>
      <c r="N34" s="22">
        <v>1566</v>
      </c>
      <c r="O34" s="22">
        <f t="shared" si="8"/>
        <v>-8.5003455425017265</v>
      </c>
      <c r="P34" s="22">
        <f t="shared" si="8"/>
        <v>2.8178243774573919</v>
      </c>
      <c r="Q34" s="22">
        <f t="shared" si="8"/>
        <v>2.9585798816568047</v>
      </c>
      <c r="R34" s="22">
        <v>5.24</v>
      </c>
      <c r="S34" s="22">
        <v>49.98</v>
      </c>
    </row>
    <row r="35" spans="1:19" ht="18" x14ac:dyDescent="0.25">
      <c r="A35" s="47">
        <v>45055</v>
      </c>
      <c r="B35" s="19">
        <v>4489</v>
      </c>
      <c r="C35" s="19">
        <v>198045</v>
      </c>
      <c r="D35" s="19">
        <v>4376</v>
      </c>
      <c r="E35" s="19">
        <v>196276</v>
      </c>
      <c r="F35" s="19">
        <f t="shared" si="7"/>
        <v>-2.5172644241479172</v>
      </c>
      <c r="G35" s="19">
        <f t="shared" si="7"/>
        <v>-0.89323133631245422</v>
      </c>
      <c r="H35" s="48"/>
      <c r="I35" s="22">
        <v>33.32</v>
      </c>
      <c r="J35" s="22">
        <v>22.21</v>
      </c>
      <c r="K35" s="22">
        <v>1643</v>
      </c>
      <c r="L35" s="22">
        <v>29.866</v>
      </c>
      <c r="M35" s="22">
        <v>20.922999999999998</v>
      </c>
      <c r="N35" s="22">
        <v>1564</v>
      </c>
      <c r="O35" s="22">
        <f t="shared" si="8"/>
        <v>-10.366146458583435</v>
      </c>
      <c r="P35" s="22">
        <f t="shared" si="8"/>
        <v>-5.7946870778928528</v>
      </c>
      <c r="Q35" s="22">
        <f t="shared" si="8"/>
        <v>-4.8082775410833838</v>
      </c>
      <c r="R35" s="22">
        <v>5.35</v>
      </c>
      <c r="S35" s="22">
        <v>49.99</v>
      </c>
    </row>
    <row r="36" spans="1:19" ht="18" x14ac:dyDescent="0.25">
      <c r="A36" s="47">
        <v>45056</v>
      </c>
      <c r="B36" s="19"/>
      <c r="C36" s="19"/>
      <c r="D36" s="19"/>
      <c r="E36" s="19"/>
      <c r="F36" s="19" t="e">
        <f t="shared" si="7"/>
        <v>#DIV/0!</v>
      </c>
      <c r="G36" s="19" t="e">
        <f t="shared" si="7"/>
        <v>#DIV/0!</v>
      </c>
      <c r="H36" s="48"/>
      <c r="I36" s="22"/>
      <c r="J36" s="22"/>
      <c r="K36" s="22"/>
      <c r="L36" s="22"/>
      <c r="M36" s="22"/>
      <c r="N36" s="22"/>
      <c r="O36" s="22" t="e">
        <f t="shared" si="8"/>
        <v>#DIV/0!</v>
      </c>
      <c r="P36" s="22" t="e">
        <f t="shared" si="8"/>
        <v>#DIV/0!</v>
      </c>
      <c r="Q36" s="22" t="e">
        <f t="shared" si="8"/>
        <v>#DIV/0!</v>
      </c>
      <c r="R36" s="22"/>
      <c r="S36" s="22"/>
    </row>
    <row r="37" spans="1:19" ht="18" x14ac:dyDescent="0.25">
      <c r="A37" s="47">
        <v>45057</v>
      </c>
      <c r="B37" s="19"/>
      <c r="C37" s="19"/>
      <c r="D37" s="19"/>
      <c r="E37" s="19"/>
      <c r="F37" s="19" t="e">
        <f t="shared" si="7"/>
        <v>#DIV/0!</v>
      </c>
      <c r="G37" s="19" t="e">
        <f t="shared" si="7"/>
        <v>#DIV/0!</v>
      </c>
      <c r="H37" s="48"/>
      <c r="I37" s="22"/>
      <c r="J37" s="22"/>
      <c r="K37" s="22"/>
      <c r="L37" s="22"/>
      <c r="M37" s="22"/>
      <c r="N37" s="22"/>
      <c r="O37" s="22" t="e">
        <f t="shared" si="8"/>
        <v>#DIV/0!</v>
      </c>
      <c r="P37" s="22" t="e">
        <f t="shared" si="8"/>
        <v>#DIV/0!</v>
      </c>
      <c r="Q37" s="22" t="e">
        <f t="shared" si="8"/>
        <v>#DIV/0!</v>
      </c>
      <c r="R37" s="22"/>
      <c r="S37" s="22"/>
    </row>
    <row r="38" spans="1:19" ht="18" x14ac:dyDescent="0.25">
      <c r="A38" s="47">
        <v>45058</v>
      </c>
      <c r="B38" s="19"/>
      <c r="C38" s="19"/>
      <c r="D38" s="19"/>
      <c r="E38" s="19"/>
      <c r="F38" s="19" t="e">
        <f t="shared" si="7"/>
        <v>#DIV/0!</v>
      </c>
      <c r="G38" s="19" t="e">
        <f t="shared" si="7"/>
        <v>#DIV/0!</v>
      </c>
      <c r="H38" s="48"/>
      <c r="I38" s="22"/>
      <c r="J38" s="22"/>
      <c r="K38" s="22"/>
      <c r="L38" s="22"/>
      <c r="M38" s="22"/>
      <c r="N38" s="22"/>
      <c r="O38" s="22" t="e">
        <f t="shared" si="8"/>
        <v>#DIV/0!</v>
      </c>
      <c r="P38" s="22" t="e">
        <f t="shared" si="8"/>
        <v>#DIV/0!</v>
      </c>
      <c r="Q38" s="22" t="e">
        <f t="shared" si="8"/>
        <v>#DIV/0!</v>
      </c>
      <c r="R38" s="22"/>
      <c r="S38" s="22"/>
    </row>
    <row r="39" spans="1:19" ht="18" x14ac:dyDescent="0.25">
      <c r="A39" s="47">
        <v>45059</v>
      </c>
      <c r="B39" s="19"/>
      <c r="C39" s="19"/>
      <c r="D39" s="19"/>
      <c r="E39" s="19"/>
      <c r="F39" s="19" t="e">
        <f t="shared" si="7"/>
        <v>#DIV/0!</v>
      </c>
      <c r="G39" s="19" t="e">
        <f t="shared" si="7"/>
        <v>#DIV/0!</v>
      </c>
      <c r="H39" s="48"/>
      <c r="I39" s="22"/>
      <c r="J39" s="22"/>
      <c r="K39" s="22"/>
      <c r="L39" s="22"/>
      <c r="M39" s="22"/>
      <c r="N39" s="22"/>
      <c r="O39" s="22" t="e">
        <f t="shared" si="8"/>
        <v>#DIV/0!</v>
      </c>
      <c r="P39" s="22" t="e">
        <f t="shared" si="8"/>
        <v>#DIV/0!</v>
      </c>
      <c r="Q39" s="22" t="e">
        <f t="shared" si="8"/>
        <v>#DIV/0!</v>
      </c>
      <c r="R39" s="22"/>
      <c r="S39" s="22"/>
    </row>
    <row r="40" spans="1:19" ht="18" x14ac:dyDescent="0.25">
      <c r="A40" s="47">
        <v>45060</v>
      </c>
      <c r="B40" s="19"/>
      <c r="C40" s="19"/>
      <c r="D40" s="19"/>
      <c r="E40" s="19"/>
      <c r="F40" s="19" t="e">
        <f t="shared" si="7"/>
        <v>#DIV/0!</v>
      </c>
      <c r="G40" s="19" t="e">
        <f t="shared" si="7"/>
        <v>#DIV/0!</v>
      </c>
      <c r="H40" s="48"/>
      <c r="I40" s="22"/>
      <c r="J40" s="22"/>
      <c r="K40" s="22"/>
      <c r="L40" s="22"/>
      <c r="M40" s="22"/>
      <c r="N40" s="22"/>
      <c r="O40" s="22" t="e">
        <f t="shared" si="8"/>
        <v>#DIV/0!</v>
      </c>
      <c r="P40" s="22" t="e">
        <f t="shared" si="8"/>
        <v>#DIV/0!</v>
      </c>
      <c r="Q40" s="22" t="e">
        <f t="shared" si="8"/>
        <v>#DIV/0!</v>
      </c>
      <c r="R40" s="22"/>
      <c r="S40" s="22"/>
    </row>
    <row r="41" spans="1:19" ht="18" x14ac:dyDescent="0.25">
      <c r="A41" s="47">
        <v>45061</v>
      </c>
      <c r="B41" s="19"/>
      <c r="C41" s="19"/>
      <c r="D41" s="19"/>
      <c r="E41" s="19"/>
      <c r="F41" s="19" t="e">
        <f t="shared" si="7"/>
        <v>#DIV/0!</v>
      </c>
      <c r="G41" s="19" t="e">
        <f t="shared" si="7"/>
        <v>#DIV/0!</v>
      </c>
      <c r="H41" s="48"/>
      <c r="I41" s="22"/>
      <c r="J41" s="22"/>
      <c r="K41" s="22"/>
      <c r="L41" s="22"/>
      <c r="M41" s="22"/>
      <c r="N41" s="22"/>
      <c r="O41" s="22" t="e">
        <f t="shared" si="8"/>
        <v>#DIV/0!</v>
      </c>
      <c r="P41" s="22" t="e">
        <f t="shared" si="8"/>
        <v>#DIV/0!</v>
      </c>
      <c r="Q41" s="22" t="e">
        <f t="shared" si="8"/>
        <v>#DIV/0!</v>
      </c>
      <c r="R41" s="22"/>
      <c r="S41" s="22"/>
    </row>
    <row r="42" spans="1:19" ht="18" x14ac:dyDescent="0.25">
      <c r="A42" s="47">
        <v>45062</v>
      </c>
      <c r="B42" s="19"/>
      <c r="C42" s="19"/>
      <c r="D42" s="19"/>
      <c r="E42" s="19"/>
      <c r="F42" s="19" t="e">
        <f t="shared" si="7"/>
        <v>#DIV/0!</v>
      </c>
      <c r="G42" s="19" t="e">
        <f t="shared" si="7"/>
        <v>#DIV/0!</v>
      </c>
      <c r="H42" s="48"/>
      <c r="I42" s="22"/>
      <c r="J42" s="22"/>
      <c r="K42" s="22"/>
      <c r="L42" s="22"/>
      <c r="M42" s="22"/>
      <c r="N42" s="22"/>
      <c r="O42" s="22" t="e">
        <f t="shared" si="8"/>
        <v>#DIV/0!</v>
      </c>
      <c r="P42" s="22" t="e">
        <f t="shared" si="8"/>
        <v>#DIV/0!</v>
      </c>
      <c r="Q42" s="22" t="e">
        <f t="shared" si="8"/>
        <v>#DIV/0!</v>
      </c>
      <c r="R42" s="22"/>
      <c r="S42" s="22"/>
    </row>
    <row r="43" spans="1:19" ht="18" x14ac:dyDescent="0.25">
      <c r="A43" s="47">
        <v>45063</v>
      </c>
      <c r="B43" s="19"/>
      <c r="C43" s="19"/>
      <c r="D43" s="19"/>
      <c r="E43" s="19"/>
      <c r="F43" s="19" t="e">
        <f t="shared" si="7"/>
        <v>#DIV/0!</v>
      </c>
      <c r="G43" s="19" t="e">
        <f t="shared" si="7"/>
        <v>#DIV/0!</v>
      </c>
      <c r="H43" s="48"/>
      <c r="I43" s="22"/>
      <c r="J43" s="22"/>
      <c r="K43" s="22"/>
      <c r="L43" s="22"/>
      <c r="M43" s="22"/>
      <c r="N43" s="22"/>
      <c r="O43" s="22" t="e">
        <f t="shared" si="8"/>
        <v>#DIV/0!</v>
      </c>
      <c r="P43" s="22" t="e">
        <f t="shared" si="8"/>
        <v>#DIV/0!</v>
      </c>
      <c r="Q43" s="22" t="e">
        <f t="shared" si="8"/>
        <v>#DIV/0!</v>
      </c>
      <c r="R43" s="22"/>
      <c r="S43" s="22"/>
    </row>
    <row r="44" spans="1:19" ht="18" x14ac:dyDescent="0.25">
      <c r="A44" s="47">
        <v>45064</v>
      </c>
      <c r="B44" s="19"/>
      <c r="C44" s="19"/>
      <c r="D44" s="19"/>
      <c r="E44" s="19"/>
      <c r="F44" s="19" t="e">
        <f t="shared" si="7"/>
        <v>#DIV/0!</v>
      </c>
      <c r="G44" s="19" t="e">
        <f t="shared" si="7"/>
        <v>#DIV/0!</v>
      </c>
      <c r="H44" s="48"/>
      <c r="I44" s="22"/>
      <c r="J44" s="22"/>
      <c r="K44" s="22"/>
      <c r="L44" s="22"/>
      <c r="M44" s="22"/>
      <c r="N44" s="22"/>
      <c r="O44" s="22" t="e">
        <f t="shared" si="8"/>
        <v>#DIV/0!</v>
      </c>
      <c r="P44" s="22" t="e">
        <f t="shared" si="8"/>
        <v>#DIV/0!</v>
      </c>
      <c r="Q44" s="22" t="e">
        <f t="shared" si="8"/>
        <v>#DIV/0!</v>
      </c>
      <c r="R44" s="22"/>
      <c r="S44" s="22"/>
    </row>
    <row r="45" spans="1:19" ht="18" x14ac:dyDescent="0.25">
      <c r="A45" s="47">
        <v>45065</v>
      </c>
      <c r="B45" s="19"/>
      <c r="C45" s="19"/>
      <c r="D45" s="19"/>
      <c r="E45" s="19"/>
      <c r="F45" s="19" t="e">
        <f t="shared" si="7"/>
        <v>#DIV/0!</v>
      </c>
      <c r="G45" s="19" t="e">
        <f t="shared" si="7"/>
        <v>#DIV/0!</v>
      </c>
      <c r="H45" s="48"/>
      <c r="I45" s="22"/>
      <c r="J45" s="22"/>
      <c r="K45" s="22"/>
      <c r="L45" s="22"/>
      <c r="M45" s="22"/>
      <c r="N45" s="22"/>
      <c r="O45" s="22" t="e">
        <f t="shared" si="8"/>
        <v>#DIV/0!</v>
      </c>
      <c r="P45" s="22" t="e">
        <f t="shared" si="8"/>
        <v>#DIV/0!</v>
      </c>
      <c r="Q45" s="22" t="e">
        <f t="shared" si="8"/>
        <v>#DIV/0!</v>
      </c>
      <c r="R45" s="22"/>
      <c r="S45" s="22"/>
    </row>
    <row r="46" spans="1:19" ht="18" x14ac:dyDescent="0.25">
      <c r="A46" s="47">
        <v>45066</v>
      </c>
      <c r="B46" s="19"/>
      <c r="C46" s="19"/>
      <c r="D46" s="19"/>
      <c r="E46" s="19"/>
      <c r="F46" s="19" t="e">
        <f t="shared" si="7"/>
        <v>#DIV/0!</v>
      </c>
      <c r="G46" s="19" t="e">
        <f t="shared" si="7"/>
        <v>#DIV/0!</v>
      </c>
      <c r="H46" s="48"/>
      <c r="I46" s="22"/>
      <c r="J46" s="22"/>
      <c r="K46" s="22"/>
      <c r="L46" s="22"/>
      <c r="M46" s="22"/>
      <c r="N46" s="22"/>
      <c r="O46" s="22" t="e">
        <f t="shared" si="8"/>
        <v>#DIV/0!</v>
      </c>
      <c r="P46" s="22" t="e">
        <f t="shared" si="8"/>
        <v>#DIV/0!</v>
      </c>
      <c r="Q46" s="22" t="e">
        <f t="shared" si="8"/>
        <v>#DIV/0!</v>
      </c>
      <c r="R46" s="22"/>
      <c r="S46" s="22"/>
    </row>
    <row r="47" spans="1:19" ht="18" x14ac:dyDescent="0.25">
      <c r="A47" s="47">
        <v>45067</v>
      </c>
      <c r="B47" s="19"/>
      <c r="C47" s="19"/>
      <c r="D47" s="19"/>
      <c r="E47" s="19"/>
      <c r="F47" s="19" t="e">
        <f t="shared" si="7"/>
        <v>#DIV/0!</v>
      </c>
      <c r="G47" s="19" t="e">
        <f t="shared" si="7"/>
        <v>#DIV/0!</v>
      </c>
      <c r="H47" s="48"/>
      <c r="I47" s="22"/>
      <c r="J47" s="22"/>
      <c r="K47" s="22"/>
      <c r="L47" s="22"/>
      <c r="M47" s="22"/>
      <c r="N47" s="22"/>
      <c r="O47" s="22" t="e">
        <f t="shared" si="8"/>
        <v>#DIV/0!</v>
      </c>
      <c r="P47" s="22" t="e">
        <f t="shared" si="8"/>
        <v>#DIV/0!</v>
      </c>
      <c r="Q47" s="22" t="e">
        <f t="shared" si="8"/>
        <v>#DIV/0!</v>
      </c>
      <c r="R47" s="22"/>
      <c r="S47" s="22"/>
    </row>
    <row r="48" spans="1:19" ht="18" x14ac:dyDescent="0.25">
      <c r="A48" s="47">
        <v>45068</v>
      </c>
      <c r="B48" s="19"/>
      <c r="C48" s="19"/>
      <c r="D48" s="19"/>
      <c r="E48" s="19"/>
      <c r="F48" s="19" t="e">
        <f t="shared" si="7"/>
        <v>#DIV/0!</v>
      </c>
      <c r="G48" s="19" t="e">
        <f t="shared" si="7"/>
        <v>#DIV/0!</v>
      </c>
      <c r="H48" s="48"/>
      <c r="I48" s="22"/>
      <c r="J48" s="22"/>
      <c r="K48" s="22"/>
      <c r="L48" s="22"/>
      <c r="M48" s="22"/>
      <c r="N48" s="22"/>
      <c r="O48" s="22" t="e">
        <f t="shared" si="8"/>
        <v>#DIV/0!</v>
      </c>
      <c r="P48" s="22" t="e">
        <f t="shared" si="8"/>
        <v>#DIV/0!</v>
      </c>
      <c r="Q48" s="22" t="e">
        <f t="shared" si="8"/>
        <v>#DIV/0!</v>
      </c>
      <c r="R48" s="22"/>
      <c r="S48" s="22"/>
    </row>
    <row r="49" spans="1:19" ht="18" x14ac:dyDescent="0.25">
      <c r="A49" s="47">
        <v>45069</v>
      </c>
      <c r="B49" s="19"/>
      <c r="C49" s="19"/>
      <c r="D49" s="19"/>
      <c r="E49" s="19"/>
      <c r="F49" s="19" t="e">
        <f t="shared" si="7"/>
        <v>#DIV/0!</v>
      </c>
      <c r="G49" s="19" t="e">
        <f t="shared" si="7"/>
        <v>#DIV/0!</v>
      </c>
      <c r="H49" s="48"/>
      <c r="I49" s="22"/>
      <c r="J49" s="22"/>
      <c r="K49" s="22"/>
      <c r="L49" s="22"/>
      <c r="M49" s="22"/>
      <c r="N49" s="22"/>
      <c r="O49" s="22" t="e">
        <f t="shared" si="8"/>
        <v>#DIV/0!</v>
      </c>
      <c r="P49" s="22" t="e">
        <f t="shared" si="8"/>
        <v>#DIV/0!</v>
      </c>
      <c r="Q49" s="22" t="e">
        <f t="shared" si="8"/>
        <v>#DIV/0!</v>
      </c>
      <c r="R49" s="22"/>
      <c r="S49" s="22"/>
    </row>
    <row r="50" spans="1:19" ht="18" x14ac:dyDescent="0.25">
      <c r="A50" s="47">
        <v>45070</v>
      </c>
      <c r="B50" s="19"/>
      <c r="C50" s="19"/>
      <c r="D50" s="19"/>
      <c r="E50" s="19"/>
      <c r="F50" s="19" t="e">
        <f t="shared" si="7"/>
        <v>#DIV/0!</v>
      </c>
      <c r="G50" s="19" t="e">
        <f t="shared" si="7"/>
        <v>#DIV/0!</v>
      </c>
      <c r="H50" s="48"/>
      <c r="I50" s="22"/>
      <c r="J50" s="22"/>
      <c r="K50" s="22"/>
      <c r="L50" s="22"/>
      <c r="M50" s="22"/>
      <c r="N50" s="22"/>
      <c r="O50" s="22" t="e">
        <f t="shared" si="8"/>
        <v>#DIV/0!</v>
      </c>
      <c r="P50" s="22" t="e">
        <f t="shared" si="8"/>
        <v>#DIV/0!</v>
      </c>
      <c r="Q50" s="22" t="e">
        <f t="shared" si="8"/>
        <v>#DIV/0!</v>
      </c>
      <c r="R50" s="22"/>
      <c r="S50" s="22"/>
    </row>
    <row r="51" spans="1:19" ht="18" x14ac:dyDescent="0.25">
      <c r="A51" s="47">
        <v>45071</v>
      </c>
      <c r="B51" s="19"/>
      <c r="C51" s="19"/>
      <c r="D51" s="19"/>
      <c r="E51" s="19"/>
      <c r="F51" s="19" t="e">
        <f t="shared" si="7"/>
        <v>#DIV/0!</v>
      </c>
      <c r="G51" s="19" t="e">
        <f t="shared" si="7"/>
        <v>#DIV/0!</v>
      </c>
      <c r="H51" s="48"/>
      <c r="I51" s="22"/>
      <c r="J51" s="22"/>
      <c r="K51" s="22"/>
      <c r="L51" s="22"/>
      <c r="M51" s="22"/>
      <c r="N51" s="22"/>
      <c r="O51" s="22" t="e">
        <f t="shared" si="8"/>
        <v>#DIV/0!</v>
      </c>
      <c r="P51" s="22" t="e">
        <f t="shared" si="8"/>
        <v>#DIV/0!</v>
      </c>
      <c r="Q51" s="22" t="e">
        <f t="shared" si="8"/>
        <v>#DIV/0!</v>
      </c>
      <c r="R51" s="22"/>
      <c r="S51" s="22"/>
    </row>
    <row r="52" spans="1:19" ht="18" x14ac:dyDescent="0.25">
      <c r="A52" s="47">
        <v>45072</v>
      </c>
      <c r="B52" s="19"/>
      <c r="C52" s="19"/>
      <c r="D52" s="19"/>
      <c r="E52" s="19"/>
      <c r="F52" s="19" t="e">
        <f t="shared" si="7"/>
        <v>#DIV/0!</v>
      </c>
      <c r="G52" s="19" t="e">
        <f t="shared" si="7"/>
        <v>#DIV/0!</v>
      </c>
      <c r="H52" s="48"/>
      <c r="I52" s="22"/>
      <c r="J52" s="22"/>
      <c r="K52" s="22"/>
      <c r="L52" s="22"/>
      <c r="M52" s="22"/>
      <c r="N52" s="22"/>
      <c r="O52" s="22" t="e">
        <f t="shared" si="8"/>
        <v>#DIV/0!</v>
      </c>
      <c r="P52" s="22" t="e">
        <f t="shared" si="8"/>
        <v>#DIV/0!</v>
      </c>
      <c r="Q52" s="22" t="e">
        <f t="shared" si="8"/>
        <v>#DIV/0!</v>
      </c>
      <c r="R52" s="22"/>
      <c r="S52" s="22"/>
    </row>
    <row r="53" spans="1:19" ht="18" x14ac:dyDescent="0.25">
      <c r="A53" s="47">
        <v>45073</v>
      </c>
      <c r="B53" s="19"/>
      <c r="C53" s="19"/>
      <c r="D53" s="19"/>
      <c r="E53" s="19"/>
      <c r="F53" s="19" t="e">
        <f t="shared" si="7"/>
        <v>#DIV/0!</v>
      </c>
      <c r="G53" s="19" t="e">
        <f t="shared" si="7"/>
        <v>#DIV/0!</v>
      </c>
      <c r="H53" s="48"/>
      <c r="I53" s="22"/>
      <c r="J53" s="22"/>
      <c r="K53" s="22"/>
      <c r="L53" s="22"/>
      <c r="M53" s="22"/>
      <c r="N53" s="22"/>
      <c r="O53" s="22" t="e">
        <f t="shared" si="8"/>
        <v>#DIV/0!</v>
      </c>
      <c r="P53" s="22" t="e">
        <f t="shared" si="8"/>
        <v>#DIV/0!</v>
      </c>
      <c r="Q53" s="22" t="e">
        <f t="shared" si="8"/>
        <v>#DIV/0!</v>
      </c>
      <c r="R53" s="22"/>
      <c r="S53" s="22"/>
    </row>
    <row r="54" spans="1:19" ht="18" x14ac:dyDescent="0.25">
      <c r="A54" s="47">
        <v>45074</v>
      </c>
      <c r="B54" s="19"/>
      <c r="C54" s="19"/>
      <c r="D54" s="19"/>
      <c r="E54" s="19"/>
      <c r="F54" s="19" t="e">
        <f t="shared" si="7"/>
        <v>#DIV/0!</v>
      </c>
      <c r="G54" s="19" t="e">
        <f t="shared" si="7"/>
        <v>#DIV/0!</v>
      </c>
      <c r="H54" s="48"/>
      <c r="I54" s="22"/>
      <c r="J54" s="22"/>
      <c r="K54" s="22"/>
      <c r="L54" s="22"/>
      <c r="M54" s="22"/>
      <c r="N54" s="22"/>
      <c r="O54" s="22" t="e">
        <f t="shared" si="8"/>
        <v>#DIV/0!</v>
      </c>
      <c r="P54" s="22" t="e">
        <f t="shared" si="8"/>
        <v>#DIV/0!</v>
      </c>
      <c r="Q54" s="22" t="e">
        <f t="shared" si="8"/>
        <v>#DIV/0!</v>
      </c>
      <c r="R54" s="22"/>
      <c r="S54" s="22"/>
    </row>
    <row r="55" spans="1:19" ht="18" x14ac:dyDescent="0.25">
      <c r="A55" s="47">
        <v>45075</v>
      </c>
      <c r="B55" s="19"/>
      <c r="C55" s="19"/>
      <c r="D55" s="19"/>
      <c r="E55" s="19"/>
      <c r="F55" s="19" t="e">
        <f t="shared" si="7"/>
        <v>#DIV/0!</v>
      </c>
      <c r="G55" s="19" t="e">
        <f t="shared" si="7"/>
        <v>#DIV/0!</v>
      </c>
      <c r="H55" s="48"/>
      <c r="I55" s="22"/>
      <c r="J55" s="22"/>
      <c r="K55" s="22"/>
      <c r="L55" s="22"/>
      <c r="M55" s="22"/>
      <c r="N55" s="22"/>
      <c r="O55" s="22" t="e">
        <f t="shared" si="8"/>
        <v>#DIV/0!</v>
      </c>
      <c r="P55" s="22" t="e">
        <f t="shared" si="8"/>
        <v>#DIV/0!</v>
      </c>
      <c r="Q55" s="22" t="e">
        <f t="shared" si="8"/>
        <v>#DIV/0!</v>
      </c>
      <c r="R55" s="22"/>
      <c r="S55" s="22"/>
    </row>
    <row r="56" spans="1:19" ht="18" x14ac:dyDescent="0.25">
      <c r="A56" s="47">
        <v>45076</v>
      </c>
      <c r="B56" s="19"/>
      <c r="C56" s="19"/>
      <c r="D56" s="19"/>
      <c r="E56" s="19"/>
      <c r="F56" s="19" t="e">
        <f t="shared" si="7"/>
        <v>#DIV/0!</v>
      </c>
      <c r="G56" s="19" t="e">
        <f t="shared" si="7"/>
        <v>#DIV/0!</v>
      </c>
      <c r="H56" s="48"/>
      <c r="I56" s="22"/>
      <c r="J56" s="22"/>
      <c r="K56" s="22"/>
      <c r="L56" s="22"/>
      <c r="M56" s="22"/>
      <c r="N56" s="22"/>
      <c r="O56" s="22" t="e">
        <f t="shared" si="8"/>
        <v>#DIV/0!</v>
      </c>
      <c r="P56" s="22" t="e">
        <f t="shared" si="8"/>
        <v>#DIV/0!</v>
      </c>
      <c r="Q56" s="22" t="e">
        <f t="shared" si="8"/>
        <v>#DIV/0!</v>
      </c>
      <c r="R56" s="22"/>
      <c r="S56" s="22"/>
    </row>
    <row r="57" spans="1:19" ht="18" x14ac:dyDescent="0.25">
      <c r="A57" s="47">
        <v>45077</v>
      </c>
      <c r="B57" s="19"/>
      <c r="C57" s="19"/>
      <c r="D57" s="19"/>
      <c r="E57" s="19"/>
      <c r="F57" s="19" t="e">
        <f t="shared" si="7"/>
        <v>#DIV/0!</v>
      </c>
      <c r="G57" s="19" t="e">
        <f t="shared" si="7"/>
        <v>#DIV/0!</v>
      </c>
      <c r="H57" s="48"/>
      <c r="I57" s="22"/>
      <c r="J57" s="22"/>
      <c r="K57" s="22"/>
      <c r="L57" s="22"/>
      <c r="M57" s="22"/>
      <c r="N57" s="22"/>
      <c r="O57" s="22" t="e">
        <f t="shared" si="8"/>
        <v>#DIV/0!</v>
      </c>
      <c r="P57" s="22" t="e">
        <f t="shared" si="8"/>
        <v>#DIV/0!</v>
      </c>
      <c r="Q57" s="22" t="e">
        <f t="shared" si="8"/>
        <v>#DIV/0!</v>
      </c>
      <c r="R57" s="22"/>
      <c r="S57" s="22"/>
    </row>
    <row r="58" spans="1:19" ht="21" x14ac:dyDescent="0.25">
      <c r="A58" s="49" t="s">
        <v>47</v>
      </c>
      <c r="B58" s="50">
        <f>AVERAGE(B27:B57)</f>
        <v>4419.1111111111113</v>
      </c>
      <c r="C58" s="50">
        <f>AVERAGE(C27:C57)</f>
        <v>196777.22222222222</v>
      </c>
      <c r="D58" s="50">
        <f>AVERAGE(D27:D57)</f>
        <v>3965.3333333333335</v>
      </c>
      <c r="E58" s="50">
        <f>AVERAGE(E27:E57)</f>
        <v>180240.44444444444</v>
      </c>
      <c r="F58" s="51">
        <f t="shared" ref="F58:G61" si="9">((D58-B58)/B58)*100</f>
        <v>-10.268530624559991</v>
      </c>
      <c r="G58" s="51">
        <f t="shared" si="9"/>
        <v>-8.4038068995112933</v>
      </c>
      <c r="H58" s="52"/>
      <c r="I58" s="51">
        <f t="shared" ref="I58:N58" si="10">AVERAGE(I27:I57)</f>
        <v>32.056666666666665</v>
      </c>
      <c r="J58" s="51">
        <f t="shared" si="10"/>
        <v>21.243222222222222</v>
      </c>
      <c r="K58" s="51">
        <f t="shared" si="10"/>
        <v>1563.6666666666667</v>
      </c>
      <c r="L58" s="51">
        <f t="shared" si="10"/>
        <v>28.669222222222217</v>
      </c>
      <c r="M58" s="51">
        <f t="shared" si="10"/>
        <v>20.212000000000003</v>
      </c>
      <c r="N58" s="51">
        <f t="shared" si="10"/>
        <v>1541.1111111111111</v>
      </c>
      <c r="O58" s="51">
        <f t="shared" si="8"/>
        <v>-10.567051402031137</v>
      </c>
      <c r="P58" s="51">
        <f>((M58-J58)/J58)*100</f>
        <v>-4.8543587758709812</v>
      </c>
      <c r="Q58" s="51">
        <f>((N58-K58)/K58)*100</f>
        <v>-1.4424785049385411</v>
      </c>
      <c r="R58" s="51">
        <f>AVERAGE(R27:R57)</f>
        <v>3.8111111111111118</v>
      </c>
      <c r="S58" s="51">
        <f>AVERAGE(S27:S57)</f>
        <v>49.99</v>
      </c>
    </row>
    <row r="59" spans="1:19" ht="21" x14ac:dyDescent="0.25">
      <c r="A59" s="53" t="s">
        <v>48</v>
      </c>
      <c r="B59" s="50">
        <f>SUM(B27:B57)</f>
        <v>39772</v>
      </c>
      <c r="C59" s="50">
        <f>SUM(C27:C57)</f>
        <v>1770995</v>
      </c>
      <c r="D59" s="50">
        <f>SUM(D27:D57)</f>
        <v>35688</v>
      </c>
      <c r="E59" s="50">
        <f>SUM(E27:E57)</f>
        <v>1622164</v>
      </c>
      <c r="F59" s="51">
        <f t="shared" si="9"/>
        <v>-10.268530624559991</v>
      </c>
      <c r="G59" s="51">
        <f t="shared" si="9"/>
        <v>-8.4038068995112916</v>
      </c>
      <c r="H59" s="52"/>
      <c r="I59" s="51">
        <f t="shared" ref="I59:N59" si="11">SUM(I27:I57)</f>
        <v>288.51</v>
      </c>
      <c r="J59" s="51">
        <f t="shared" si="11"/>
        <v>191.18899999999999</v>
      </c>
      <c r="K59" s="51">
        <f t="shared" si="11"/>
        <v>14073</v>
      </c>
      <c r="L59" s="51">
        <f t="shared" si="11"/>
        <v>258.02299999999997</v>
      </c>
      <c r="M59" s="51">
        <f t="shared" si="11"/>
        <v>181.90800000000002</v>
      </c>
      <c r="N59" s="51">
        <f t="shared" si="11"/>
        <v>13870</v>
      </c>
      <c r="O59" s="51">
        <f t="shared" ref="O59:Q61" si="12">((L59-I59)/I59)*100</f>
        <v>-10.567051402031135</v>
      </c>
      <c r="P59" s="51">
        <f t="shared" si="12"/>
        <v>-4.8543587758709847</v>
      </c>
      <c r="Q59" s="51">
        <f t="shared" si="12"/>
        <v>-1.4424785049385347</v>
      </c>
      <c r="R59" s="52" t="s">
        <v>49</v>
      </c>
      <c r="S59" s="52" t="s">
        <v>49</v>
      </c>
    </row>
    <row r="60" spans="1:19" ht="21" x14ac:dyDescent="0.25">
      <c r="A60" s="49" t="s">
        <v>37</v>
      </c>
      <c r="B60" s="50">
        <f>MAX(B27:B57)</f>
        <v>4490</v>
      </c>
      <c r="C60" s="50">
        <f>MAX(C27:C57)</f>
        <v>204453</v>
      </c>
      <c r="D60" s="50">
        <f>MAX(D27:D57)</f>
        <v>4376</v>
      </c>
      <c r="E60" s="50">
        <f>MAX(E27:E57)</f>
        <v>196276</v>
      </c>
      <c r="F60" s="51">
        <f t="shared" si="9"/>
        <v>-2.5389755011135855</v>
      </c>
      <c r="G60" s="51">
        <f t="shared" si="9"/>
        <v>-3.999452196837415</v>
      </c>
      <c r="H60" s="52"/>
      <c r="I60" s="51">
        <f t="shared" ref="I60:N60" si="13">MAX(I27:I57)</f>
        <v>33.32</v>
      </c>
      <c r="J60" s="51">
        <f t="shared" si="13"/>
        <v>22.21</v>
      </c>
      <c r="K60" s="51">
        <f t="shared" si="13"/>
        <v>1643</v>
      </c>
      <c r="L60" s="51">
        <f t="shared" si="13"/>
        <v>29.905999999999999</v>
      </c>
      <c r="M60" s="51">
        <f t="shared" si="13"/>
        <v>21.917000000000002</v>
      </c>
      <c r="N60" s="51">
        <f t="shared" si="13"/>
        <v>1602</v>
      </c>
      <c r="O60" s="51">
        <f t="shared" si="12"/>
        <v>-10.246098439375755</v>
      </c>
      <c r="P60" s="51">
        <f t="shared" si="12"/>
        <v>-1.3192255740657326</v>
      </c>
      <c r="Q60" s="51">
        <f t="shared" si="12"/>
        <v>-2.4954351795496041</v>
      </c>
      <c r="R60" s="51">
        <f>MAX(R27:R57)</f>
        <v>5.35</v>
      </c>
      <c r="S60" s="51">
        <f>MAX(S27:S57)</f>
        <v>50</v>
      </c>
    </row>
    <row r="61" spans="1:19" ht="21" x14ac:dyDescent="0.25">
      <c r="A61" s="49" t="s">
        <v>36</v>
      </c>
      <c r="B61" s="50">
        <f>MIN(B27:B57)</f>
        <v>4300</v>
      </c>
      <c r="C61" s="50">
        <f>MIN(C27:C57)</f>
        <v>189239</v>
      </c>
      <c r="D61" s="50">
        <f>MIN(D27:D57)</f>
        <v>3605</v>
      </c>
      <c r="E61" s="50">
        <f>MIN(E27:E57)</f>
        <v>159720</v>
      </c>
      <c r="F61" s="51">
        <f t="shared" si="9"/>
        <v>-16.162790697674417</v>
      </c>
      <c r="G61" s="51">
        <f t="shared" si="9"/>
        <v>-15.598793060627036</v>
      </c>
      <c r="H61" s="52"/>
      <c r="I61" s="51">
        <f t="shared" ref="I61:N61" si="14">MIN(I27:I57)</f>
        <v>29.9</v>
      </c>
      <c r="J61" s="51">
        <f t="shared" si="14"/>
        <v>19.059999999999999</v>
      </c>
      <c r="K61" s="51">
        <f t="shared" si="14"/>
        <v>1445</v>
      </c>
      <c r="L61" s="51">
        <f t="shared" si="14"/>
        <v>25.488</v>
      </c>
      <c r="M61" s="51">
        <f t="shared" si="14"/>
        <v>16.663</v>
      </c>
      <c r="N61" s="51">
        <f t="shared" si="14"/>
        <v>1312</v>
      </c>
      <c r="O61" s="51">
        <f t="shared" si="12"/>
        <v>-14.755852842809361</v>
      </c>
      <c r="P61" s="51">
        <f t="shared" si="12"/>
        <v>-12.576075550891913</v>
      </c>
      <c r="Q61" s="51">
        <f t="shared" si="12"/>
        <v>-9.2041522491349479</v>
      </c>
      <c r="R61" s="51">
        <f>MIN(R27:R57)</f>
        <v>2.84</v>
      </c>
      <c r="S61" s="51">
        <f>MIN(S27:S57)</f>
        <v>49.98</v>
      </c>
    </row>
    <row r="62" spans="1:19" ht="18.75" x14ac:dyDescent="0.3">
      <c r="A62" s="54" t="s">
        <v>38</v>
      </c>
      <c r="B62" s="54"/>
      <c r="C62" s="54"/>
      <c r="D62" s="54"/>
      <c r="E62" s="54"/>
      <c r="F62" s="55">
        <f>((D59-B59)/B59)*100</f>
        <v>-10.268530624559991</v>
      </c>
      <c r="G62" s="55"/>
      <c r="H62" s="56"/>
      <c r="I62" s="54" t="s">
        <v>38</v>
      </c>
      <c r="J62" s="54"/>
      <c r="K62" s="54"/>
      <c r="L62" s="54"/>
      <c r="M62" s="54"/>
      <c r="N62" s="54"/>
      <c r="O62" s="57">
        <f>((L59-I59)/I59)*100</f>
        <v>-10.567051402031135</v>
      </c>
      <c r="P62" s="57">
        <f>((M59-J59)/J59)*100</f>
        <v>-4.8543587758709847</v>
      </c>
      <c r="Q62" s="57"/>
      <c r="R62" s="56"/>
      <c r="S62" s="56"/>
    </row>
  </sheetData>
  <mergeCells count="28">
    <mergeCell ref="A62:E62"/>
    <mergeCell ref="I62:N62"/>
    <mergeCell ref="B25:C25"/>
    <mergeCell ref="D25:E25"/>
    <mergeCell ref="F25:G25"/>
    <mergeCell ref="I25:K25"/>
    <mergeCell ref="L25:N25"/>
    <mergeCell ref="O25:Q25"/>
    <mergeCell ref="L3:N3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A1:S1"/>
    <mergeCell ref="A2:A4"/>
    <mergeCell ref="B2:G2"/>
    <mergeCell ref="I2:Q2"/>
    <mergeCell ref="R2:R4"/>
    <mergeCell ref="S2:S3"/>
    <mergeCell ref="B3:C3"/>
    <mergeCell ref="D3:E3"/>
    <mergeCell ref="F3:G3"/>
    <mergeCell ref="I3:K3"/>
  </mergeCells>
  <pageMargins left="0.7" right="0.7" top="0.75" bottom="0.75" header="0.3" footer="0.3"/>
  <pageSetup paperSize="9" scale="4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DEMANDMET MAY-2023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2023-05-10T05:50:31Z</dcterms:created>
  <dcterms:modified xsi:type="dcterms:W3CDTF">2023-05-10T05:50:57Z</dcterms:modified>
</cp:coreProperties>
</file>