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4102022\"/>
    </mc:Choice>
  </mc:AlternateContent>
  <xr:revisionPtr revIDLastSave="0" documentId="8_{B3E351E0-E3C0-465D-9C13-8E84FDA3C0B8}" xr6:coauthVersionLast="36" xr6:coauthVersionMax="36" xr10:uidLastSave="{00000000-0000-0000-0000-000000000000}"/>
  <bookViews>
    <workbookView xWindow="0" yWindow="0" windowWidth="28800" windowHeight="12225" xr2:uid="{E60EBF53-D3E8-48C0-B0E7-27051FED156A}"/>
  </bookViews>
  <sheets>
    <sheet name="DEMANDMET oc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1" i="1" l="1"/>
  <c r="R61" i="1"/>
  <c r="Q61" i="1"/>
  <c r="N61" i="1"/>
  <c r="M61" i="1"/>
  <c r="P61" i="1" s="1"/>
  <c r="L61" i="1"/>
  <c r="K61" i="1"/>
  <c r="J61" i="1"/>
  <c r="I61" i="1"/>
  <c r="O61" i="1" s="1"/>
  <c r="E61" i="1"/>
  <c r="G61" i="1" s="1"/>
  <c r="D61" i="1"/>
  <c r="F61" i="1" s="1"/>
  <c r="C61" i="1"/>
  <c r="B61" i="1"/>
  <c r="S60" i="1"/>
  <c r="R60" i="1"/>
  <c r="O60" i="1"/>
  <c r="N60" i="1"/>
  <c r="Q60" i="1" s="1"/>
  <c r="M60" i="1"/>
  <c r="L60" i="1"/>
  <c r="K60" i="1"/>
  <c r="J60" i="1"/>
  <c r="P60" i="1" s="1"/>
  <c r="I60" i="1"/>
  <c r="E60" i="1"/>
  <c r="G60" i="1" s="1"/>
  <c r="D60" i="1"/>
  <c r="C60" i="1"/>
  <c r="B60" i="1"/>
  <c r="F60" i="1" s="1"/>
  <c r="Q59" i="1"/>
  <c r="N59" i="1"/>
  <c r="M59" i="1"/>
  <c r="P62" i="1" s="1"/>
  <c r="L59" i="1"/>
  <c r="K59" i="1"/>
  <c r="J59" i="1"/>
  <c r="I59" i="1"/>
  <c r="O62" i="1" s="1"/>
  <c r="E59" i="1"/>
  <c r="G59" i="1" s="1"/>
  <c r="D59" i="1"/>
  <c r="F62" i="1" s="1"/>
  <c r="C59" i="1"/>
  <c r="B59" i="1"/>
  <c r="S58" i="1"/>
  <c r="R58" i="1"/>
  <c r="O58" i="1"/>
  <c r="N58" i="1"/>
  <c r="Q58" i="1" s="1"/>
  <c r="M58" i="1"/>
  <c r="L58" i="1"/>
  <c r="K58" i="1"/>
  <c r="J58" i="1"/>
  <c r="P58" i="1" s="1"/>
  <c r="I58" i="1"/>
  <c r="E58" i="1"/>
  <c r="G58" i="1" s="1"/>
  <c r="D58" i="1"/>
  <c r="C58" i="1"/>
  <c r="B58" i="1"/>
  <c r="F58" i="1" s="1"/>
  <c r="Q57" i="1"/>
  <c r="P57" i="1"/>
  <c r="O57" i="1"/>
  <c r="G57" i="1"/>
  <c r="F57" i="1"/>
  <c r="Q56" i="1"/>
  <c r="P56" i="1"/>
  <c r="O56" i="1"/>
  <c r="G56" i="1"/>
  <c r="F56" i="1"/>
  <c r="Q55" i="1"/>
  <c r="P55" i="1"/>
  <c r="O55" i="1"/>
  <c r="G55" i="1"/>
  <c r="F55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P22" i="1"/>
  <c r="P21" i="1"/>
  <c r="O21" i="1"/>
  <c r="N21" i="1"/>
  <c r="M21" i="1"/>
  <c r="L21" i="1"/>
  <c r="K21" i="1"/>
  <c r="J21" i="1"/>
  <c r="I21" i="1"/>
  <c r="E21" i="1"/>
  <c r="D21" i="1"/>
  <c r="C21" i="1"/>
  <c r="B21" i="1"/>
  <c r="Q20" i="1"/>
  <c r="P20" i="1"/>
  <c r="N20" i="1"/>
  <c r="M20" i="1"/>
  <c r="L20" i="1"/>
  <c r="O20" i="1" s="1"/>
  <c r="K20" i="1"/>
  <c r="J20" i="1"/>
  <c r="I20" i="1"/>
  <c r="G20" i="1"/>
  <c r="E20" i="1"/>
  <c r="D20" i="1"/>
  <c r="F20" i="1" s="1"/>
  <c r="C20" i="1"/>
  <c r="B20" i="1"/>
  <c r="P19" i="1"/>
  <c r="O19" i="1"/>
  <c r="N19" i="1"/>
  <c r="M19" i="1"/>
  <c r="L19" i="1"/>
  <c r="O22" i="1" s="1"/>
  <c r="K19" i="1"/>
  <c r="Q19" i="1" s="1"/>
  <c r="J19" i="1"/>
  <c r="I19" i="1"/>
  <c r="G19" i="1"/>
  <c r="F19" i="1"/>
  <c r="E19" i="1"/>
  <c r="G22" i="1" s="1"/>
  <c r="D19" i="1"/>
  <c r="C19" i="1"/>
  <c r="B19" i="1"/>
  <c r="F22" i="1" s="1"/>
  <c r="Q18" i="1"/>
  <c r="P18" i="1"/>
  <c r="N18" i="1"/>
  <c r="M18" i="1"/>
  <c r="L18" i="1"/>
  <c r="O18" i="1" s="1"/>
  <c r="K18" i="1"/>
  <c r="J18" i="1"/>
  <c r="I18" i="1"/>
  <c r="G18" i="1"/>
  <c r="E18" i="1"/>
  <c r="D18" i="1"/>
  <c r="F18" i="1" s="1"/>
  <c r="C18" i="1"/>
  <c r="B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S21" i="1" s="1"/>
  <c r="R15" i="1"/>
  <c r="Q15" i="1"/>
  <c r="P15" i="1"/>
  <c r="O15" i="1"/>
  <c r="G15" i="1"/>
  <c r="F15" i="1"/>
  <c r="S14" i="1"/>
  <c r="R14" i="1"/>
  <c r="R20" i="1" s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S20" i="1" s="1"/>
  <c r="R12" i="1"/>
  <c r="R21" i="1" s="1"/>
  <c r="Q12" i="1"/>
  <c r="P12" i="1"/>
  <c r="O12" i="1"/>
  <c r="G12" i="1"/>
  <c r="F12" i="1"/>
  <c r="Q11" i="1"/>
  <c r="P11" i="1"/>
  <c r="O11" i="1"/>
  <c r="G11" i="1"/>
  <c r="F11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Q7" i="1"/>
  <c r="Q21" i="1" s="1"/>
  <c r="P7" i="1"/>
  <c r="O7" i="1"/>
  <c r="G7" i="1"/>
  <c r="F7" i="1"/>
  <c r="F21" i="1" s="1"/>
  <c r="Q6" i="1"/>
  <c r="P6" i="1"/>
  <c r="O6" i="1"/>
  <c r="G6" i="1"/>
  <c r="G21" i="1" s="1"/>
  <c r="F6" i="1"/>
  <c r="R18" i="1" l="1"/>
  <c r="F59" i="1"/>
  <c r="O59" i="1"/>
  <c r="S18" i="1"/>
  <c r="P59" i="1"/>
</calcChain>
</file>

<file path=xl/sharedStrings.xml><?xml version="1.0" encoding="utf-8"?>
<sst xmlns="http://schemas.openxmlformats.org/spreadsheetml/2006/main" count="82" uniqueCount="50">
  <si>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</si>
  <si>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</si>
  <si>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</si>
  <si>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</si>
  <si>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</si>
  <si>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</si>
  <si>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</si>
  <si>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</si>
  <si>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</si>
  <si>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</si>
  <si>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</si>
  <si>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</si>
  <si>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</si>
  <si>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</si>
  <si>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</si>
  <si>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</si>
  <si>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</si>
  <si>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</si>
  <si>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</si>
  <si>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</si>
  <si>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</si>
  <si>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</si>
  <si>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</si>
  <si>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</si>
  <si>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</si>
  <si>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</si>
  <si>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</si>
  <si>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</si>
  <si>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</si>
  <si>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</si>
  <si>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</si>
  <si>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</si>
  <si>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</si>
  <si>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</si>
  <si>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</si>
  <si>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</si>
  <si>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</si>
  <si>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</si>
  <si>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</si>
  <si>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September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</si>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</sst>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 vertic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164" fontId="12" fillId="5" borderId="5" xfId="0" applyNumberFormat="1" applyFont="1" applyFill="1" applyBorder="1" applyAlignment="1">
      <alignment horizontal="center" vertical="center"/>
    </xf>
    <xf numFmtId="2" fontId="12" fillId="5" borderId="5" xfId="0" applyNumberFormat="1" applyFont="1" applyFill="1" applyBorder="1" applyAlignment="1">
      <alignment horizontal="center"/>
    </xf>
    <xf numFmtId="2" fontId="12" fillId="5" borderId="5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2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15" fontId="2" fillId="3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03A3-B99B-4F79-A8FC-847C3931D79F}">
  <sheetPr>
    <pageSetUpPr fitToPage="1"/>
  </sheetPr>
  <dimension ref="A1:S62"/>
  <sheetViews>
    <sheetView tabSelected="1" topLeftCell="A31" zoomScale="80" zoomScaleNormal="80" workbookViewId="0">
      <selection activeCell="D33" sqref="D33"/>
    </sheetView>
  </sheetViews>
  <sheetFormatPr defaultRowHeight="15" x14ac:dyDescent="0.25"/>
  <cols>
    <col min="1" max="1" width="23.285156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5.42578125" customWidth="1"/>
    <col min="8" max="8" width="0" hidden="1" customWidth="1"/>
    <col min="9" max="9" width="13.28515625" bestFit="1" customWidth="1"/>
    <col min="10" max="10" width="12.7109375" bestFit="1" customWidth="1"/>
    <col min="11" max="11" width="15.42578125" customWidth="1"/>
    <col min="12" max="12" width="13.42578125" customWidth="1"/>
    <col min="13" max="13" width="12.710937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 t="shared" ref="F6:G20" si="0">((D6-B6)/B6)*100</f>
        <v>11.47534334363567</v>
      </c>
      <c r="G6" s="27">
        <f t="shared" si="0"/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 t="shared" ref="O6:Q20" si="1">((L6-I6)/I6)*100</f>
        <v>12.555939729639098</v>
      </c>
      <c r="P6" s="30">
        <f t="shared" si="1"/>
        <v>13.261559302698652</v>
      </c>
      <c r="Q6" s="30">
        <f t="shared" si="1"/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v>110488</v>
      </c>
      <c r="C7" s="26">
        <v>168781</v>
      </c>
      <c r="D7" s="26">
        <v>136047</v>
      </c>
      <c r="E7" s="26">
        <v>204456</v>
      </c>
      <c r="F7" s="27">
        <f t="shared" si="0"/>
        <v>23.132828904496417</v>
      </c>
      <c r="G7" s="27">
        <f t="shared" si="0"/>
        <v>21.136857821674241</v>
      </c>
      <c r="H7" s="28"/>
      <c r="I7" s="29">
        <v>810.87100000000009</v>
      </c>
      <c r="J7" s="29">
        <v>534.67510000000004</v>
      </c>
      <c r="K7" s="29">
        <v>1488</v>
      </c>
      <c r="L7" s="29">
        <v>1002.3389999999998</v>
      </c>
      <c r="M7" s="29">
        <v>667.96500000000003</v>
      </c>
      <c r="N7" s="29">
        <v>1644</v>
      </c>
      <c r="O7" s="30">
        <f t="shared" si="1"/>
        <v>23.612633822149235</v>
      </c>
      <c r="P7" s="30">
        <f t="shared" si="1"/>
        <v>24.929139209961335</v>
      </c>
      <c r="Q7" s="30">
        <f t="shared" si="1"/>
        <v>10.483870967741936</v>
      </c>
      <c r="R7" s="30">
        <v>6.7574193548387091</v>
      </c>
      <c r="S7" s="30">
        <v>49.996774193548383</v>
      </c>
    </row>
    <row r="8" spans="1:19" ht="18" x14ac:dyDescent="0.25">
      <c r="A8" s="22" t="s">
        <v>24</v>
      </c>
      <c r="B8" s="26">
        <v>115398</v>
      </c>
      <c r="C8" s="26">
        <v>191514</v>
      </c>
      <c r="D8" s="26">
        <v>133331</v>
      </c>
      <c r="E8" s="26">
        <v>211856</v>
      </c>
      <c r="F8" s="27">
        <f t="shared" si="0"/>
        <v>15.540130678174666</v>
      </c>
      <c r="G8" s="27">
        <f t="shared" si="0"/>
        <v>10.621677788568983</v>
      </c>
      <c r="H8" s="28"/>
      <c r="I8" s="29">
        <v>865.84500000000003</v>
      </c>
      <c r="J8" s="29">
        <v>590.43399999999986</v>
      </c>
      <c r="K8" s="29">
        <v>1578</v>
      </c>
      <c r="L8" s="29">
        <v>1031.6387000000002</v>
      </c>
      <c r="M8" s="29">
        <v>682.87299999999982</v>
      </c>
      <c r="N8" s="29">
        <v>1739</v>
      </c>
      <c r="O8" s="30">
        <f t="shared" si="1"/>
        <v>19.14819627069512</v>
      </c>
      <c r="P8" s="30">
        <f t="shared" si="1"/>
        <v>15.656110589837304</v>
      </c>
      <c r="Q8" s="30">
        <f t="shared" si="1"/>
        <v>10.202788339670468</v>
      </c>
      <c r="R8" s="30">
        <v>10.34</v>
      </c>
      <c r="S8" s="30">
        <v>50.02</v>
      </c>
    </row>
    <row r="9" spans="1:19" ht="18" x14ac:dyDescent="0.25">
      <c r="A9" s="22" t="s">
        <v>25</v>
      </c>
      <c r="B9" s="26">
        <v>126212</v>
      </c>
      <c r="C9" s="26">
        <v>180036.87096774194</v>
      </c>
      <c r="D9" s="26">
        <v>128697</v>
      </c>
      <c r="E9" s="26">
        <v>182708.51612903227</v>
      </c>
      <c r="F9" s="27">
        <f t="shared" si="0"/>
        <v>1.9689094539346494</v>
      </c>
      <c r="G9" s="27">
        <f t="shared" si="0"/>
        <v>1.4839433427883915</v>
      </c>
      <c r="H9" s="28"/>
      <c r="I9" s="29">
        <v>942.8783924999999</v>
      </c>
      <c r="J9" s="29">
        <v>646.51441099999988</v>
      </c>
      <c r="K9" s="29">
        <v>1467.9354838709678</v>
      </c>
      <c r="L9" s="29">
        <v>1013.202</v>
      </c>
      <c r="M9" s="29">
        <v>689.19899999999996</v>
      </c>
      <c r="N9" s="29">
        <v>1566.6774193548388</v>
      </c>
      <c r="O9" s="30">
        <f t="shared" si="1"/>
        <v>7.4583963382107195</v>
      </c>
      <c r="P9" s="30">
        <f t="shared" si="1"/>
        <v>6.6022641218433851</v>
      </c>
      <c r="Q9" s="30">
        <f t="shared" si="1"/>
        <v>6.7265855052081047</v>
      </c>
      <c r="R9" s="30">
        <v>5.41</v>
      </c>
      <c r="S9" s="30">
        <v>50</v>
      </c>
    </row>
    <row r="10" spans="1:19" ht="18" x14ac:dyDescent="0.25">
      <c r="A10" s="22" t="s">
        <v>26</v>
      </c>
      <c r="B10" s="26">
        <v>129518</v>
      </c>
      <c r="C10" s="26">
        <v>196246</v>
      </c>
      <c r="D10" s="26">
        <v>129873</v>
      </c>
      <c r="E10" s="26">
        <v>194506</v>
      </c>
      <c r="F10" s="27">
        <f t="shared" si="0"/>
        <v>0.27409317623805185</v>
      </c>
      <c r="G10" s="27">
        <f t="shared" si="0"/>
        <v>-0.88664227551134789</v>
      </c>
      <c r="H10" s="28"/>
      <c r="I10" s="29">
        <v>935.35400000000004</v>
      </c>
      <c r="J10" s="29">
        <v>633.22400000000005</v>
      </c>
      <c r="K10" s="29">
        <v>1589</v>
      </c>
      <c r="L10" s="29">
        <v>995.23900000000003</v>
      </c>
      <c r="M10" s="29">
        <v>678.1110000000001</v>
      </c>
      <c r="N10" s="29">
        <v>1711</v>
      </c>
      <c r="O10" s="30">
        <f t="shared" si="1"/>
        <v>6.4023888281869734</v>
      </c>
      <c r="P10" s="30">
        <f t="shared" si="1"/>
        <v>7.0886447765719645</v>
      </c>
      <c r="Q10" s="30">
        <f t="shared" si="1"/>
        <v>7.6777847702957844</v>
      </c>
      <c r="R10" s="30">
        <v>5.2048387096774205</v>
      </c>
      <c r="S10" s="30">
        <v>49.995483870967746</v>
      </c>
    </row>
    <row r="11" spans="1:19" ht="18" x14ac:dyDescent="0.25">
      <c r="A11" s="22" t="s">
        <v>27</v>
      </c>
      <c r="B11" s="26">
        <v>114225</v>
      </c>
      <c r="C11" s="26">
        <v>180749</v>
      </c>
      <c r="D11" s="26">
        <v>127391</v>
      </c>
      <c r="E11" s="26">
        <v>199472</v>
      </c>
      <c r="F11" s="27">
        <f t="shared" si="0"/>
        <v>11.526373385861238</v>
      </c>
      <c r="G11" s="27">
        <f t="shared" si="0"/>
        <v>10.358563532854953</v>
      </c>
      <c r="H11" s="28"/>
      <c r="I11" s="29">
        <v>893.61700000000019</v>
      </c>
      <c r="J11" s="29">
        <v>617.8209999999998</v>
      </c>
      <c r="K11" s="29">
        <v>1464.8333333333333</v>
      </c>
      <c r="L11" s="29">
        <v>989.10500000000013</v>
      </c>
      <c r="M11" s="29">
        <v>653.39</v>
      </c>
      <c r="N11" s="29">
        <v>1614.2666666666667</v>
      </c>
      <c r="O11" s="30">
        <f t="shared" si="1"/>
        <v>10.685562159180042</v>
      </c>
      <c r="P11" s="30">
        <f t="shared" si="1"/>
        <v>5.7571691476981517</v>
      </c>
      <c r="Q11" s="30">
        <f t="shared" si="1"/>
        <v>10.201388098759818</v>
      </c>
      <c r="R11" s="30">
        <v>5.49</v>
      </c>
      <c r="S11" s="30">
        <v>50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1"/>
        <v>#DIV/0!</v>
      </c>
      <c r="P12" s="30" t="e">
        <f t="shared" si="1"/>
        <v>#DIV/0!</v>
      </c>
      <c r="Q12" s="30" t="e">
        <f t="shared" si="1"/>
        <v>#DIV/0!</v>
      </c>
      <c r="R12" s="30">
        <f t="shared" ref="R12:S17" si="2">R64</f>
        <v>0</v>
      </c>
      <c r="S12" s="30">
        <f t="shared" si="2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1"/>
        <v>#DIV/0!</v>
      </c>
      <c r="P13" s="30" t="e">
        <f t="shared" si="1"/>
        <v>#DIV/0!</v>
      </c>
      <c r="Q13" s="30" t="e">
        <f t="shared" si="1"/>
        <v>#DIV/0!</v>
      </c>
      <c r="R13" s="30">
        <f t="shared" si="2"/>
        <v>0</v>
      </c>
      <c r="S13" s="30">
        <f t="shared" si="2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1"/>
        <v>#DIV/0!</v>
      </c>
      <c r="P14" s="30" t="e">
        <f t="shared" si="1"/>
        <v>#DIV/0!</v>
      </c>
      <c r="Q14" s="30" t="e">
        <f t="shared" si="1"/>
        <v>#DIV/0!</v>
      </c>
      <c r="R14" s="30">
        <f t="shared" si="2"/>
        <v>0</v>
      </c>
      <c r="S14" s="30">
        <f t="shared" si="2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1"/>
        <v>#DIV/0!</v>
      </c>
      <c r="P15" s="30" t="e">
        <f t="shared" si="1"/>
        <v>#DIV/0!</v>
      </c>
      <c r="Q15" s="30" t="e">
        <f t="shared" si="1"/>
        <v>#DIV/0!</v>
      </c>
      <c r="R15" s="30">
        <f t="shared" si="2"/>
        <v>0</v>
      </c>
      <c r="S15" s="30">
        <f t="shared" si="2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1"/>
        <v>#DIV/0!</v>
      </c>
      <c r="P16" s="30" t="e">
        <f t="shared" si="1"/>
        <v>#DIV/0!</v>
      </c>
      <c r="Q16" s="30" t="e">
        <f t="shared" si="1"/>
        <v>#DIV/0!</v>
      </c>
      <c r="R16" s="30">
        <f t="shared" si="2"/>
        <v>0</v>
      </c>
      <c r="S16" s="30">
        <f t="shared" si="2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1"/>
        <v>#DIV/0!</v>
      </c>
      <c r="P17" s="30" t="e">
        <f t="shared" si="1"/>
        <v>#DIV/0!</v>
      </c>
      <c r="Q17" s="30" t="e">
        <f t="shared" si="1"/>
        <v>#DIV/0!</v>
      </c>
      <c r="R17" s="30">
        <f t="shared" si="2"/>
        <v>0</v>
      </c>
      <c r="S17" s="30">
        <f t="shared" si="2"/>
        <v>0</v>
      </c>
    </row>
    <row r="18" spans="1:19" ht="18.75" x14ac:dyDescent="0.3">
      <c r="A18" s="31" t="s">
        <v>34</v>
      </c>
      <c r="B18" s="32">
        <f>AVERAGE(B6:B17)</f>
        <v>119852.33333333333</v>
      </c>
      <c r="C18" s="32">
        <f>AVERAGE(C6:C17)</f>
        <v>183314.31182795702</v>
      </c>
      <c r="D18" s="32">
        <f>AVERAGE(D6:D17)</f>
        <v>132126.33333333334</v>
      </c>
      <c r="E18" s="32">
        <f>AVERAGE(E6:E17)</f>
        <v>200018.25268817204</v>
      </c>
      <c r="F18" s="33">
        <f t="shared" si="0"/>
        <v>10.240935373250986</v>
      </c>
      <c r="G18" s="33">
        <f t="shared" si="0"/>
        <v>9.1121858918969174</v>
      </c>
      <c r="H18" s="34"/>
      <c r="I18" s="35">
        <f t="shared" ref="I18:N18" si="3">AVERAGE(I6:I17)</f>
        <v>885.55589874999998</v>
      </c>
      <c r="J18" s="35">
        <f t="shared" si="3"/>
        <v>597.28141849999986</v>
      </c>
      <c r="K18" s="35">
        <f t="shared" si="3"/>
        <v>1525.9614695340504</v>
      </c>
      <c r="L18" s="35">
        <f t="shared" si="3"/>
        <v>1000.8122833333335</v>
      </c>
      <c r="M18" s="35">
        <f t="shared" si="3"/>
        <v>667.82633333333331</v>
      </c>
      <c r="N18" s="35">
        <f t="shared" si="3"/>
        <v>1665.3240143369176</v>
      </c>
      <c r="O18" s="36">
        <f t="shared" si="1"/>
        <v>13.015145034438014</v>
      </c>
      <c r="P18" s="36">
        <f t="shared" si="1"/>
        <v>11.811001087309645</v>
      </c>
      <c r="Q18" s="36">
        <f t="shared" si="1"/>
        <v>9.1327695741506059</v>
      </c>
      <c r="R18" s="36">
        <f>AVERAGE(R6:R17)</f>
        <v>3.6126881720430108</v>
      </c>
      <c r="S18" s="36">
        <f>AVERAGE(S6:S17)</f>
        <v>24.995188172043012</v>
      </c>
    </row>
    <row r="19" spans="1:19" ht="21" x14ac:dyDescent="0.3">
      <c r="A19" s="22" t="s">
        <v>35</v>
      </c>
      <c r="B19" s="37">
        <f>SUM(B6:B17)</f>
        <v>719114</v>
      </c>
      <c r="C19" s="37">
        <f>SUM(C6:C17)</f>
        <v>1099885.8709677421</v>
      </c>
      <c r="D19" s="37">
        <f>SUM(D6:D17)</f>
        <v>792758</v>
      </c>
      <c r="E19" s="38">
        <f>SUM(E6:E17)</f>
        <v>1200109.5161290322</v>
      </c>
      <c r="F19" s="39">
        <f t="shared" si="0"/>
        <v>10.240935373250974</v>
      </c>
      <c r="G19" s="39">
        <f t="shared" si="0"/>
        <v>9.1121858918969227</v>
      </c>
      <c r="H19" s="40"/>
      <c r="I19" s="41">
        <f t="shared" ref="I19:N19" si="4">SUM(I6:I17)</f>
        <v>5313.3353925000001</v>
      </c>
      <c r="J19" s="41">
        <f t="shared" si="4"/>
        <v>3583.6885109999994</v>
      </c>
      <c r="K19" s="41">
        <f t="shared" si="4"/>
        <v>9155.7688172043017</v>
      </c>
      <c r="L19" s="41">
        <f t="shared" si="4"/>
        <v>6004.873700000001</v>
      </c>
      <c r="M19" s="41">
        <f t="shared" si="4"/>
        <v>4006.9580000000001</v>
      </c>
      <c r="N19" s="41">
        <f t="shared" si="4"/>
        <v>9991.9440860215054</v>
      </c>
      <c r="O19" s="42">
        <f t="shared" si="1"/>
        <v>13.015145034438005</v>
      </c>
      <c r="P19" s="42">
        <f t="shared" si="1"/>
        <v>11.811001087309643</v>
      </c>
      <c r="Q19" s="42">
        <f t="shared" si="1"/>
        <v>9.1327695741506112</v>
      </c>
      <c r="R19" s="30"/>
      <c r="S19" s="30"/>
    </row>
    <row r="20" spans="1:19" ht="21" x14ac:dyDescent="0.3">
      <c r="A20" s="22" t="s">
        <v>36</v>
      </c>
      <c r="B20" s="37">
        <f>MIN(B6:B17)</f>
        <v>110488</v>
      </c>
      <c r="C20" s="37">
        <f>MIN(C6:C17)</f>
        <v>168781</v>
      </c>
      <c r="D20" s="37">
        <f>MIN(D6:D17)</f>
        <v>127391</v>
      </c>
      <c r="E20" s="38">
        <f>MIN(E6:E17)</f>
        <v>182708.51612903227</v>
      </c>
      <c r="F20" s="39">
        <f t="shared" si="0"/>
        <v>15.298493954094564</v>
      </c>
      <c r="G20" s="39">
        <f t="shared" si="0"/>
        <v>8.2518270000961422</v>
      </c>
      <c r="H20" s="40"/>
      <c r="I20" s="43">
        <f t="shared" ref="I20:N20" si="5">MIN(I6:I17)</f>
        <v>810.87100000000009</v>
      </c>
      <c r="J20" s="43">
        <f t="shared" si="5"/>
        <v>534.67510000000004</v>
      </c>
      <c r="K20" s="43">
        <f t="shared" si="5"/>
        <v>1464.8333333333333</v>
      </c>
      <c r="L20" s="43">
        <f t="shared" si="5"/>
        <v>973.35</v>
      </c>
      <c r="M20" s="43">
        <f t="shared" si="5"/>
        <v>635.41999999999996</v>
      </c>
      <c r="N20" s="43">
        <f t="shared" si="5"/>
        <v>1566.6774193548388</v>
      </c>
      <c r="O20" s="42">
        <f t="shared" si="1"/>
        <v>20.037589209627662</v>
      </c>
      <c r="P20" s="42">
        <f t="shared" si="1"/>
        <v>18.842265143822839</v>
      </c>
      <c r="Q20" s="42">
        <f t="shared" si="1"/>
        <v>6.9526057131531811</v>
      </c>
      <c r="R20" s="43">
        <f>MIN(R6:R17)</f>
        <v>0</v>
      </c>
      <c r="S20" s="43">
        <f>MIN(S6:S17)</f>
        <v>0</v>
      </c>
    </row>
    <row r="21" spans="1:19" ht="21" x14ac:dyDescent="0.3">
      <c r="A21" s="22" t="s">
        <v>37</v>
      </c>
      <c r="B21" s="37">
        <f t="shared" ref="B21:G21" si="6">MAX(B6:B17)</f>
        <v>129518</v>
      </c>
      <c r="C21" s="37">
        <f t="shared" si="6"/>
        <v>196246</v>
      </c>
      <c r="D21" s="37">
        <f t="shared" si="6"/>
        <v>137419</v>
      </c>
      <c r="E21" s="38">
        <f t="shared" si="6"/>
        <v>211856</v>
      </c>
      <c r="F21" s="37" t="e">
        <f t="shared" si="6"/>
        <v>#DIV/0!</v>
      </c>
      <c r="G21" s="37" t="e">
        <f t="shared" si="6"/>
        <v>#DIV/0!</v>
      </c>
      <c r="H21" s="40"/>
      <c r="I21" s="43">
        <f t="shared" ref="I21:N21" si="7">MAX(I6:I17)</f>
        <v>942.8783924999999</v>
      </c>
      <c r="J21" s="43">
        <f t="shared" si="7"/>
        <v>646.51441099999988</v>
      </c>
      <c r="K21" s="43">
        <f t="shared" si="7"/>
        <v>1589</v>
      </c>
      <c r="L21" s="43">
        <f t="shared" si="7"/>
        <v>1031.6387000000002</v>
      </c>
      <c r="M21" s="43">
        <f t="shared" si="7"/>
        <v>689.19899999999996</v>
      </c>
      <c r="N21" s="43">
        <f t="shared" si="7"/>
        <v>1739</v>
      </c>
      <c r="O21" s="42">
        <f>((L21-I21)/I21)*100</f>
        <v>9.413759844963284</v>
      </c>
      <c r="P21" s="42">
        <f>((M21-J21)/J21)*100</f>
        <v>6.6022641218433851</v>
      </c>
      <c r="Q21" s="44" t="e">
        <f>MAX(Q6:Q17)</f>
        <v>#DIV/0!</v>
      </c>
      <c r="R21" s="42">
        <f>MAX(R6:R17)</f>
        <v>10.34</v>
      </c>
      <c r="S21" s="42">
        <f>MAX(S6:S17)</f>
        <v>50.02</v>
      </c>
    </row>
    <row r="22" spans="1:19" ht="18.75" x14ac:dyDescent="0.3">
      <c r="A22" s="45" t="s">
        <v>38</v>
      </c>
      <c r="B22" s="46"/>
      <c r="C22" s="46"/>
      <c r="D22" s="46"/>
      <c r="E22" s="46"/>
      <c r="F22" s="47">
        <f>(D19-B19)/B19*100</f>
        <v>10.240935373250974</v>
      </c>
      <c r="G22" s="47">
        <f>(E19-C19)/C19*100</f>
        <v>9.1121858918969227</v>
      </c>
      <c r="H22" s="48"/>
      <c r="I22" s="49" t="s">
        <v>38</v>
      </c>
      <c r="J22" s="49"/>
      <c r="K22" s="49"/>
      <c r="L22" s="49"/>
      <c r="M22" s="49"/>
      <c r="N22" s="49"/>
      <c r="O22" s="50">
        <f>(L19-I19)/I19*100</f>
        <v>13.015145034438005</v>
      </c>
      <c r="P22" s="50">
        <f>(M19-J19)/J19*100</f>
        <v>11.811001087309643</v>
      </c>
      <c r="Q22" s="50" t="e">
        <f>(Y22-X22)/X22*100</f>
        <v>#DIV/0!</v>
      </c>
      <c r="R22" s="51"/>
      <c r="S22" s="52"/>
    </row>
    <row r="23" spans="1:19" ht="21" x14ac:dyDescent="0.35">
      <c r="A23" s="53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6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7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8">
        <v>44835</v>
      </c>
      <c r="B27" s="26">
        <v>3820</v>
      </c>
      <c r="C27" s="26">
        <v>169599</v>
      </c>
      <c r="D27" s="26">
        <v>4141</v>
      </c>
      <c r="E27" s="26">
        <v>186909</v>
      </c>
      <c r="F27" s="26">
        <f>((D27-B27)/B27)*100</f>
        <v>8.4031413612565444</v>
      </c>
      <c r="G27" s="26">
        <f>((E27-C27)/C27)*100</f>
        <v>10.206428103939293</v>
      </c>
      <c r="H27" s="59"/>
      <c r="I27" s="29">
        <v>30.57</v>
      </c>
      <c r="J27" s="29">
        <v>20.93</v>
      </c>
      <c r="K27" s="29">
        <v>1462</v>
      </c>
      <c r="L27" s="29">
        <v>31.92</v>
      </c>
      <c r="M27" s="29">
        <v>21.58</v>
      </c>
      <c r="N27" s="29">
        <v>1559</v>
      </c>
      <c r="O27" s="29">
        <f t="shared" ref="O27:Q61" si="8">((L27-I27)/I27)*100</f>
        <v>4.4160942100098177</v>
      </c>
      <c r="P27" s="29">
        <f t="shared" si="8"/>
        <v>3.1055900621117947</v>
      </c>
      <c r="Q27" s="29">
        <f t="shared" si="8"/>
        <v>6.6347469220246245</v>
      </c>
      <c r="R27" s="29">
        <v>4.68</v>
      </c>
      <c r="S27" s="60">
        <v>50.01</v>
      </c>
    </row>
    <row r="28" spans="1:19" ht="18" x14ac:dyDescent="0.25">
      <c r="A28" s="58">
        <v>44836</v>
      </c>
      <c r="B28" s="26">
        <v>3649</v>
      </c>
      <c r="C28" s="26">
        <v>164960</v>
      </c>
      <c r="D28" s="26">
        <v>3965</v>
      </c>
      <c r="E28" s="26">
        <v>175616</v>
      </c>
      <c r="F28" s="26">
        <f t="shared" ref="F28:G57" si="9">((D28-B28)/B28)*100</f>
        <v>8.6599068237873382</v>
      </c>
      <c r="G28" s="26">
        <f t="shared" si="9"/>
        <v>6.4597478176527643</v>
      </c>
      <c r="H28" s="59"/>
      <c r="I28" s="29">
        <v>27.884</v>
      </c>
      <c r="J28" s="29">
        <v>17.5</v>
      </c>
      <c r="K28" s="29">
        <v>1358</v>
      </c>
      <c r="L28" s="29">
        <v>28.396000000000001</v>
      </c>
      <c r="M28" s="29">
        <v>17.652000000000001</v>
      </c>
      <c r="N28" s="29">
        <v>1413</v>
      </c>
      <c r="O28" s="29">
        <f t="shared" si="8"/>
        <v>1.8361784535934602</v>
      </c>
      <c r="P28" s="29">
        <f t="shared" si="8"/>
        <v>0.86857142857143432</v>
      </c>
      <c r="Q28" s="29">
        <f t="shared" si="8"/>
        <v>4.0500736377025035</v>
      </c>
      <c r="R28" s="29">
        <v>3.74</v>
      </c>
      <c r="S28" s="60">
        <v>50.02</v>
      </c>
    </row>
    <row r="29" spans="1:19" ht="18" x14ac:dyDescent="0.25">
      <c r="A29" s="58">
        <v>44837</v>
      </c>
      <c r="B29" s="26">
        <v>3636</v>
      </c>
      <c r="C29" s="26">
        <v>161628</v>
      </c>
      <c r="D29" s="26">
        <v>4265</v>
      </c>
      <c r="E29" s="26">
        <v>184923</v>
      </c>
      <c r="F29" s="26">
        <f t="shared" si="9"/>
        <v>17.2992299229923</v>
      </c>
      <c r="G29" s="26">
        <f t="shared" si="9"/>
        <v>14.412725517855819</v>
      </c>
      <c r="H29" s="59"/>
      <c r="I29" s="29">
        <v>26.713999999999999</v>
      </c>
      <c r="J29" s="29">
        <v>17.206</v>
      </c>
      <c r="K29" s="29">
        <v>1330</v>
      </c>
      <c r="L29" s="29">
        <v>32.040999999999997</v>
      </c>
      <c r="M29" s="29">
        <v>20.890999999999998</v>
      </c>
      <c r="N29" s="29">
        <v>1604</v>
      </c>
      <c r="O29" s="29">
        <f t="shared" si="8"/>
        <v>19.940854982406222</v>
      </c>
      <c r="P29" s="29">
        <f t="shared" si="8"/>
        <v>21.416947576426821</v>
      </c>
      <c r="Q29" s="29">
        <f t="shared" si="8"/>
        <v>20.601503759398497</v>
      </c>
      <c r="R29" s="29">
        <v>4.2</v>
      </c>
      <c r="S29" s="60">
        <v>49.99</v>
      </c>
    </row>
    <row r="30" spans="1:19" ht="18" x14ac:dyDescent="0.25">
      <c r="A30" s="58">
        <v>44838</v>
      </c>
      <c r="B30" s="26">
        <v>3825</v>
      </c>
      <c r="C30" s="26">
        <v>170353</v>
      </c>
      <c r="D30" s="26">
        <v>4092</v>
      </c>
      <c r="E30" s="26">
        <v>182588</v>
      </c>
      <c r="F30" s="26">
        <f t="shared" si="9"/>
        <v>6.9803921568627452</v>
      </c>
      <c r="G30" s="26">
        <f t="shared" si="9"/>
        <v>7.1821453100326966</v>
      </c>
      <c r="H30" s="59"/>
      <c r="I30" s="29">
        <v>28.71</v>
      </c>
      <c r="J30" s="29">
        <v>19.71</v>
      </c>
      <c r="K30" s="29">
        <v>1433</v>
      </c>
      <c r="L30" s="29">
        <v>33.14</v>
      </c>
      <c r="M30" s="29">
        <v>21.62</v>
      </c>
      <c r="N30" s="29">
        <v>1674</v>
      </c>
      <c r="O30" s="29">
        <f t="shared" si="8"/>
        <v>15.430163706025773</v>
      </c>
      <c r="P30" s="29">
        <f t="shared" si="8"/>
        <v>9.6905124302384582</v>
      </c>
      <c r="Q30" s="29">
        <f t="shared" si="8"/>
        <v>16.817864619678996</v>
      </c>
      <c r="R30" s="29">
        <v>4.1100000000000003</v>
      </c>
      <c r="S30" s="60">
        <v>50</v>
      </c>
    </row>
    <row r="31" spans="1:19" ht="18" x14ac:dyDescent="0.25">
      <c r="A31" s="58">
        <v>44839</v>
      </c>
      <c r="B31" s="26"/>
      <c r="C31" s="26"/>
      <c r="D31" s="26"/>
      <c r="E31" s="26"/>
      <c r="F31" s="26" t="e">
        <f t="shared" si="9"/>
        <v>#DIV/0!</v>
      </c>
      <c r="G31" s="26" t="e">
        <f t="shared" si="9"/>
        <v>#DIV/0!</v>
      </c>
      <c r="H31" s="59"/>
      <c r="I31" s="29"/>
      <c r="J31" s="29"/>
      <c r="K31" s="29"/>
      <c r="L31" s="29"/>
      <c r="M31" s="29"/>
      <c r="N31" s="29"/>
      <c r="O31" s="29" t="e">
        <f t="shared" si="8"/>
        <v>#DIV/0!</v>
      </c>
      <c r="P31" s="29" t="e">
        <f t="shared" si="8"/>
        <v>#DIV/0!</v>
      </c>
      <c r="Q31" s="29" t="e">
        <f t="shared" si="8"/>
        <v>#DIV/0!</v>
      </c>
      <c r="R31" s="29"/>
      <c r="S31" s="60"/>
    </row>
    <row r="32" spans="1:19" ht="18" x14ac:dyDescent="0.25">
      <c r="A32" s="58">
        <v>44840</v>
      </c>
      <c r="B32" s="26"/>
      <c r="C32" s="26"/>
      <c r="D32" s="26"/>
      <c r="E32" s="26"/>
      <c r="F32" s="26" t="e">
        <f t="shared" si="9"/>
        <v>#DIV/0!</v>
      </c>
      <c r="G32" s="26" t="e">
        <f t="shared" si="9"/>
        <v>#DIV/0!</v>
      </c>
      <c r="H32" s="59"/>
      <c r="I32" s="29"/>
      <c r="J32" s="29"/>
      <c r="K32" s="29"/>
      <c r="L32" s="29"/>
      <c r="M32" s="29"/>
      <c r="N32" s="29"/>
      <c r="O32" s="29" t="e">
        <f t="shared" si="8"/>
        <v>#DIV/0!</v>
      </c>
      <c r="P32" s="29" t="e">
        <f t="shared" si="8"/>
        <v>#DIV/0!</v>
      </c>
      <c r="Q32" s="29" t="e">
        <f t="shared" si="8"/>
        <v>#DIV/0!</v>
      </c>
      <c r="R32" s="29"/>
      <c r="S32" s="60"/>
    </row>
    <row r="33" spans="1:19" ht="18" x14ac:dyDescent="0.25">
      <c r="A33" s="58">
        <v>44841</v>
      </c>
      <c r="B33" s="26"/>
      <c r="C33" s="26"/>
      <c r="D33" s="26"/>
      <c r="E33" s="26"/>
      <c r="F33" s="26" t="e">
        <f t="shared" si="9"/>
        <v>#DIV/0!</v>
      </c>
      <c r="G33" s="26" t="e">
        <f t="shared" si="9"/>
        <v>#DIV/0!</v>
      </c>
      <c r="H33" s="59"/>
      <c r="I33" s="29"/>
      <c r="J33" s="29"/>
      <c r="K33" s="29"/>
      <c r="L33" s="29"/>
      <c r="M33" s="29"/>
      <c r="N33" s="29"/>
      <c r="O33" s="29" t="e">
        <f t="shared" si="8"/>
        <v>#DIV/0!</v>
      </c>
      <c r="P33" s="29" t="e">
        <f t="shared" si="8"/>
        <v>#DIV/0!</v>
      </c>
      <c r="Q33" s="29" t="e">
        <f t="shared" si="8"/>
        <v>#DIV/0!</v>
      </c>
      <c r="R33" s="29"/>
      <c r="S33" s="60"/>
    </row>
    <row r="34" spans="1:19" ht="18" x14ac:dyDescent="0.25">
      <c r="A34" s="58">
        <v>44842</v>
      </c>
      <c r="B34" s="26"/>
      <c r="C34" s="26"/>
      <c r="D34" s="26"/>
      <c r="E34" s="26"/>
      <c r="F34" s="26" t="e">
        <f t="shared" si="9"/>
        <v>#DIV/0!</v>
      </c>
      <c r="G34" s="26" t="e">
        <f t="shared" si="9"/>
        <v>#DIV/0!</v>
      </c>
      <c r="H34" s="59"/>
      <c r="I34" s="29"/>
      <c r="J34" s="29"/>
      <c r="K34" s="29"/>
      <c r="L34" s="29"/>
      <c r="M34" s="29"/>
      <c r="N34" s="29"/>
      <c r="O34" s="29" t="e">
        <f t="shared" si="8"/>
        <v>#DIV/0!</v>
      </c>
      <c r="P34" s="29" t="e">
        <f t="shared" si="8"/>
        <v>#DIV/0!</v>
      </c>
      <c r="Q34" s="29" t="e">
        <f t="shared" si="8"/>
        <v>#DIV/0!</v>
      </c>
      <c r="R34" s="29"/>
      <c r="S34" s="60"/>
    </row>
    <row r="35" spans="1:19" ht="18" x14ac:dyDescent="0.25">
      <c r="A35" s="58">
        <v>44843</v>
      </c>
      <c r="B35" s="26"/>
      <c r="C35" s="26"/>
      <c r="D35" s="26"/>
      <c r="E35" s="26"/>
      <c r="F35" s="26" t="e">
        <f t="shared" si="9"/>
        <v>#DIV/0!</v>
      </c>
      <c r="G35" s="26" t="e">
        <f t="shared" si="9"/>
        <v>#DIV/0!</v>
      </c>
      <c r="H35" s="59"/>
      <c r="I35" s="29"/>
      <c r="J35" s="29"/>
      <c r="K35" s="29"/>
      <c r="L35" s="29"/>
      <c r="M35" s="29"/>
      <c r="N35" s="29"/>
      <c r="O35" s="29" t="e">
        <f t="shared" si="8"/>
        <v>#DIV/0!</v>
      </c>
      <c r="P35" s="29" t="e">
        <f t="shared" si="8"/>
        <v>#DIV/0!</v>
      </c>
      <c r="Q35" s="29" t="e">
        <f t="shared" si="8"/>
        <v>#DIV/0!</v>
      </c>
      <c r="R35" s="29"/>
      <c r="S35" s="60"/>
    </row>
    <row r="36" spans="1:19" ht="18" x14ac:dyDescent="0.25">
      <c r="A36" s="58">
        <v>44844</v>
      </c>
      <c r="B36" s="26"/>
      <c r="C36" s="26"/>
      <c r="D36" s="26"/>
      <c r="E36" s="26"/>
      <c r="F36" s="26" t="e">
        <f t="shared" si="9"/>
        <v>#DIV/0!</v>
      </c>
      <c r="G36" s="26" t="e">
        <f t="shared" si="9"/>
        <v>#DIV/0!</v>
      </c>
      <c r="H36" s="59"/>
      <c r="I36" s="29"/>
      <c r="J36" s="29"/>
      <c r="K36" s="29"/>
      <c r="L36" s="29"/>
      <c r="M36" s="29"/>
      <c r="N36" s="29"/>
      <c r="O36" s="29" t="e">
        <f t="shared" si="8"/>
        <v>#DIV/0!</v>
      </c>
      <c r="P36" s="29" t="e">
        <f t="shared" si="8"/>
        <v>#DIV/0!</v>
      </c>
      <c r="Q36" s="29" t="e">
        <f t="shared" si="8"/>
        <v>#DIV/0!</v>
      </c>
      <c r="R36" s="29"/>
      <c r="S36" s="60"/>
    </row>
    <row r="37" spans="1:19" ht="18" x14ac:dyDescent="0.25">
      <c r="A37" s="58">
        <v>44845</v>
      </c>
      <c r="B37" s="26"/>
      <c r="C37" s="26"/>
      <c r="D37" s="26"/>
      <c r="E37" s="26"/>
      <c r="F37" s="26" t="e">
        <f t="shared" si="9"/>
        <v>#DIV/0!</v>
      </c>
      <c r="G37" s="26" t="e">
        <f t="shared" si="9"/>
        <v>#DIV/0!</v>
      </c>
      <c r="H37" s="59"/>
      <c r="I37" s="29"/>
      <c r="J37" s="29"/>
      <c r="K37" s="29"/>
      <c r="L37" s="29"/>
      <c r="M37" s="29"/>
      <c r="N37" s="29"/>
      <c r="O37" s="29" t="e">
        <f t="shared" si="8"/>
        <v>#DIV/0!</v>
      </c>
      <c r="P37" s="29" t="e">
        <f t="shared" si="8"/>
        <v>#DIV/0!</v>
      </c>
      <c r="Q37" s="29" t="e">
        <f t="shared" si="8"/>
        <v>#DIV/0!</v>
      </c>
      <c r="R37" s="29"/>
      <c r="S37" s="60"/>
    </row>
    <row r="38" spans="1:19" ht="18" x14ac:dyDescent="0.25">
      <c r="A38" s="58">
        <v>44846</v>
      </c>
      <c r="B38" s="26"/>
      <c r="C38" s="26"/>
      <c r="D38" s="26"/>
      <c r="E38" s="26"/>
      <c r="F38" s="26" t="e">
        <f t="shared" si="9"/>
        <v>#DIV/0!</v>
      </c>
      <c r="G38" s="26" t="e">
        <f t="shared" si="9"/>
        <v>#DIV/0!</v>
      </c>
      <c r="H38" s="59"/>
      <c r="I38" s="29"/>
      <c r="J38" s="29"/>
      <c r="K38" s="29"/>
      <c r="L38" s="29"/>
      <c r="M38" s="29"/>
      <c r="N38" s="29"/>
      <c r="O38" s="29" t="e">
        <f t="shared" si="8"/>
        <v>#DIV/0!</v>
      </c>
      <c r="P38" s="29" t="e">
        <f t="shared" si="8"/>
        <v>#DIV/0!</v>
      </c>
      <c r="Q38" s="29" t="e">
        <f t="shared" si="8"/>
        <v>#DIV/0!</v>
      </c>
      <c r="R38" s="29"/>
      <c r="S38" s="60"/>
    </row>
    <row r="39" spans="1:19" ht="18" x14ac:dyDescent="0.25">
      <c r="A39" s="58">
        <v>44847</v>
      </c>
      <c r="B39" s="26"/>
      <c r="C39" s="26"/>
      <c r="D39" s="26"/>
      <c r="E39" s="26"/>
      <c r="F39" s="26" t="e">
        <f t="shared" si="9"/>
        <v>#DIV/0!</v>
      </c>
      <c r="G39" s="26" t="e">
        <f t="shared" si="9"/>
        <v>#DIV/0!</v>
      </c>
      <c r="H39" s="59"/>
      <c r="I39" s="29"/>
      <c r="J39" s="29"/>
      <c r="K39" s="29"/>
      <c r="L39" s="29"/>
      <c r="M39" s="29"/>
      <c r="N39" s="29"/>
      <c r="O39" s="29" t="e">
        <f t="shared" si="8"/>
        <v>#DIV/0!</v>
      </c>
      <c r="P39" s="29" t="e">
        <f t="shared" si="8"/>
        <v>#DIV/0!</v>
      </c>
      <c r="Q39" s="29" t="e">
        <f t="shared" si="8"/>
        <v>#DIV/0!</v>
      </c>
      <c r="R39" s="29"/>
      <c r="S39" s="60"/>
    </row>
    <row r="40" spans="1:19" ht="18" x14ac:dyDescent="0.25">
      <c r="A40" s="58">
        <v>44848</v>
      </c>
      <c r="B40" s="26"/>
      <c r="C40" s="26"/>
      <c r="D40" s="26"/>
      <c r="E40" s="26"/>
      <c r="F40" s="26" t="e">
        <f t="shared" si="9"/>
        <v>#DIV/0!</v>
      </c>
      <c r="G40" s="26" t="e">
        <f t="shared" si="9"/>
        <v>#DIV/0!</v>
      </c>
      <c r="H40" s="59"/>
      <c r="I40" s="29"/>
      <c r="J40" s="29"/>
      <c r="K40" s="29"/>
      <c r="L40" s="29"/>
      <c r="M40" s="29"/>
      <c r="N40" s="29"/>
      <c r="O40" s="29" t="e">
        <f t="shared" si="8"/>
        <v>#DIV/0!</v>
      </c>
      <c r="P40" s="29" t="e">
        <f t="shared" si="8"/>
        <v>#DIV/0!</v>
      </c>
      <c r="Q40" s="29" t="e">
        <f t="shared" si="8"/>
        <v>#DIV/0!</v>
      </c>
      <c r="R40" s="29"/>
      <c r="S40" s="60"/>
    </row>
    <row r="41" spans="1:19" ht="18" x14ac:dyDescent="0.25">
      <c r="A41" s="58">
        <v>44849</v>
      </c>
      <c r="B41" s="26"/>
      <c r="C41" s="26"/>
      <c r="D41" s="26"/>
      <c r="E41" s="26"/>
      <c r="F41" s="26" t="e">
        <f t="shared" si="9"/>
        <v>#DIV/0!</v>
      </c>
      <c r="G41" s="26" t="e">
        <f t="shared" si="9"/>
        <v>#DIV/0!</v>
      </c>
      <c r="H41" s="59"/>
      <c r="I41" s="29"/>
      <c r="J41" s="29"/>
      <c r="K41" s="29"/>
      <c r="L41" s="29"/>
      <c r="M41" s="29"/>
      <c r="N41" s="29"/>
      <c r="O41" s="29" t="e">
        <f t="shared" si="8"/>
        <v>#DIV/0!</v>
      </c>
      <c r="P41" s="29" t="e">
        <f t="shared" si="8"/>
        <v>#DIV/0!</v>
      </c>
      <c r="Q41" s="29" t="e">
        <f t="shared" si="8"/>
        <v>#DIV/0!</v>
      </c>
      <c r="R41" s="29"/>
      <c r="S41" s="60"/>
    </row>
    <row r="42" spans="1:19" ht="18" x14ac:dyDescent="0.25">
      <c r="A42" s="58">
        <v>44850</v>
      </c>
      <c r="B42" s="26"/>
      <c r="C42" s="26"/>
      <c r="D42" s="26"/>
      <c r="E42" s="26"/>
      <c r="F42" s="26" t="e">
        <f t="shared" si="9"/>
        <v>#DIV/0!</v>
      </c>
      <c r="G42" s="26" t="e">
        <f t="shared" si="9"/>
        <v>#DIV/0!</v>
      </c>
      <c r="H42" s="59"/>
      <c r="I42" s="29"/>
      <c r="J42" s="29"/>
      <c r="K42" s="29"/>
      <c r="L42" s="29"/>
      <c r="M42" s="29"/>
      <c r="N42" s="29"/>
      <c r="O42" s="29" t="e">
        <f t="shared" si="8"/>
        <v>#DIV/0!</v>
      </c>
      <c r="P42" s="29" t="e">
        <f t="shared" si="8"/>
        <v>#DIV/0!</v>
      </c>
      <c r="Q42" s="29" t="e">
        <f t="shared" si="8"/>
        <v>#DIV/0!</v>
      </c>
      <c r="R42" s="29"/>
      <c r="S42" s="60"/>
    </row>
    <row r="43" spans="1:19" ht="18" x14ac:dyDescent="0.25">
      <c r="A43" s="58">
        <v>44851</v>
      </c>
      <c r="B43" s="26"/>
      <c r="C43" s="26"/>
      <c r="D43" s="26"/>
      <c r="E43" s="26"/>
      <c r="F43" s="26" t="e">
        <f t="shared" si="9"/>
        <v>#DIV/0!</v>
      </c>
      <c r="G43" s="26" t="e">
        <f t="shared" si="9"/>
        <v>#DIV/0!</v>
      </c>
      <c r="H43" s="59"/>
      <c r="I43" s="29"/>
      <c r="J43" s="29"/>
      <c r="K43" s="29"/>
      <c r="L43" s="29"/>
      <c r="M43" s="29"/>
      <c r="N43" s="29"/>
      <c r="O43" s="29" t="e">
        <f t="shared" si="8"/>
        <v>#DIV/0!</v>
      </c>
      <c r="P43" s="29" t="e">
        <f t="shared" si="8"/>
        <v>#DIV/0!</v>
      </c>
      <c r="Q43" s="29" t="e">
        <f t="shared" si="8"/>
        <v>#DIV/0!</v>
      </c>
      <c r="R43" s="29"/>
      <c r="S43" s="60"/>
    </row>
    <row r="44" spans="1:19" ht="18" x14ac:dyDescent="0.25">
      <c r="A44" s="58">
        <v>44852</v>
      </c>
      <c r="B44" s="26"/>
      <c r="C44" s="26"/>
      <c r="D44" s="26"/>
      <c r="E44" s="26"/>
      <c r="F44" s="26" t="e">
        <f t="shared" si="9"/>
        <v>#DIV/0!</v>
      </c>
      <c r="G44" s="26" t="e">
        <f t="shared" si="9"/>
        <v>#DIV/0!</v>
      </c>
      <c r="H44" s="59"/>
      <c r="I44" s="29"/>
      <c r="J44" s="29"/>
      <c r="K44" s="29"/>
      <c r="L44" s="29"/>
      <c r="M44" s="29"/>
      <c r="N44" s="29"/>
      <c r="O44" s="29" t="e">
        <f t="shared" si="8"/>
        <v>#DIV/0!</v>
      </c>
      <c r="P44" s="29" t="e">
        <f t="shared" si="8"/>
        <v>#DIV/0!</v>
      </c>
      <c r="Q44" s="29" t="e">
        <f t="shared" si="8"/>
        <v>#DIV/0!</v>
      </c>
      <c r="R44" s="29"/>
      <c r="S44" s="60"/>
    </row>
    <row r="45" spans="1:19" ht="18" x14ac:dyDescent="0.25">
      <c r="A45" s="58">
        <v>44853</v>
      </c>
      <c r="B45" s="26"/>
      <c r="C45" s="26"/>
      <c r="D45" s="26"/>
      <c r="E45" s="26"/>
      <c r="F45" s="26" t="e">
        <f t="shared" si="9"/>
        <v>#DIV/0!</v>
      </c>
      <c r="G45" s="26" t="e">
        <f t="shared" si="9"/>
        <v>#DIV/0!</v>
      </c>
      <c r="H45" s="59"/>
      <c r="I45" s="29"/>
      <c r="J45" s="29"/>
      <c r="K45" s="29"/>
      <c r="L45" s="29"/>
      <c r="M45" s="29"/>
      <c r="N45" s="29"/>
      <c r="O45" s="29" t="e">
        <f t="shared" si="8"/>
        <v>#DIV/0!</v>
      </c>
      <c r="P45" s="29" t="e">
        <f t="shared" si="8"/>
        <v>#DIV/0!</v>
      </c>
      <c r="Q45" s="29" t="e">
        <f t="shared" si="8"/>
        <v>#DIV/0!</v>
      </c>
      <c r="R45" s="29"/>
      <c r="S45" s="60"/>
    </row>
    <row r="46" spans="1:19" ht="18" x14ac:dyDescent="0.25">
      <c r="A46" s="58">
        <v>44854</v>
      </c>
      <c r="B46" s="26"/>
      <c r="C46" s="26"/>
      <c r="D46" s="26"/>
      <c r="E46" s="26"/>
      <c r="F46" s="26" t="e">
        <f t="shared" si="9"/>
        <v>#DIV/0!</v>
      </c>
      <c r="G46" s="26" t="e">
        <f t="shared" si="9"/>
        <v>#DIV/0!</v>
      </c>
      <c r="H46" s="59"/>
      <c r="I46" s="29"/>
      <c r="J46" s="29"/>
      <c r="K46" s="29"/>
      <c r="L46" s="29"/>
      <c r="M46" s="29"/>
      <c r="N46" s="29"/>
      <c r="O46" s="29" t="e">
        <f t="shared" si="8"/>
        <v>#DIV/0!</v>
      </c>
      <c r="P46" s="29" t="e">
        <f t="shared" si="8"/>
        <v>#DIV/0!</v>
      </c>
      <c r="Q46" s="29" t="e">
        <f t="shared" si="8"/>
        <v>#DIV/0!</v>
      </c>
      <c r="R46" s="29"/>
      <c r="S46" s="60"/>
    </row>
    <row r="47" spans="1:19" ht="18" x14ac:dyDescent="0.25">
      <c r="A47" s="58">
        <v>44855</v>
      </c>
      <c r="B47" s="26"/>
      <c r="C47" s="26"/>
      <c r="D47" s="26"/>
      <c r="E47" s="26"/>
      <c r="F47" s="26" t="e">
        <f t="shared" si="9"/>
        <v>#DIV/0!</v>
      </c>
      <c r="G47" s="26" t="e">
        <f t="shared" si="9"/>
        <v>#DIV/0!</v>
      </c>
      <c r="H47" s="59"/>
      <c r="I47" s="29"/>
      <c r="J47" s="29"/>
      <c r="K47" s="29"/>
      <c r="L47" s="29"/>
      <c r="M47" s="29"/>
      <c r="N47" s="29"/>
      <c r="O47" s="29" t="e">
        <f t="shared" si="8"/>
        <v>#DIV/0!</v>
      </c>
      <c r="P47" s="29" t="e">
        <f t="shared" si="8"/>
        <v>#DIV/0!</v>
      </c>
      <c r="Q47" s="29" t="e">
        <f t="shared" si="8"/>
        <v>#DIV/0!</v>
      </c>
      <c r="R47" s="29"/>
      <c r="S47" s="60"/>
    </row>
    <row r="48" spans="1:19" ht="18" x14ac:dyDescent="0.25">
      <c r="A48" s="58">
        <v>44856</v>
      </c>
      <c r="B48" s="26"/>
      <c r="C48" s="26"/>
      <c r="D48" s="26"/>
      <c r="E48" s="26"/>
      <c r="F48" s="26" t="e">
        <f t="shared" si="9"/>
        <v>#DIV/0!</v>
      </c>
      <c r="G48" s="26" t="e">
        <f t="shared" si="9"/>
        <v>#DIV/0!</v>
      </c>
      <c r="H48" s="59"/>
      <c r="I48" s="29"/>
      <c r="J48" s="29"/>
      <c r="K48" s="29"/>
      <c r="L48" s="29"/>
      <c r="M48" s="29"/>
      <c r="N48" s="29"/>
      <c r="O48" s="29" t="e">
        <f t="shared" si="8"/>
        <v>#DIV/0!</v>
      </c>
      <c r="P48" s="29" t="e">
        <f t="shared" si="8"/>
        <v>#DIV/0!</v>
      </c>
      <c r="Q48" s="29" t="e">
        <f t="shared" si="8"/>
        <v>#DIV/0!</v>
      </c>
      <c r="R48" s="29"/>
      <c r="S48" s="60"/>
    </row>
    <row r="49" spans="1:19" ht="18" x14ac:dyDescent="0.25">
      <c r="A49" s="58">
        <v>44857</v>
      </c>
      <c r="B49" s="26"/>
      <c r="C49" s="26"/>
      <c r="D49" s="26"/>
      <c r="E49" s="26"/>
      <c r="F49" s="26" t="e">
        <f t="shared" si="9"/>
        <v>#DIV/0!</v>
      </c>
      <c r="G49" s="26" t="e">
        <f t="shared" si="9"/>
        <v>#DIV/0!</v>
      </c>
      <c r="H49" s="59"/>
      <c r="I49" s="29"/>
      <c r="J49" s="29"/>
      <c r="K49" s="29"/>
      <c r="L49" s="29"/>
      <c r="M49" s="29"/>
      <c r="N49" s="29"/>
      <c r="O49" s="29" t="e">
        <f t="shared" si="8"/>
        <v>#DIV/0!</v>
      </c>
      <c r="P49" s="29" t="e">
        <f t="shared" si="8"/>
        <v>#DIV/0!</v>
      </c>
      <c r="Q49" s="29" t="e">
        <f t="shared" si="8"/>
        <v>#DIV/0!</v>
      </c>
      <c r="R49" s="29"/>
      <c r="S49" s="60"/>
    </row>
    <row r="50" spans="1:19" ht="18" x14ac:dyDescent="0.25">
      <c r="A50" s="58">
        <v>44858</v>
      </c>
      <c r="B50" s="26"/>
      <c r="C50" s="26"/>
      <c r="D50" s="26"/>
      <c r="E50" s="26"/>
      <c r="F50" s="26" t="e">
        <f t="shared" si="9"/>
        <v>#DIV/0!</v>
      </c>
      <c r="G50" s="26" t="e">
        <f t="shared" si="9"/>
        <v>#DIV/0!</v>
      </c>
      <c r="H50" s="59"/>
      <c r="I50" s="29"/>
      <c r="J50" s="29"/>
      <c r="K50" s="29"/>
      <c r="L50" s="29"/>
      <c r="M50" s="29"/>
      <c r="N50" s="29"/>
      <c r="O50" s="29" t="e">
        <f t="shared" si="8"/>
        <v>#DIV/0!</v>
      </c>
      <c r="P50" s="29" t="e">
        <f t="shared" si="8"/>
        <v>#DIV/0!</v>
      </c>
      <c r="Q50" s="29" t="e">
        <f t="shared" si="8"/>
        <v>#DIV/0!</v>
      </c>
      <c r="R50" s="29"/>
      <c r="S50" s="60"/>
    </row>
    <row r="51" spans="1:19" ht="18" x14ac:dyDescent="0.25">
      <c r="A51" s="58">
        <v>44859</v>
      </c>
      <c r="B51" s="26"/>
      <c r="C51" s="26"/>
      <c r="D51" s="26"/>
      <c r="E51" s="26"/>
      <c r="F51" s="26" t="e">
        <f t="shared" si="9"/>
        <v>#DIV/0!</v>
      </c>
      <c r="G51" s="26" t="e">
        <f t="shared" si="9"/>
        <v>#DIV/0!</v>
      </c>
      <c r="H51" s="59"/>
      <c r="I51" s="29"/>
      <c r="J51" s="29"/>
      <c r="K51" s="29"/>
      <c r="L51" s="29"/>
      <c r="M51" s="29"/>
      <c r="N51" s="29"/>
      <c r="O51" s="29" t="e">
        <f t="shared" si="8"/>
        <v>#DIV/0!</v>
      </c>
      <c r="P51" s="29" t="e">
        <f t="shared" si="8"/>
        <v>#DIV/0!</v>
      </c>
      <c r="Q51" s="29" t="e">
        <f t="shared" si="8"/>
        <v>#DIV/0!</v>
      </c>
      <c r="R51" s="29"/>
      <c r="S51" s="60"/>
    </row>
    <row r="52" spans="1:19" ht="18" x14ac:dyDescent="0.25">
      <c r="A52" s="58">
        <v>44860</v>
      </c>
      <c r="B52" s="26"/>
      <c r="C52" s="26"/>
      <c r="D52" s="26"/>
      <c r="E52" s="26"/>
      <c r="F52" s="26" t="e">
        <f t="shared" si="9"/>
        <v>#DIV/0!</v>
      </c>
      <c r="G52" s="26" t="e">
        <f t="shared" si="9"/>
        <v>#DIV/0!</v>
      </c>
      <c r="H52" s="59"/>
      <c r="I52" s="29"/>
      <c r="J52" s="29"/>
      <c r="K52" s="29"/>
      <c r="L52" s="29"/>
      <c r="M52" s="29"/>
      <c r="N52" s="29"/>
      <c r="O52" s="29" t="e">
        <f t="shared" si="8"/>
        <v>#DIV/0!</v>
      </c>
      <c r="P52" s="29" t="e">
        <f t="shared" si="8"/>
        <v>#DIV/0!</v>
      </c>
      <c r="Q52" s="29" t="e">
        <f t="shared" si="8"/>
        <v>#DIV/0!</v>
      </c>
      <c r="R52" s="29"/>
      <c r="S52" s="60"/>
    </row>
    <row r="53" spans="1:19" ht="18" x14ac:dyDescent="0.25">
      <c r="A53" s="58">
        <v>44861</v>
      </c>
      <c r="B53" s="26"/>
      <c r="C53" s="26"/>
      <c r="D53" s="26"/>
      <c r="E53" s="26"/>
      <c r="F53" s="26" t="e">
        <f t="shared" si="9"/>
        <v>#DIV/0!</v>
      </c>
      <c r="G53" s="26" t="e">
        <f t="shared" si="9"/>
        <v>#DIV/0!</v>
      </c>
      <c r="H53" s="59"/>
      <c r="I53" s="29"/>
      <c r="J53" s="29"/>
      <c r="K53" s="29"/>
      <c r="L53" s="29"/>
      <c r="M53" s="29"/>
      <c r="N53" s="29"/>
      <c r="O53" s="29" t="e">
        <f t="shared" si="8"/>
        <v>#DIV/0!</v>
      </c>
      <c r="P53" s="29" t="e">
        <f t="shared" si="8"/>
        <v>#DIV/0!</v>
      </c>
      <c r="Q53" s="29" t="e">
        <f t="shared" si="8"/>
        <v>#DIV/0!</v>
      </c>
      <c r="R53" s="29"/>
      <c r="S53" s="60"/>
    </row>
    <row r="54" spans="1:19" ht="18" x14ac:dyDescent="0.25">
      <c r="A54" s="58">
        <v>44862</v>
      </c>
      <c r="B54" s="26"/>
      <c r="C54" s="26"/>
      <c r="D54" s="26"/>
      <c r="E54" s="26"/>
      <c r="F54" s="26" t="e">
        <f t="shared" si="9"/>
        <v>#DIV/0!</v>
      </c>
      <c r="G54" s="26" t="e">
        <f t="shared" si="9"/>
        <v>#DIV/0!</v>
      </c>
      <c r="H54" s="59"/>
      <c r="I54" s="29"/>
      <c r="J54" s="29"/>
      <c r="K54" s="29"/>
      <c r="L54" s="29"/>
      <c r="M54" s="29"/>
      <c r="N54" s="29"/>
      <c r="O54" s="29" t="e">
        <f t="shared" si="8"/>
        <v>#DIV/0!</v>
      </c>
      <c r="P54" s="29" t="e">
        <f t="shared" si="8"/>
        <v>#DIV/0!</v>
      </c>
      <c r="Q54" s="29" t="e">
        <f t="shared" si="8"/>
        <v>#DIV/0!</v>
      </c>
      <c r="R54" s="29"/>
      <c r="S54" s="60"/>
    </row>
    <row r="55" spans="1:19" ht="18" x14ac:dyDescent="0.25">
      <c r="A55" s="58">
        <v>44863</v>
      </c>
      <c r="B55" s="26"/>
      <c r="C55" s="26"/>
      <c r="D55" s="26"/>
      <c r="E55" s="26"/>
      <c r="F55" s="26" t="e">
        <f t="shared" si="9"/>
        <v>#DIV/0!</v>
      </c>
      <c r="G55" s="26" t="e">
        <f t="shared" si="9"/>
        <v>#DIV/0!</v>
      </c>
      <c r="H55" s="59"/>
      <c r="I55" s="29"/>
      <c r="J55" s="29"/>
      <c r="K55" s="29"/>
      <c r="L55" s="29"/>
      <c r="M55" s="29"/>
      <c r="N55" s="29"/>
      <c r="O55" s="29" t="e">
        <f t="shared" si="8"/>
        <v>#DIV/0!</v>
      </c>
      <c r="P55" s="29" t="e">
        <f t="shared" si="8"/>
        <v>#DIV/0!</v>
      </c>
      <c r="Q55" s="29" t="e">
        <f t="shared" si="8"/>
        <v>#DIV/0!</v>
      </c>
      <c r="R55" s="29"/>
      <c r="S55" s="60"/>
    </row>
    <row r="56" spans="1:19" ht="18" x14ac:dyDescent="0.25">
      <c r="A56" s="58">
        <v>44864</v>
      </c>
      <c r="B56" s="26"/>
      <c r="C56" s="26"/>
      <c r="D56" s="26"/>
      <c r="E56" s="26"/>
      <c r="F56" s="26" t="e">
        <f t="shared" si="9"/>
        <v>#DIV/0!</v>
      </c>
      <c r="G56" s="26" t="e">
        <f t="shared" si="9"/>
        <v>#DIV/0!</v>
      </c>
      <c r="H56" s="59"/>
      <c r="I56" s="29"/>
      <c r="J56" s="29"/>
      <c r="K56" s="29"/>
      <c r="L56" s="29"/>
      <c r="M56" s="29"/>
      <c r="N56" s="29"/>
      <c r="O56" s="29" t="e">
        <f t="shared" si="8"/>
        <v>#DIV/0!</v>
      </c>
      <c r="P56" s="29" t="e">
        <f t="shared" si="8"/>
        <v>#DIV/0!</v>
      </c>
      <c r="Q56" s="29" t="e">
        <f t="shared" si="8"/>
        <v>#DIV/0!</v>
      </c>
      <c r="R56" s="29"/>
      <c r="S56" s="60"/>
    </row>
    <row r="57" spans="1:19" ht="18" x14ac:dyDescent="0.25">
      <c r="A57" s="58">
        <v>44865</v>
      </c>
      <c r="B57" s="26"/>
      <c r="C57" s="26"/>
      <c r="D57" s="26"/>
      <c r="E57" s="26"/>
      <c r="F57" s="26" t="e">
        <f t="shared" si="9"/>
        <v>#DIV/0!</v>
      </c>
      <c r="G57" s="26" t="e">
        <f t="shared" si="9"/>
        <v>#DIV/0!</v>
      </c>
      <c r="H57" s="59"/>
      <c r="I57" s="29"/>
      <c r="J57" s="29"/>
      <c r="K57" s="29"/>
      <c r="L57" s="29"/>
      <c r="M57" s="29"/>
      <c r="N57" s="29"/>
      <c r="O57" s="29" t="e">
        <f t="shared" si="8"/>
        <v>#DIV/0!</v>
      </c>
      <c r="P57" s="29" t="e">
        <f t="shared" si="8"/>
        <v>#DIV/0!</v>
      </c>
      <c r="Q57" s="29" t="e">
        <f t="shared" si="8"/>
        <v>#DIV/0!</v>
      </c>
      <c r="R57" s="29"/>
      <c r="S57" s="60"/>
    </row>
    <row r="58" spans="1:19" ht="21" x14ac:dyDescent="0.25">
      <c r="A58" s="61" t="s">
        <v>47</v>
      </c>
      <c r="B58" s="62">
        <f>AVERAGE(B27:B57)</f>
        <v>3732.5</v>
      </c>
      <c r="C58" s="62">
        <f>AVERAGE(C27:C57)</f>
        <v>166635</v>
      </c>
      <c r="D58" s="62">
        <f>AVERAGE(D27:D57)</f>
        <v>4115.75</v>
      </c>
      <c r="E58" s="62">
        <f>AVERAGE(E27:E57)</f>
        <v>182509</v>
      </c>
      <c r="F58" s="63">
        <f>((D58-B58)/B58)*100</f>
        <v>10.267916945746819</v>
      </c>
      <c r="G58" s="63">
        <f t="shared" ref="G58:G91" si="10">((E58-C58)/C58)*100</f>
        <v>9.5262099798961799</v>
      </c>
      <c r="H58" s="64"/>
      <c r="I58" s="63">
        <f t="shared" ref="I58:N58" si="11">AVERAGE(I27:I57)</f>
        <v>28.469500000000004</v>
      </c>
      <c r="J58" s="63">
        <f t="shared" si="11"/>
        <v>18.836500000000001</v>
      </c>
      <c r="K58" s="63">
        <f t="shared" si="11"/>
        <v>1395.75</v>
      </c>
      <c r="L58" s="63">
        <f t="shared" si="11"/>
        <v>31.37425</v>
      </c>
      <c r="M58" s="63">
        <f t="shared" si="11"/>
        <v>20.435749999999999</v>
      </c>
      <c r="N58" s="63">
        <f t="shared" si="11"/>
        <v>1562.5</v>
      </c>
      <c r="O58" s="63">
        <f t="shared" si="8"/>
        <v>10.203024289151534</v>
      </c>
      <c r="P58" s="63">
        <f t="shared" si="8"/>
        <v>8.49016537042443</v>
      </c>
      <c r="Q58" s="63">
        <f t="shared" si="8"/>
        <v>11.946981909367723</v>
      </c>
      <c r="R58" s="63">
        <f>AVERAGE(R27:R57)</f>
        <v>4.1825000000000001</v>
      </c>
      <c r="S58" s="63">
        <f>AVERAGE(S27:S57)</f>
        <v>50.005000000000003</v>
      </c>
    </row>
    <row r="59" spans="1:19" ht="21" x14ac:dyDescent="0.25">
      <c r="A59" s="65" t="s">
        <v>48</v>
      </c>
      <c r="B59" s="62">
        <f>SUM(B27:B57)</f>
        <v>14930</v>
      </c>
      <c r="C59" s="62">
        <f>SUM(C27:C57)</f>
        <v>666540</v>
      </c>
      <c r="D59" s="62">
        <f>SUM(D27:D57)</f>
        <v>16463</v>
      </c>
      <c r="E59" s="62">
        <f>SUM(E27:E57)</f>
        <v>730036</v>
      </c>
      <c r="F59" s="63">
        <f>((D59-B59)/B59)*100</f>
        <v>10.267916945746819</v>
      </c>
      <c r="G59" s="63">
        <f t="shared" si="10"/>
        <v>9.5262099798961799</v>
      </c>
      <c r="H59" s="64"/>
      <c r="I59" s="63">
        <f t="shared" ref="I59:N59" si="12">SUM(I27:I57)</f>
        <v>113.87800000000001</v>
      </c>
      <c r="J59" s="63">
        <f t="shared" si="12"/>
        <v>75.346000000000004</v>
      </c>
      <c r="K59" s="63">
        <f t="shared" si="12"/>
        <v>5583</v>
      </c>
      <c r="L59" s="63">
        <f t="shared" si="12"/>
        <v>125.497</v>
      </c>
      <c r="M59" s="63">
        <f t="shared" si="12"/>
        <v>81.742999999999995</v>
      </c>
      <c r="N59" s="63">
        <f t="shared" si="12"/>
        <v>6250</v>
      </c>
      <c r="O59" s="63">
        <f t="shared" si="8"/>
        <v>10.203024289151534</v>
      </c>
      <c r="P59" s="63">
        <f t="shared" si="8"/>
        <v>8.49016537042443</v>
      </c>
      <c r="Q59" s="63">
        <f t="shared" si="8"/>
        <v>11.946981909367723</v>
      </c>
      <c r="R59" s="64" t="s">
        <v>49</v>
      </c>
      <c r="S59" s="66" t="s">
        <v>49</v>
      </c>
    </row>
    <row r="60" spans="1:19" ht="21" x14ac:dyDescent="0.25">
      <c r="A60" s="61" t="s">
        <v>37</v>
      </c>
      <c r="B60" s="62">
        <f>MAX(B27:B57)</f>
        <v>3825</v>
      </c>
      <c r="C60" s="62">
        <f>MAX(C27:C57)</f>
        <v>170353</v>
      </c>
      <c r="D60" s="62">
        <f>MAX(D27:D57)</f>
        <v>4265</v>
      </c>
      <c r="E60" s="62">
        <f>MAX(E27:E57)</f>
        <v>186909</v>
      </c>
      <c r="F60" s="63">
        <f>((D60-B60)/B60)*100</f>
        <v>11.503267973856209</v>
      </c>
      <c r="G60" s="63">
        <f t="shared" si="10"/>
        <v>9.7186430529547465</v>
      </c>
      <c r="H60" s="64"/>
      <c r="I60" s="63">
        <f t="shared" ref="I60:N60" si="13">MAX(I27:I57)</f>
        <v>30.57</v>
      </c>
      <c r="J60" s="63">
        <f t="shared" si="13"/>
        <v>20.93</v>
      </c>
      <c r="K60" s="63">
        <f t="shared" si="13"/>
        <v>1462</v>
      </c>
      <c r="L60" s="63">
        <f t="shared" si="13"/>
        <v>33.14</v>
      </c>
      <c r="M60" s="63">
        <f t="shared" si="13"/>
        <v>21.62</v>
      </c>
      <c r="N60" s="63">
        <f t="shared" si="13"/>
        <v>1674</v>
      </c>
      <c r="O60" s="63">
        <f t="shared" si="8"/>
        <v>8.406934903500165</v>
      </c>
      <c r="P60" s="63">
        <f t="shared" si="8"/>
        <v>3.2967032967033032</v>
      </c>
      <c r="Q60" s="63">
        <f t="shared" si="8"/>
        <v>14.500683994528044</v>
      </c>
      <c r="R60" s="63">
        <f>MAX(R27:R57)</f>
        <v>4.68</v>
      </c>
      <c r="S60" s="63">
        <f>MAX(S27:S57)</f>
        <v>50.02</v>
      </c>
    </row>
    <row r="61" spans="1:19" ht="21" x14ac:dyDescent="0.25">
      <c r="A61" s="61" t="s">
        <v>36</v>
      </c>
      <c r="B61" s="62">
        <f>MIN(B27:B57)</f>
        <v>3636</v>
      </c>
      <c r="C61" s="62">
        <f>MIN(C27:C57)</f>
        <v>161628</v>
      </c>
      <c r="D61" s="62">
        <f>MIN(D27:D57)</f>
        <v>3965</v>
      </c>
      <c r="E61" s="62">
        <f>MIN(E27:E57)</f>
        <v>175616</v>
      </c>
      <c r="F61" s="63">
        <f>((D61-B61)/B61)*100</f>
        <v>9.0484048404840483</v>
      </c>
      <c r="G61" s="63">
        <f t="shared" si="10"/>
        <v>8.6544410621921948</v>
      </c>
      <c r="H61" s="64"/>
      <c r="I61" s="63">
        <f t="shared" ref="I61:N61" si="14">MIN(I27:I57)</f>
        <v>26.713999999999999</v>
      </c>
      <c r="J61" s="63">
        <f t="shared" si="14"/>
        <v>17.206</v>
      </c>
      <c r="K61" s="63">
        <f t="shared" si="14"/>
        <v>1330</v>
      </c>
      <c r="L61" s="63">
        <f t="shared" si="14"/>
        <v>28.396000000000001</v>
      </c>
      <c r="M61" s="63">
        <f t="shared" si="14"/>
        <v>17.652000000000001</v>
      </c>
      <c r="N61" s="63">
        <f t="shared" si="14"/>
        <v>1413</v>
      </c>
      <c r="O61" s="63">
        <f t="shared" si="8"/>
        <v>6.2963240248558883</v>
      </c>
      <c r="P61" s="63">
        <f t="shared" si="8"/>
        <v>2.5921190282459694</v>
      </c>
      <c r="Q61" s="63">
        <f t="shared" si="8"/>
        <v>6.2406015037593985</v>
      </c>
      <c r="R61" s="63">
        <f>MIN(R27:R57)</f>
        <v>3.74</v>
      </c>
      <c r="S61" s="63">
        <f>MIN(S27:S57)</f>
        <v>49.99</v>
      </c>
    </row>
    <row r="62" spans="1:19" ht="19.5" thickBot="1" x14ac:dyDescent="0.35">
      <c r="A62" s="67" t="s">
        <v>38</v>
      </c>
      <c r="B62" s="68"/>
      <c r="C62" s="68"/>
      <c r="D62" s="68"/>
      <c r="E62" s="68"/>
      <c r="F62" s="69">
        <f>((D59-B59)/B59)*100</f>
        <v>10.267916945746819</v>
      </c>
      <c r="G62" s="69"/>
      <c r="H62" s="70"/>
      <c r="I62" s="68" t="s">
        <v>38</v>
      </c>
      <c r="J62" s="68"/>
      <c r="K62" s="68"/>
      <c r="L62" s="68"/>
      <c r="M62" s="68"/>
      <c r="N62" s="68"/>
      <c r="O62" s="71">
        <f>((L59-I59)/I59)*100</f>
        <v>10.203024289151534</v>
      </c>
      <c r="P62" s="71">
        <f>((M59-J59)/J59)*100</f>
        <v>8.49016537042443</v>
      </c>
      <c r="Q62" s="71"/>
      <c r="R62" s="70"/>
      <c r="S62" s="72"/>
    </row>
  </sheetData>
  <mergeCells count="28">
    <mergeCell ref="A62:E62"/>
    <mergeCell ref="I62:N62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" right="0" top="0" bottom="0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DEMANDMET oct.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2022-10-05T05:33:13Z</dcterms:created>
  <dcterms:modified xsi:type="dcterms:W3CDTF">2022-10-05T05:33:27Z</dcterms:modified>
</cp:coreProperties>
</file>