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01052022\"/>
    </mc:Choice>
  </mc:AlternateContent>
  <xr:revisionPtr revIDLastSave="0" documentId="8_{953A3FC2-F99A-42A4-B34E-F679E8619E6E}" xr6:coauthVersionLast="36" xr6:coauthVersionMax="36" xr10:uidLastSave="{00000000-0000-0000-0000-000000000000}"/>
  <bookViews>
    <workbookView xWindow="0" yWindow="0" windowWidth="28800" windowHeight="11625" xr2:uid="{6E37EBE3-A8B9-4016-BA6B-F05AE157AFEC}"/>
  </bookViews>
  <sheets>
    <sheet name="Form-4B URS_booked" sheetId="1" r:id="rId1"/>
  </sheets>
  <externalReferences>
    <externalReference r:id="rId2"/>
    <externalReference r:id="rId3"/>
    <externalReference r:id="rId4"/>
    <externalReference r:id="rId5"/>
  </externalReferences>
  <definedNames>
    <definedName name="__a10" localSheetId="0">'[3]DAILY GEN. REPORT'!$D$51</definedName>
    <definedName name="__A9" localSheetId="0">'[3]DAILY GEN. REPORT'!$D$51</definedName>
    <definedName name="__S3" localSheetId="0">'[3]DAILY GEN. REPORT'!$F$58</definedName>
    <definedName name="FF">'[4]ACTUAL GENERATION'!$X$11</definedName>
    <definedName name="od">'[2]ACTUAL GENERATION'!$F$21</definedName>
    <definedName name="_xlnm.Print_Area" localSheetId="0">'Form-4B URS_booked'!$A$1:$BT$106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145" i="1" l="1"/>
  <c r="BA108" i="1"/>
  <c r="AZ108" i="1"/>
  <c r="AX108" i="1"/>
  <c r="AS108" i="1"/>
  <c r="AR108" i="1"/>
  <c r="AP108" i="1"/>
  <c r="AK108" i="1"/>
  <c r="AJ108" i="1"/>
  <c r="AC108" i="1"/>
  <c r="AB108" i="1"/>
  <c r="U108" i="1"/>
  <c r="T108" i="1"/>
  <c r="R108" i="1"/>
  <c r="M108" i="1"/>
  <c r="L108" i="1"/>
  <c r="E108" i="1"/>
  <c r="D108" i="1"/>
  <c r="B108" i="1"/>
  <c r="BS105" i="1"/>
  <c r="BB105" i="1"/>
  <c r="BB108" i="1" s="1"/>
  <c r="BA105" i="1"/>
  <c r="AZ105" i="1"/>
  <c r="AY105" i="1"/>
  <c r="AY108" i="1" s="1"/>
  <c r="AX105" i="1"/>
  <c r="AW105" i="1"/>
  <c r="AW108" i="1" s="1"/>
  <c r="AV105" i="1"/>
  <c r="AV108" i="1" s="1"/>
  <c r="AU105" i="1"/>
  <c r="AU108" i="1" s="1"/>
  <c r="AT105" i="1"/>
  <c r="AT108" i="1" s="1"/>
  <c r="AS105" i="1"/>
  <c r="AR105" i="1"/>
  <c r="AQ105" i="1"/>
  <c r="AQ108" i="1" s="1"/>
  <c r="AP105" i="1"/>
  <c r="AO105" i="1"/>
  <c r="AO108" i="1" s="1"/>
  <c r="AN105" i="1"/>
  <c r="AN108" i="1" s="1"/>
  <c r="AM105" i="1"/>
  <c r="AM108" i="1" s="1"/>
  <c r="AL105" i="1"/>
  <c r="AL108" i="1" s="1"/>
  <c r="AK105" i="1"/>
  <c r="AJ105" i="1"/>
  <c r="AI105" i="1"/>
  <c r="AI108" i="1" s="1"/>
  <c r="AH105" i="1"/>
  <c r="AH108" i="1" s="1"/>
  <c r="AG105" i="1"/>
  <c r="AG108" i="1" s="1"/>
  <c r="AF105" i="1"/>
  <c r="AF108" i="1" s="1"/>
  <c r="AE105" i="1"/>
  <c r="AE108" i="1" s="1"/>
  <c r="AD105" i="1"/>
  <c r="AD108" i="1" s="1"/>
  <c r="AC105" i="1"/>
  <c r="AB105" i="1"/>
  <c r="AA105" i="1"/>
  <c r="AA108" i="1" s="1"/>
  <c r="Z105" i="1"/>
  <c r="Z108" i="1" s="1"/>
  <c r="Y105" i="1"/>
  <c r="Y108" i="1" s="1"/>
  <c r="X105" i="1"/>
  <c r="X108" i="1" s="1"/>
  <c r="W105" i="1"/>
  <c r="W108" i="1" s="1"/>
  <c r="V105" i="1"/>
  <c r="V108" i="1" s="1"/>
  <c r="U105" i="1"/>
  <c r="T105" i="1"/>
  <c r="S105" i="1"/>
  <c r="S108" i="1" s="1"/>
  <c r="R105" i="1"/>
  <c r="Q105" i="1"/>
  <c r="Q108" i="1" s="1"/>
  <c r="P105" i="1"/>
  <c r="P108" i="1" s="1"/>
  <c r="O105" i="1"/>
  <c r="O108" i="1" s="1"/>
  <c r="N105" i="1"/>
  <c r="N108" i="1" s="1"/>
  <c r="M105" i="1"/>
  <c r="L105" i="1"/>
  <c r="K105" i="1"/>
  <c r="K108" i="1" s="1"/>
  <c r="J105" i="1"/>
  <c r="J108" i="1" s="1"/>
  <c r="I105" i="1"/>
  <c r="I108" i="1" s="1"/>
  <c r="H105" i="1"/>
  <c r="H108" i="1" s="1"/>
  <c r="G105" i="1"/>
  <c r="G108" i="1" s="1"/>
  <c r="F105" i="1"/>
  <c r="F108" i="1" s="1"/>
  <c r="E105" i="1"/>
  <c r="D105" i="1"/>
  <c r="C105" i="1"/>
  <c r="C108" i="1" s="1"/>
  <c r="B105" i="1"/>
  <c r="BR104" i="1"/>
  <c r="BP104" i="1"/>
  <c r="BO104" i="1"/>
  <c r="BQ104" i="1" s="1"/>
  <c r="BM104" i="1"/>
  <c r="BL104" i="1"/>
  <c r="BK104" i="1"/>
  <c r="BJ104" i="1"/>
  <c r="BE104" i="1"/>
  <c r="BC104" i="1"/>
  <c r="BR103" i="1"/>
  <c r="BP103" i="1"/>
  <c r="BO103" i="1"/>
  <c r="BQ103" i="1" s="1"/>
  <c r="BM103" i="1"/>
  <c r="BL103" i="1"/>
  <c r="BK103" i="1"/>
  <c r="BJ103" i="1"/>
  <c r="BE103" i="1"/>
  <c r="BC103" i="1"/>
  <c r="BR102" i="1"/>
  <c r="BP102" i="1"/>
  <c r="BO102" i="1"/>
  <c r="BQ102" i="1" s="1"/>
  <c r="BM102" i="1"/>
  <c r="BL102" i="1"/>
  <c r="BK102" i="1"/>
  <c r="BJ102" i="1"/>
  <c r="BE102" i="1"/>
  <c r="BC102" i="1"/>
  <c r="BR101" i="1"/>
  <c r="BP101" i="1"/>
  <c r="BO101" i="1"/>
  <c r="BQ101" i="1" s="1"/>
  <c r="BM101" i="1"/>
  <c r="BL101" i="1"/>
  <c r="BK101" i="1"/>
  <c r="BJ101" i="1"/>
  <c r="BE101" i="1"/>
  <c r="BC101" i="1"/>
  <c r="BR100" i="1"/>
  <c r="BP100" i="1"/>
  <c r="BO100" i="1"/>
  <c r="BQ100" i="1" s="1"/>
  <c r="BM100" i="1"/>
  <c r="BL100" i="1"/>
  <c r="BK100" i="1"/>
  <c r="BJ100" i="1"/>
  <c r="BE100" i="1"/>
  <c r="BC100" i="1"/>
  <c r="BR99" i="1"/>
  <c r="BP99" i="1"/>
  <c r="BO99" i="1"/>
  <c r="BQ99" i="1" s="1"/>
  <c r="BM99" i="1"/>
  <c r="BL99" i="1"/>
  <c r="BK99" i="1"/>
  <c r="BJ99" i="1"/>
  <c r="BE99" i="1"/>
  <c r="BC99" i="1"/>
  <c r="BR98" i="1"/>
  <c r="BP98" i="1"/>
  <c r="BO98" i="1"/>
  <c r="BQ98" i="1" s="1"/>
  <c r="BM98" i="1"/>
  <c r="BL98" i="1"/>
  <c r="BK98" i="1"/>
  <c r="BJ98" i="1"/>
  <c r="BE98" i="1"/>
  <c r="BC98" i="1"/>
  <c r="BR97" i="1"/>
  <c r="BP97" i="1"/>
  <c r="BO97" i="1"/>
  <c r="BQ97" i="1" s="1"/>
  <c r="BM97" i="1"/>
  <c r="BL97" i="1"/>
  <c r="BK97" i="1"/>
  <c r="BJ97" i="1"/>
  <c r="BE97" i="1"/>
  <c r="BC97" i="1"/>
  <c r="BR96" i="1"/>
  <c r="BP96" i="1"/>
  <c r="BO96" i="1"/>
  <c r="BQ96" i="1" s="1"/>
  <c r="BM96" i="1"/>
  <c r="BL96" i="1"/>
  <c r="BK96" i="1"/>
  <c r="BJ96" i="1"/>
  <c r="BE96" i="1"/>
  <c r="BC96" i="1"/>
  <c r="BR95" i="1"/>
  <c r="BP95" i="1"/>
  <c r="BO95" i="1"/>
  <c r="BQ95" i="1" s="1"/>
  <c r="BM95" i="1"/>
  <c r="BL95" i="1"/>
  <c r="BK95" i="1"/>
  <c r="BJ95" i="1"/>
  <c r="BE95" i="1"/>
  <c r="BC95" i="1"/>
  <c r="BR94" i="1"/>
  <c r="BP94" i="1"/>
  <c r="BO94" i="1"/>
  <c r="BQ94" i="1" s="1"/>
  <c r="BM94" i="1"/>
  <c r="BL94" i="1"/>
  <c r="BK94" i="1"/>
  <c r="BJ94" i="1"/>
  <c r="BE94" i="1"/>
  <c r="BC94" i="1"/>
  <c r="BR93" i="1"/>
  <c r="BP93" i="1"/>
  <c r="BO93" i="1"/>
  <c r="BQ93" i="1" s="1"/>
  <c r="BM93" i="1"/>
  <c r="BL93" i="1"/>
  <c r="BK93" i="1"/>
  <c r="BJ93" i="1"/>
  <c r="BE93" i="1"/>
  <c r="BC93" i="1"/>
  <c r="BR92" i="1"/>
  <c r="BP92" i="1"/>
  <c r="BO92" i="1"/>
  <c r="BQ92" i="1" s="1"/>
  <c r="BM92" i="1"/>
  <c r="BL92" i="1"/>
  <c r="BK92" i="1"/>
  <c r="BJ92" i="1"/>
  <c r="BE92" i="1"/>
  <c r="BC92" i="1"/>
  <c r="BR91" i="1"/>
  <c r="BP91" i="1"/>
  <c r="BO91" i="1"/>
  <c r="BQ91" i="1" s="1"/>
  <c r="BM91" i="1"/>
  <c r="BL91" i="1"/>
  <c r="BK91" i="1"/>
  <c r="BJ91" i="1"/>
  <c r="BE91" i="1"/>
  <c r="BC91" i="1"/>
  <c r="BR90" i="1"/>
  <c r="BP90" i="1"/>
  <c r="BO90" i="1"/>
  <c r="BQ90" i="1" s="1"/>
  <c r="BM90" i="1"/>
  <c r="BL90" i="1"/>
  <c r="BK90" i="1"/>
  <c r="BJ90" i="1"/>
  <c r="BE90" i="1"/>
  <c r="BC90" i="1"/>
  <c r="BR89" i="1"/>
  <c r="BP89" i="1"/>
  <c r="BO89" i="1"/>
  <c r="BQ89" i="1" s="1"/>
  <c r="BM89" i="1"/>
  <c r="BL89" i="1"/>
  <c r="BK89" i="1"/>
  <c r="BJ89" i="1"/>
  <c r="BE89" i="1"/>
  <c r="BC89" i="1"/>
  <c r="BR88" i="1"/>
  <c r="BP88" i="1"/>
  <c r="BO88" i="1"/>
  <c r="BQ88" i="1" s="1"/>
  <c r="BM88" i="1"/>
  <c r="BL88" i="1"/>
  <c r="BK88" i="1"/>
  <c r="BJ88" i="1"/>
  <c r="BE88" i="1"/>
  <c r="BC88" i="1"/>
  <c r="BR87" i="1"/>
  <c r="BP87" i="1"/>
  <c r="BO87" i="1"/>
  <c r="BQ87" i="1" s="1"/>
  <c r="BM87" i="1"/>
  <c r="BL87" i="1"/>
  <c r="BK87" i="1"/>
  <c r="BJ87" i="1"/>
  <c r="BE87" i="1"/>
  <c r="BC87" i="1"/>
  <c r="BR86" i="1"/>
  <c r="BP86" i="1"/>
  <c r="BO86" i="1"/>
  <c r="BQ86" i="1" s="1"/>
  <c r="BM86" i="1"/>
  <c r="BL86" i="1"/>
  <c r="BK86" i="1"/>
  <c r="BJ86" i="1"/>
  <c r="BE86" i="1"/>
  <c r="BC86" i="1"/>
  <c r="BR85" i="1"/>
  <c r="BP85" i="1"/>
  <c r="BO85" i="1"/>
  <c r="BQ85" i="1" s="1"/>
  <c r="BM85" i="1"/>
  <c r="BL85" i="1"/>
  <c r="BK85" i="1"/>
  <c r="BJ85" i="1"/>
  <c r="BE85" i="1"/>
  <c r="BC85" i="1"/>
  <c r="BR84" i="1"/>
  <c r="BP84" i="1"/>
  <c r="BO84" i="1"/>
  <c r="BQ84" i="1" s="1"/>
  <c r="BM84" i="1"/>
  <c r="BL84" i="1"/>
  <c r="BK84" i="1"/>
  <c r="BJ84" i="1"/>
  <c r="BE84" i="1"/>
  <c r="BC84" i="1"/>
  <c r="BR83" i="1"/>
  <c r="BP83" i="1"/>
  <c r="BO83" i="1"/>
  <c r="BQ83" i="1" s="1"/>
  <c r="BM83" i="1"/>
  <c r="BL83" i="1"/>
  <c r="BK83" i="1"/>
  <c r="BJ83" i="1"/>
  <c r="BE83" i="1"/>
  <c r="BC83" i="1"/>
  <c r="BR82" i="1"/>
  <c r="BP82" i="1"/>
  <c r="BO82" i="1"/>
  <c r="BQ82" i="1" s="1"/>
  <c r="BM82" i="1"/>
  <c r="BL82" i="1"/>
  <c r="BK82" i="1"/>
  <c r="BJ82" i="1"/>
  <c r="BE82" i="1"/>
  <c r="BC82" i="1"/>
  <c r="BR81" i="1"/>
  <c r="BP81" i="1"/>
  <c r="BO81" i="1"/>
  <c r="BM81" i="1"/>
  <c r="BL81" i="1"/>
  <c r="BK81" i="1"/>
  <c r="BJ81" i="1"/>
  <c r="BE81" i="1"/>
  <c r="BC81" i="1"/>
  <c r="BR80" i="1"/>
  <c r="BP80" i="1"/>
  <c r="BO80" i="1"/>
  <c r="BM80" i="1"/>
  <c r="BL80" i="1"/>
  <c r="BK80" i="1"/>
  <c r="BJ80" i="1"/>
  <c r="BE80" i="1"/>
  <c r="BC80" i="1"/>
  <c r="BR79" i="1"/>
  <c r="BP79" i="1"/>
  <c r="BO79" i="1"/>
  <c r="BQ79" i="1" s="1"/>
  <c r="BM79" i="1"/>
  <c r="BL79" i="1"/>
  <c r="BK79" i="1"/>
  <c r="BJ79" i="1"/>
  <c r="BE79" i="1"/>
  <c r="BC79" i="1"/>
  <c r="BR78" i="1"/>
  <c r="BP78" i="1"/>
  <c r="BO78" i="1"/>
  <c r="BQ78" i="1" s="1"/>
  <c r="BM78" i="1"/>
  <c r="BL78" i="1"/>
  <c r="BK78" i="1"/>
  <c r="BJ78" i="1"/>
  <c r="BE78" i="1"/>
  <c r="BC78" i="1"/>
  <c r="BR77" i="1"/>
  <c r="BP77" i="1"/>
  <c r="BO77" i="1"/>
  <c r="BM77" i="1"/>
  <c r="BL77" i="1"/>
  <c r="BK77" i="1"/>
  <c r="BJ77" i="1"/>
  <c r="BE77" i="1"/>
  <c r="BC77" i="1"/>
  <c r="BR76" i="1"/>
  <c r="BP76" i="1"/>
  <c r="BO76" i="1"/>
  <c r="BM76" i="1"/>
  <c r="BL76" i="1"/>
  <c r="BK76" i="1"/>
  <c r="BJ76" i="1"/>
  <c r="BE76" i="1"/>
  <c r="BC76" i="1"/>
  <c r="BR75" i="1"/>
  <c r="BP75" i="1"/>
  <c r="BO75" i="1"/>
  <c r="BQ75" i="1" s="1"/>
  <c r="BM75" i="1"/>
  <c r="BL75" i="1"/>
  <c r="BK75" i="1"/>
  <c r="BJ75" i="1"/>
  <c r="BE75" i="1"/>
  <c r="BC75" i="1"/>
  <c r="BR74" i="1"/>
  <c r="BP74" i="1"/>
  <c r="BO74" i="1"/>
  <c r="BQ74" i="1" s="1"/>
  <c r="BM74" i="1"/>
  <c r="BL74" i="1"/>
  <c r="BK74" i="1"/>
  <c r="BJ74" i="1"/>
  <c r="BE74" i="1"/>
  <c r="BC74" i="1"/>
  <c r="BR73" i="1"/>
  <c r="BP73" i="1"/>
  <c r="BO73" i="1"/>
  <c r="BM73" i="1"/>
  <c r="BL73" i="1"/>
  <c r="BK73" i="1"/>
  <c r="BJ73" i="1"/>
  <c r="BE73" i="1"/>
  <c r="BC73" i="1"/>
  <c r="BR72" i="1"/>
  <c r="BP72" i="1"/>
  <c r="BO72" i="1"/>
  <c r="BM72" i="1"/>
  <c r="BL72" i="1"/>
  <c r="BK72" i="1"/>
  <c r="BJ72" i="1"/>
  <c r="BE72" i="1"/>
  <c r="BC72" i="1"/>
  <c r="BR71" i="1"/>
  <c r="BP71" i="1"/>
  <c r="BO71" i="1"/>
  <c r="BQ71" i="1" s="1"/>
  <c r="BM71" i="1"/>
  <c r="BL71" i="1"/>
  <c r="BK71" i="1"/>
  <c r="BJ71" i="1"/>
  <c r="BE71" i="1"/>
  <c r="BC71" i="1"/>
  <c r="BR70" i="1"/>
  <c r="BP70" i="1"/>
  <c r="BO70" i="1"/>
  <c r="BQ70" i="1" s="1"/>
  <c r="BM70" i="1"/>
  <c r="BL70" i="1"/>
  <c r="BK70" i="1"/>
  <c r="BJ70" i="1"/>
  <c r="BE70" i="1"/>
  <c r="BC70" i="1"/>
  <c r="BR69" i="1"/>
  <c r="BP69" i="1"/>
  <c r="BO69" i="1"/>
  <c r="BM69" i="1"/>
  <c r="BL69" i="1"/>
  <c r="BK69" i="1"/>
  <c r="BJ69" i="1"/>
  <c r="BE69" i="1"/>
  <c r="BC69" i="1"/>
  <c r="BR68" i="1"/>
  <c r="BP68" i="1"/>
  <c r="BO68" i="1"/>
  <c r="BQ68" i="1" s="1"/>
  <c r="BM68" i="1"/>
  <c r="BL68" i="1"/>
  <c r="BK68" i="1"/>
  <c r="BJ68" i="1"/>
  <c r="BN68" i="1" s="1"/>
  <c r="BT68" i="1" s="1"/>
  <c r="BE68" i="1"/>
  <c r="BC68" i="1"/>
  <c r="BR67" i="1"/>
  <c r="BP67" i="1"/>
  <c r="BO67" i="1"/>
  <c r="BQ67" i="1" s="1"/>
  <c r="BM67" i="1"/>
  <c r="BL67" i="1"/>
  <c r="BK67" i="1"/>
  <c r="BJ67" i="1"/>
  <c r="BE67" i="1"/>
  <c r="BC67" i="1"/>
  <c r="BR66" i="1"/>
  <c r="BP66" i="1"/>
  <c r="BO66" i="1"/>
  <c r="BM66" i="1"/>
  <c r="BL66" i="1"/>
  <c r="BK66" i="1"/>
  <c r="BJ66" i="1"/>
  <c r="BE66" i="1"/>
  <c r="BC66" i="1"/>
  <c r="BR65" i="1"/>
  <c r="BQ65" i="1"/>
  <c r="BP65" i="1"/>
  <c r="BO65" i="1"/>
  <c r="BM65" i="1"/>
  <c r="BL65" i="1"/>
  <c r="BK65" i="1"/>
  <c r="BJ65" i="1"/>
  <c r="BE65" i="1"/>
  <c r="BC65" i="1"/>
  <c r="BR64" i="1"/>
  <c r="BQ64" i="1"/>
  <c r="BP64" i="1"/>
  <c r="BO64" i="1"/>
  <c r="BM64" i="1"/>
  <c r="BL64" i="1"/>
  <c r="BK64" i="1"/>
  <c r="BJ64" i="1"/>
  <c r="BE64" i="1"/>
  <c r="BC64" i="1"/>
  <c r="BR63" i="1"/>
  <c r="BQ63" i="1"/>
  <c r="BP63" i="1"/>
  <c r="BO63" i="1"/>
  <c r="BM63" i="1"/>
  <c r="BL63" i="1"/>
  <c r="BK63" i="1"/>
  <c r="BJ63" i="1"/>
  <c r="BE63" i="1"/>
  <c r="BC63" i="1"/>
  <c r="BR62" i="1"/>
  <c r="BP62" i="1"/>
  <c r="BO62" i="1"/>
  <c r="BM62" i="1"/>
  <c r="BL62" i="1"/>
  <c r="BK62" i="1"/>
  <c r="BJ62" i="1"/>
  <c r="BN62" i="1" s="1"/>
  <c r="BE62" i="1"/>
  <c r="BC62" i="1"/>
  <c r="BR61" i="1"/>
  <c r="BP61" i="1"/>
  <c r="BQ61" i="1" s="1"/>
  <c r="BO61" i="1"/>
  <c r="BN61" i="1"/>
  <c r="BT61" i="1" s="1"/>
  <c r="BM61" i="1"/>
  <c r="BL61" i="1"/>
  <c r="BK61" i="1"/>
  <c r="BJ61" i="1"/>
  <c r="BE61" i="1"/>
  <c r="BC61" i="1"/>
  <c r="BR60" i="1"/>
  <c r="BP60" i="1"/>
  <c r="BQ60" i="1" s="1"/>
  <c r="BO60" i="1"/>
  <c r="BM60" i="1"/>
  <c r="BL60" i="1"/>
  <c r="BK60" i="1"/>
  <c r="BJ60" i="1"/>
  <c r="BE60" i="1"/>
  <c r="BC60" i="1"/>
  <c r="BR59" i="1"/>
  <c r="BP59" i="1"/>
  <c r="BQ59" i="1" s="1"/>
  <c r="BO59" i="1"/>
  <c r="BN59" i="1"/>
  <c r="BT59" i="1" s="1"/>
  <c r="BM59" i="1"/>
  <c r="BL59" i="1"/>
  <c r="BK59" i="1"/>
  <c r="BJ59" i="1"/>
  <c r="BE59" i="1"/>
  <c r="BC59" i="1"/>
  <c r="BR58" i="1"/>
  <c r="BP58" i="1"/>
  <c r="BQ58" i="1" s="1"/>
  <c r="BO58" i="1"/>
  <c r="BM58" i="1"/>
  <c r="BL58" i="1"/>
  <c r="BK58" i="1"/>
  <c r="BJ58" i="1"/>
  <c r="BE58" i="1"/>
  <c r="BC58" i="1"/>
  <c r="BR57" i="1"/>
  <c r="BP57" i="1"/>
  <c r="BQ57" i="1" s="1"/>
  <c r="BO57" i="1"/>
  <c r="BN57" i="1"/>
  <c r="BT57" i="1" s="1"/>
  <c r="BM57" i="1"/>
  <c r="BL57" i="1"/>
  <c r="BK57" i="1"/>
  <c r="BJ57" i="1"/>
  <c r="BE57" i="1"/>
  <c r="BC57" i="1"/>
  <c r="BR56" i="1"/>
  <c r="BP56" i="1"/>
  <c r="BQ56" i="1" s="1"/>
  <c r="BO56" i="1"/>
  <c r="BM56" i="1"/>
  <c r="BL56" i="1"/>
  <c r="BK56" i="1"/>
  <c r="BJ56" i="1"/>
  <c r="BE56" i="1"/>
  <c r="BC56" i="1"/>
  <c r="BR55" i="1"/>
  <c r="BP55" i="1"/>
  <c r="BQ55" i="1" s="1"/>
  <c r="BO55" i="1"/>
  <c r="BN55" i="1"/>
  <c r="BT55" i="1" s="1"/>
  <c r="BM55" i="1"/>
  <c r="BL55" i="1"/>
  <c r="BK55" i="1"/>
  <c r="BJ55" i="1"/>
  <c r="BE55" i="1"/>
  <c r="BC55" i="1"/>
  <c r="BR54" i="1"/>
  <c r="BP54" i="1"/>
  <c r="BQ54" i="1" s="1"/>
  <c r="BO54" i="1"/>
  <c r="BM54" i="1"/>
  <c r="BL54" i="1"/>
  <c r="BK54" i="1"/>
  <c r="BJ54" i="1"/>
  <c r="BE54" i="1"/>
  <c r="BC54" i="1"/>
  <c r="BR53" i="1"/>
  <c r="BP53" i="1"/>
  <c r="BQ53" i="1" s="1"/>
  <c r="BO53" i="1"/>
  <c r="BN53" i="1"/>
  <c r="BT53" i="1" s="1"/>
  <c r="BM53" i="1"/>
  <c r="BL53" i="1"/>
  <c r="BK53" i="1"/>
  <c r="BJ53" i="1"/>
  <c r="BE53" i="1"/>
  <c r="BC53" i="1"/>
  <c r="BR52" i="1"/>
  <c r="BP52" i="1"/>
  <c r="BO52" i="1"/>
  <c r="BM52" i="1"/>
  <c r="BL52" i="1"/>
  <c r="BK52" i="1"/>
  <c r="BJ52" i="1"/>
  <c r="BE52" i="1"/>
  <c r="BC52" i="1"/>
  <c r="BR51" i="1"/>
  <c r="BP51" i="1"/>
  <c r="BO51" i="1"/>
  <c r="BQ51" i="1" s="1"/>
  <c r="BN51" i="1"/>
  <c r="BT51" i="1" s="1"/>
  <c r="BM51" i="1"/>
  <c r="BL51" i="1"/>
  <c r="BK51" i="1"/>
  <c r="BJ51" i="1"/>
  <c r="BE51" i="1"/>
  <c r="BC51" i="1"/>
  <c r="BR50" i="1"/>
  <c r="BP50" i="1"/>
  <c r="BO50" i="1"/>
  <c r="BM50" i="1"/>
  <c r="BL50" i="1"/>
  <c r="BK50" i="1"/>
  <c r="BJ50" i="1"/>
  <c r="BE50" i="1"/>
  <c r="BC50" i="1"/>
  <c r="BR49" i="1"/>
  <c r="BP49" i="1"/>
  <c r="BO49" i="1"/>
  <c r="BQ49" i="1" s="1"/>
  <c r="BN49" i="1"/>
  <c r="BT49" i="1" s="1"/>
  <c r="BM49" i="1"/>
  <c r="BL49" i="1"/>
  <c r="BK49" i="1"/>
  <c r="BJ49" i="1"/>
  <c r="BE49" i="1"/>
  <c r="BC49" i="1"/>
  <c r="BR48" i="1"/>
  <c r="BP48" i="1"/>
  <c r="BO48" i="1"/>
  <c r="BM48" i="1"/>
  <c r="BL48" i="1"/>
  <c r="BK48" i="1"/>
  <c r="BJ48" i="1"/>
  <c r="BE48" i="1"/>
  <c r="BC48" i="1"/>
  <c r="BR47" i="1"/>
  <c r="BP47" i="1"/>
  <c r="BO47" i="1"/>
  <c r="BQ47" i="1" s="1"/>
  <c r="BN47" i="1"/>
  <c r="BT47" i="1" s="1"/>
  <c r="BM47" i="1"/>
  <c r="BL47" i="1"/>
  <c r="BK47" i="1"/>
  <c r="BJ47" i="1"/>
  <c r="BE47" i="1"/>
  <c r="BC47" i="1"/>
  <c r="BR46" i="1"/>
  <c r="BP46" i="1"/>
  <c r="BO46" i="1"/>
  <c r="BM46" i="1"/>
  <c r="BL46" i="1"/>
  <c r="BK46" i="1"/>
  <c r="BJ46" i="1"/>
  <c r="BE46" i="1"/>
  <c r="BC46" i="1"/>
  <c r="BR45" i="1"/>
  <c r="BP45" i="1"/>
  <c r="BO45" i="1"/>
  <c r="BQ45" i="1" s="1"/>
  <c r="BN45" i="1"/>
  <c r="BT45" i="1" s="1"/>
  <c r="BM45" i="1"/>
  <c r="BL45" i="1"/>
  <c r="BK45" i="1"/>
  <c r="BJ45" i="1"/>
  <c r="BE45" i="1"/>
  <c r="BC45" i="1"/>
  <c r="BR44" i="1"/>
  <c r="BP44" i="1"/>
  <c r="BO44" i="1"/>
  <c r="BM44" i="1"/>
  <c r="BL44" i="1"/>
  <c r="BK44" i="1"/>
  <c r="BJ44" i="1"/>
  <c r="BE44" i="1"/>
  <c r="BC44" i="1"/>
  <c r="BR43" i="1"/>
  <c r="BP43" i="1"/>
  <c r="BO43" i="1"/>
  <c r="BQ43" i="1" s="1"/>
  <c r="BN43" i="1"/>
  <c r="BT43" i="1" s="1"/>
  <c r="BM43" i="1"/>
  <c r="BL43" i="1"/>
  <c r="BK43" i="1"/>
  <c r="BJ43" i="1"/>
  <c r="BE43" i="1"/>
  <c r="BC43" i="1"/>
  <c r="BR42" i="1"/>
  <c r="BP42" i="1"/>
  <c r="BO42" i="1"/>
  <c r="BM42" i="1"/>
  <c r="BL42" i="1"/>
  <c r="BK42" i="1"/>
  <c r="BJ42" i="1"/>
  <c r="BE42" i="1"/>
  <c r="BC42" i="1"/>
  <c r="BR41" i="1"/>
  <c r="BP41" i="1"/>
  <c r="BO41" i="1"/>
  <c r="BQ41" i="1" s="1"/>
  <c r="BN41" i="1"/>
  <c r="BT41" i="1" s="1"/>
  <c r="BM41" i="1"/>
  <c r="BL41" i="1"/>
  <c r="BK41" i="1"/>
  <c r="BJ41" i="1"/>
  <c r="BE41" i="1"/>
  <c r="BC41" i="1"/>
  <c r="BR40" i="1"/>
  <c r="BP40" i="1"/>
  <c r="BO40" i="1"/>
  <c r="BM40" i="1"/>
  <c r="BL40" i="1"/>
  <c r="BK40" i="1"/>
  <c r="BJ40" i="1"/>
  <c r="BE40" i="1"/>
  <c r="BC40" i="1"/>
  <c r="BR39" i="1"/>
  <c r="BP39" i="1"/>
  <c r="BO39" i="1"/>
  <c r="BQ39" i="1" s="1"/>
  <c r="BN39" i="1"/>
  <c r="BT39" i="1" s="1"/>
  <c r="BM39" i="1"/>
  <c r="BL39" i="1"/>
  <c r="BK39" i="1"/>
  <c r="BJ39" i="1"/>
  <c r="BE39" i="1"/>
  <c r="BC39" i="1"/>
  <c r="BR38" i="1"/>
  <c r="BP38" i="1"/>
  <c r="BO38" i="1"/>
  <c r="BM38" i="1"/>
  <c r="BL38" i="1"/>
  <c r="BK38" i="1"/>
  <c r="BJ38" i="1"/>
  <c r="BE38" i="1"/>
  <c r="BC38" i="1"/>
  <c r="BR37" i="1"/>
  <c r="BP37" i="1"/>
  <c r="BO37" i="1"/>
  <c r="BQ37" i="1" s="1"/>
  <c r="BN37" i="1"/>
  <c r="BT37" i="1" s="1"/>
  <c r="BM37" i="1"/>
  <c r="BL37" i="1"/>
  <c r="BK37" i="1"/>
  <c r="BJ37" i="1"/>
  <c r="BE37" i="1"/>
  <c r="BC37" i="1"/>
  <c r="BR36" i="1"/>
  <c r="BP36" i="1"/>
  <c r="BO36" i="1"/>
  <c r="BQ36" i="1" s="1"/>
  <c r="BM36" i="1"/>
  <c r="BL36" i="1"/>
  <c r="BK36" i="1"/>
  <c r="BJ36" i="1"/>
  <c r="BN36" i="1" s="1"/>
  <c r="BT36" i="1" s="1"/>
  <c r="BE36" i="1"/>
  <c r="BC36" i="1"/>
  <c r="BR35" i="1"/>
  <c r="BH35" i="1" s="1"/>
  <c r="BP35" i="1"/>
  <c r="BO35" i="1"/>
  <c r="BM35" i="1"/>
  <c r="BL35" i="1"/>
  <c r="BK35" i="1"/>
  <c r="BJ35" i="1"/>
  <c r="BN35" i="1" s="1"/>
  <c r="BE35" i="1"/>
  <c r="BC35" i="1"/>
  <c r="BR34" i="1"/>
  <c r="BH34" i="1" s="1"/>
  <c r="BP34" i="1"/>
  <c r="BO34" i="1"/>
  <c r="BQ34" i="1" s="1"/>
  <c r="BN34" i="1"/>
  <c r="BT34" i="1" s="1"/>
  <c r="BM34" i="1"/>
  <c r="BL34" i="1"/>
  <c r="BK34" i="1"/>
  <c r="BJ34" i="1"/>
  <c r="BE34" i="1"/>
  <c r="BC34" i="1"/>
  <c r="BR33" i="1"/>
  <c r="BP33" i="1"/>
  <c r="BO33" i="1"/>
  <c r="BM33" i="1"/>
  <c r="BL33" i="1"/>
  <c r="BK33" i="1"/>
  <c r="BJ33" i="1"/>
  <c r="BE33" i="1"/>
  <c r="BC33" i="1"/>
  <c r="BR32" i="1"/>
  <c r="BP32" i="1"/>
  <c r="BO32" i="1"/>
  <c r="BQ32" i="1" s="1"/>
  <c r="BN32" i="1"/>
  <c r="BM32" i="1"/>
  <c r="BL32" i="1"/>
  <c r="BK32" i="1"/>
  <c r="BJ32" i="1"/>
  <c r="BE32" i="1"/>
  <c r="BC32" i="1"/>
  <c r="BR31" i="1"/>
  <c r="BP31" i="1"/>
  <c r="BO31" i="1"/>
  <c r="BM31" i="1"/>
  <c r="BL31" i="1"/>
  <c r="BN31" i="1" s="1"/>
  <c r="BK31" i="1"/>
  <c r="BJ31" i="1"/>
  <c r="BE31" i="1"/>
  <c r="BC31" i="1"/>
  <c r="BR30" i="1"/>
  <c r="BH30" i="1" s="1"/>
  <c r="BP30" i="1"/>
  <c r="BO30" i="1"/>
  <c r="BM30" i="1"/>
  <c r="BL30" i="1"/>
  <c r="BK30" i="1"/>
  <c r="BJ30" i="1"/>
  <c r="BE30" i="1"/>
  <c r="BC30" i="1"/>
  <c r="BR29" i="1"/>
  <c r="BP29" i="1"/>
  <c r="BO29" i="1"/>
  <c r="BQ29" i="1" s="1"/>
  <c r="BN29" i="1"/>
  <c r="BT29" i="1" s="1"/>
  <c r="BM29" i="1"/>
  <c r="BL29" i="1"/>
  <c r="BK29" i="1"/>
  <c r="BJ29" i="1"/>
  <c r="BE29" i="1"/>
  <c r="BC29" i="1"/>
  <c r="BR28" i="1"/>
  <c r="BP28" i="1"/>
  <c r="BO28" i="1"/>
  <c r="BM28" i="1"/>
  <c r="BL28" i="1"/>
  <c r="BK28" i="1"/>
  <c r="BN28" i="1" s="1"/>
  <c r="BJ28" i="1"/>
  <c r="BE28" i="1"/>
  <c r="BC28" i="1"/>
  <c r="BR27" i="1"/>
  <c r="BP27" i="1"/>
  <c r="BO27" i="1"/>
  <c r="BM27" i="1"/>
  <c r="BL27" i="1"/>
  <c r="BK27" i="1"/>
  <c r="BJ27" i="1"/>
  <c r="BN27" i="1" s="1"/>
  <c r="BE27" i="1"/>
  <c r="BC27" i="1"/>
  <c r="BR26" i="1"/>
  <c r="BH26" i="1" s="1"/>
  <c r="BP26" i="1"/>
  <c r="BO26" i="1"/>
  <c r="BM26" i="1"/>
  <c r="BL26" i="1"/>
  <c r="BK26" i="1"/>
  <c r="BJ26" i="1"/>
  <c r="BN26" i="1" s="1"/>
  <c r="BE26" i="1"/>
  <c r="BC26" i="1"/>
  <c r="BR25" i="1"/>
  <c r="BP25" i="1"/>
  <c r="BO25" i="1"/>
  <c r="BN25" i="1"/>
  <c r="BM25" i="1"/>
  <c r="BL25" i="1"/>
  <c r="BK25" i="1"/>
  <c r="BJ25" i="1"/>
  <c r="BE25" i="1"/>
  <c r="BC25" i="1"/>
  <c r="BR24" i="1"/>
  <c r="BP24" i="1"/>
  <c r="BO24" i="1"/>
  <c r="BN24" i="1"/>
  <c r="BM24" i="1"/>
  <c r="BL24" i="1"/>
  <c r="BK24" i="1"/>
  <c r="BJ24" i="1"/>
  <c r="BE24" i="1"/>
  <c r="BC24" i="1"/>
  <c r="BR23" i="1"/>
  <c r="BP23" i="1"/>
  <c r="BO23" i="1"/>
  <c r="BN23" i="1"/>
  <c r="BM23" i="1"/>
  <c r="BL23" i="1"/>
  <c r="BK23" i="1"/>
  <c r="BJ23" i="1"/>
  <c r="BE23" i="1"/>
  <c r="BC23" i="1"/>
  <c r="BR22" i="1"/>
  <c r="BP22" i="1"/>
  <c r="BO22" i="1"/>
  <c r="BQ22" i="1" s="1"/>
  <c r="BN22" i="1"/>
  <c r="BM22" i="1"/>
  <c r="BL22" i="1"/>
  <c r="BK22" i="1"/>
  <c r="BJ22" i="1"/>
  <c r="BE22" i="1"/>
  <c r="BC22" i="1"/>
  <c r="BR21" i="1"/>
  <c r="BP21" i="1"/>
  <c r="BO21" i="1"/>
  <c r="BN21" i="1"/>
  <c r="BM21" i="1"/>
  <c r="BL21" i="1"/>
  <c r="BK21" i="1"/>
  <c r="BJ21" i="1"/>
  <c r="BE21" i="1"/>
  <c r="BC21" i="1"/>
  <c r="BR20" i="1"/>
  <c r="BP20" i="1"/>
  <c r="BO20" i="1"/>
  <c r="BN20" i="1"/>
  <c r="BM20" i="1"/>
  <c r="BL20" i="1"/>
  <c r="BK20" i="1"/>
  <c r="BJ20" i="1"/>
  <c r="BE20" i="1"/>
  <c r="BC20" i="1"/>
  <c r="BR19" i="1"/>
  <c r="BP19" i="1"/>
  <c r="BO19" i="1"/>
  <c r="BN19" i="1"/>
  <c r="BM19" i="1"/>
  <c r="BL19" i="1"/>
  <c r="BK19" i="1"/>
  <c r="BJ19" i="1"/>
  <c r="BE19" i="1"/>
  <c r="BC19" i="1"/>
  <c r="BR18" i="1"/>
  <c r="BP18" i="1"/>
  <c r="BO18" i="1"/>
  <c r="BN18" i="1"/>
  <c r="BM18" i="1"/>
  <c r="BL18" i="1"/>
  <c r="BK18" i="1"/>
  <c r="BJ18" i="1"/>
  <c r="BE18" i="1"/>
  <c r="BC18" i="1"/>
  <c r="BR17" i="1"/>
  <c r="BP17" i="1"/>
  <c r="BO17" i="1"/>
  <c r="BN17" i="1"/>
  <c r="BM17" i="1"/>
  <c r="BL17" i="1"/>
  <c r="BK17" i="1"/>
  <c r="BJ17" i="1"/>
  <c r="BE17" i="1"/>
  <c r="BC17" i="1"/>
  <c r="BR16" i="1"/>
  <c r="BP16" i="1"/>
  <c r="BO16" i="1"/>
  <c r="BN16" i="1"/>
  <c r="BM16" i="1"/>
  <c r="BL16" i="1"/>
  <c r="BK16" i="1"/>
  <c r="BJ16" i="1"/>
  <c r="BE16" i="1"/>
  <c r="BC16" i="1"/>
  <c r="BR15" i="1"/>
  <c r="BP15" i="1"/>
  <c r="BO15" i="1"/>
  <c r="BN15" i="1"/>
  <c r="BM15" i="1"/>
  <c r="BL15" i="1"/>
  <c r="BK15" i="1"/>
  <c r="BJ15" i="1"/>
  <c r="BE15" i="1"/>
  <c r="BC15" i="1"/>
  <c r="BR14" i="1"/>
  <c r="BP14" i="1"/>
  <c r="BO14" i="1"/>
  <c r="BN14" i="1"/>
  <c r="BM14" i="1"/>
  <c r="BL14" i="1"/>
  <c r="BK14" i="1"/>
  <c r="BJ14" i="1"/>
  <c r="BE14" i="1"/>
  <c r="BC14" i="1"/>
  <c r="BR13" i="1"/>
  <c r="BP13" i="1"/>
  <c r="BO13" i="1"/>
  <c r="BN13" i="1"/>
  <c r="BM13" i="1"/>
  <c r="BL13" i="1"/>
  <c r="BK13" i="1"/>
  <c r="BJ13" i="1"/>
  <c r="BE13" i="1"/>
  <c r="BC13" i="1"/>
  <c r="BR12" i="1"/>
  <c r="BP12" i="1"/>
  <c r="BO12" i="1"/>
  <c r="BN12" i="1"/>
  <c r="BM12" i="1"/>
  <c r="BL12" i="1"/>
  <c r="BK12" i="1"/>
  <c r="BJ12" i="1"/>
  <c r="BE12" i="1"/>
  <c r="BC12" i="1"/>
  <c r="BR11" i="1"/>
  <c r="BP11" i="1"/>
  <c r="BO11" i="1"/>
  <c r="BN11" i="1"/>
  <c r="BM11" i="1"/>
  <c r="BL11" i="1"/>
  <c r="BK11" i="1"/>
  <c r="BJ11" i="1"/>
  <c r="BE11" i="1"/>
  <c r="BC11" i="1"/>
  <c r="BR10" i="1"/>
  <c r="BP10" i="1"/>
  <c r="BO10" i="1"/>
  <c r="BN10" i="1"/>
  <c r="BM10" i="1"/>
  <c r="BL10" i="1"/>
  <c r="BK10" i="1"/>
  <c r="BJ10" i="1"/>
  <c r="BE10" i="1"/>
  <c r="BC10" i="1"/>
  <c r="BR9" i="1"/>
  <c r="BP9" i="1"/>
  <c r="BP105" i="1" s="1"/>
  <c r="BO9" i="1"/>
  <c r="BO105" i="1" s="1"/>
  <c r="BN9" i="1"/>
  <c r="BN105" i="1" s="1"/>
  <c r="BM9" i="1"/>
  <c r="BL9" i="1"/>
  <c r="BL105" i="1" s="1"/>
  <c r="BK9" i="1"/>
  <c r="BJ9" i="1"/>
  <c r="BE9" i="1"/>
  <c r="BC9" i="1"/>
  <c r="AE4" i="1"/>
  <c r="BG3" i="1"/>
  <c r="BF3" i="1"/>
  <c r="BE3" i="1"/>
  <c r="BD3" i="1"/>
  <c r="BT28" i="1" l="1"/>
  <c r="BF40" i="1"/>
  <c r="BT21" i="1"/>
  <c r="BT25" i="1"/>
  <c r="BT22" i="1"/>
  <c r="BT35" i="1"/>
  <c r="BF41" i="1"/>
  <c r="BF47" i="1"/>
  <c r="BF52" i="1"/>
  <c r="BF58" i="1"/>
  <c r="BG10" i="1"/>
  <c r="BG19" i="1"/>
  <c r="BG23" i="1"/>
  <c r="BG5" i="1"/>
  <c r="BE5" i="1"/>
  <c r="BF38" i="1"/>
  <c r="BF49" i="1"/>
  <c r="BG99" i="1"/>
  <c r="BG98" i="1"/>
  <c r="BG91" i="1"/>
  <c r="BG90" i="1"/>
  <c r="BG65" i="1"/>
  <c r="BF64" i="1"/>
  <c r="BG59" i="1"/>
  <c r="BG58" i="1"/>
  <c r="BG51" i="1"/>
  <c r="BG50" i="1"/>
  <c r="BG43" i="1"/>
  <c r="BG42" i="1"/>
  <c r="BQ77" i="1"/>
  <c r="BG77" i="1"/>
  <c r="BN97" i="1"/>
  <c r="BT97" i="1" s="1"/>
  <c r="BH21" i="1"/>
  <c r="BN74" i="1"/>
  <c r="BT74" i="1" s="1"/>
  <c r="BQ9" i="1"/>
  <c r="BQ105" i="1" s="1"/>
  <c r="BQ10" i="1"/>
  <c r="BT10" i="1" s="1"/>
  <c r="BQ11" i="1"/>
  <c r="BT11" i="1" s="1"/>
  <c r="BQ12" i="1"/>
  <c r="BT12" i="1" s="1"/>
  <c r="BQ13" i="1"/>
  <c r="BT13" i="1" s="1"/>
  <c r="BQ14" i="1"/>
  <c r="BT14" i="1" s="1"/>
  <c r="BQ15" i="1"/>
  <c r="BT15" i="1" s="1"/>
  <c r="BQ16" i="1"/>
  <c r="BT16" i="1" s="1"/>
  <c r="BQ17" i="1"/>
  <c r="BT17" i="1" s="1"/>
  <c r="BQ18" i="1"/>
  <c r="BT18" i="1" s="1"/>
  <c r="BQ19" i="1"/>
  <c r="BT19" i="1" s="1"/>
  <c r="BQ20" i="1"/>
  <c r="BT20" i="1" s="1"/>
  <c r="BQ21" i="1"/>
  <c r="BQ23" i="1"/>
  <c r="BT23" i="1" s="1"/>
  <c r="BQ24" i="1"/>
  <c r="BT24" i="1" s="1"/>
  <c r="BQ25" i="1"/>
  <c r="BH32" i="1"/>
  <c r="BF34" i="1"/>
  <c r="BH65" i="1"/>
  <c r="BQ66" i="1"/>
  <c r="BN67" i="1"/>
  <c r="BT67" i="1" s="1"/>
  <c r="BF68" i="1"/>
  <c r="BN75" i="1"/>
  <c r="BT75" i="1" s="1"/>
  <c r="BN83" i="1"/>
  <c r="BT83" i="1" s="1"/>
  <c r="BH85" i="1"/>
  <c r="BN91" i="1"/>
  <c r="BT91" i="1" s="1"/>
  <c r="BH93" i="1"/>
  <c r="BN99" i="1"/>
  <c r="BT99" i="1" s="1"/>
  <c r="BH101" i="1"/>
  <c r="BH75" i="1"/>
  <c r="BH11" i="1"/>
  <c r="BH15" i="1"/>
  <c r="BH19" i="1"/>
  <c r="BF37" i="1"/>
  <c r="BN82" i="1"/>
  <c r="BT82" i="1" s="1"/>
  <c r="BJ105" i="1"/>
  <c r="BR105" i="1"/>
  <c r="BQ28" i="1"/>
  <c r="BH29" i="1"/>
  <c r="BF31" i="1"/>
  <c r="BQ31" i="1"/>
  <c r="BT31" i="1" s="1"/>
  <c r="BH37" i="1"/>
  <c r="BH39" i="1"/>
  <c r="BH41" i="1"/>
  <c r="BH43" i="1"/>
  <c r="BH45" i="1"/>
  <c r="BH47" i="1"/>
  <c r="BH49" i="1"/>
  <c r="BH51" i="1"/>
  <c r="BH53" i="1"/>
  <c r="BH55" i="1"/>
  <c r="BH57" i="1"/>
  <c r="BH59" i="1"/>
  <c r="BH61" i="1"/>
  <c r="BG63" i="1"/>
  <c r="BH63" i="1"/>
  <c r="BQ72" i="1"/>
  <c r="BQ80" i="1"/>
  <c r="BG26" i="1"/>
  <c r="BF32" i="1"/>
  <c r="BI32" i="1" s="1"/>
  <c r="BH83" i="1"/>
  <c r="BH91" i="1"/>
  <c r="BH10" i="1"/>
  <c r="BH12" i="1"/>
  <c r="BH14" i="1"/>
  <c r="BH18" i="1"/>
  <c r="BH22" i="1"/>
  <c r="BT9" i="1"/>
  <c r="BT105" i="1" s="1"/>
  <c r="BN33" i="1"/>
  <c r="BT33" i="1" s="1"/>
  <c r="BN40" i="1"/>
  <c r="BN42" i="1"/>
  <c r="BT42" i="1" s="1"/>
  <c r="BN44" i="1"/>
  <c r="BT44" i="1" s="1"/>
  <c r="BN46" i="1"/>
  <c r="BT46" i="1" s="1"/>
  <c r="BN48" i="1"/>
  <c r="BN50" i="1"/>
  <c r="BN52" i="1"/>
  <c r="BN54" i="1"/>
  <c r="BT54" i="1" s="1"/>
  <c r="BN56" i="1"/>
  <c r="BT56" i="1" s="1"/>
  <c r="BN58" i="1"/>
  <c r="BT58" i="1" s="1"/>
  <c r="BN60" i="1"/>
  <c r="BT60" i="1" s="1"/>
  <c r="BG62" i="1"/>
  <c r="BN63" i="1"/>
  <c r="BT63" i="1" s="1"/>
  <c r="BH71" i="1"/>
  <c r="BQ73" i="1"/>
  <c r="BH79" i="1"/>
  <c r="BQ81" i="1"/>
  <c r="BG81" i="1"/>
  <c r="BG4" i="1"/>
  <c r="BH16" i="1"/>
  <c r="BH20" i="1"/>
  <c r="BH76" i="1"/>
  <c r="BN38" i="1"/>
  <c r="BD4" i="1"/>
  <c r="BD5" i="1" s="1"/>
  <c r="BC105" i="1"/>
  <c r="BC109" i="1" s="1"/>
  <c r="BQ27" i="1"/>
  <c r="BT27" i="1" s="1"/>
  <c r="BH28" i="1"/>
  <c r="BN30" i="1"/>
  <c r="BT30" i="1" s="1"/>
  <c r="BH31" i="1"/>
  <c r="BQ33" i="1"/>
  <c r="BG36" i="1"/>
  <c r="BQ38" i="1"/>
  <c r="BQ40" i="1"/>
  <c r="BQ42" i="1"/>
  <c r="BQ44" i="1"/>
  <c r="BQ46" i="1"/>
  <c r="BQ48" i="1"/>
  <c r="BQ50" i="1"/>
  <c r="BQ52" i="1"/>
  <c r="BF66" i="1"/>
  <c r="BN70" i="1"/>
  <c r="BT70" i="1" s="1"/>
  <c r="BH72" i="1"/>
  <c r="BN78" i="1"/>
  <c r="BT78" i="1" s="1"/>
  <c r="BH80" i="1"/>
  <c r="BC108" i="1"/>
  <c r="BN89" i="1"/>
  <c r="BT89" i="1" s="1"/>
  <c r="BH99" i="1"/>
  <c r="BH9" i="1"/>
  <c r="BH13" i="1"/>
  <c r="BH23" i="1"/>
  <c r="BG32" i="1"/>
  <c r="BK105" i="1"/>
  <c r="BF36" i="1"/>
  <c r="BI36" i="1" s="1"/>
  <c r="BE4" i="1"/>
  <c r="BF39" i="1" s="1"/>
  <c r="BE105" i="1"/>
  <c r="BM105" i="1"/>
  <c r="BG27" i="1"/>
  <c r="BQ30" i="1"/>
  <c r="BG33" i="1"/>
  <c r="BH36" i="1"/>
  <c r="BF62" i="1"/>
  <c r="BI62" i="1" s="1"/>
  <c r="BQ62" i="1"/>
  <c r="BT62" i="1" s="1"/>
  <c r="BN65" i="1"/>
  <c r="BT65" i="1" s="1"/>
  <c r="BN71" i="1"/>
  <c r="BT71" i="1" s="1"/>
  <c r="BF71" i="1"/>
  <c r="BI71" i="1" s="1"/>
  <c r="BN79" i="1"/>
  <c r="BT79" i="1" s="1"/>
  <c r="BF79" i="1"/>
  <c r="BG9" i="1"/>
  <c r="BG105" i="1" s="1"/>
  <c r="BQ69" i="1"/>
  <c r="BG69" i="1"/>
  <c r="BH17" i="1"/>
  <c r="BH24" i="1"/>
  <c r="BH25" i="1"/>
  <c r="BF4" i="1"/>
  <c r="BF5" i="1" s="1"/>
  <c r="BF9" i="1"/>
  <c r="BF10" i="1"/>
  <c r="BF11" i="1"/>
  <c r="BF12" i="1"/>
  <c r="BF14" i="1"/>
  <c r="BF15" i="1"/>
  <c r="BF16" i="1"/>
  <c r="BF17" i="1"/>
  <c r="BF18" i="1"/>
  <c r="BF19" i="1"/>
  <c r="BI19" i="1" s="1"/>
  <c r="BF20" i="1"/>
  <c r="BF22" i="1"/>
  <c r="BF23" i="1"/>
  <c r="BF24" i="1"/>
  <c r="BF25" i="1"/>
  <c r="BF26" i="1"/>
  <c r="BI26" i="1" s="1"/>
  <c r="BQ26" i="1"/>
  <c r="BT26" i="1" s="1"/>
  <c r="BH27" i="1"/>
  <c r="BG30" i="1"/>
  <c r="BT32" i="1"/>
  <c r="BH33" i="1"/>
  <c r="BF35" i="1"/>
  <c r="BQ35" i="1"/>
  <c r="BH38" i="1"/>
  <c r="BH40" i="1"/>
  <c r="BH42" i="1"/>
  <c r="BH44" i="1"/>
  <c r="BH46" i="1"/>
  <c r="BH48" i="1"/>
  <c r="BH50" i="1"/>
  <c r="BH52" i="1"/>
  <c r="BH54" i="1"/>
  <c r="BH56" i="1"/>
  <c r="BH58" i="1"/>
  <c r="BH60" i="1"/>
  <c r="BN64" i="1"/>
  <c r="BT64" i="1" s="1"/>
  <c r="BN66" i="1"/>
  <c r="BT66" i="1" s="1"/>
  <c r="BH67" i="1"/>
  <c r="BQ76" i="1"/>
  <c r="BG76" i="1"/>
  <c r="BH64" i="1"/>
  <c r="BH68" i="1"/>
  <c r="BG71" i="1"/>
  <c r="BG75" i="1"/>
  <c r="BG79" i="1"/>
  <c r="BH84" i="1"/>
  <c r="BN90" i="1"/>
  <c r="BT90" i="1" s="1"/>
  <c r="BF90" i="1"/>
  <c r="BH92" i="1"/>
  <c r="BN98" i="1"/>
  <c r="BT98" i="1" s="1"/>
  <c r="BF98" i="1"/>
  <c r="BH100" i="1"/>
  <c r="BH62" i="1"/>
  <c r="BN84" i="1"/>
  <c r="BT84" i="1" s="1"/>
  <c r="BF84" i="1"/>
  <c r="BH86" i="1"/>
  <c r="BN92" i="1"/>
  <c r="BT92" i="1" s="1"/>
  <c r="BF92" i="1"/>
  <c r="BH94" i="1"/>
  <c r="BN100" i="1"/>
  <c r="BT100" i="1" s="1"/>
  <c r="BF100" i="1"/>
  <c r="BH102" i="1"/>
  <c r="BH69" i="1"/>
  <c r="BN72" i="1"/>
  <c r="BT72" i="1" s="1"/>
  <c r="BF72" i="1"/>
  <c r="BH73" i="1"/>
  <c r="BN76" i="1"/>
  <c r="BF76" i="1"/>
  <c r="BH77" i="1"/>
  <c r="BN80" i="1"/>
  <c r="BT80" i="1" s="1"/>
  <c r="BF80" i="1"/>
  <c r="BH81" i="1"/>
  <c r="BN85" i="1"/>
  <c r="BT85" i="1" s="1"/>
  <c r="BF85" i="1"/>
  <c r="BH87" i="1"/>
  <c r="BN93" i="1"/>
  <c r="BT93" i="1" s="1"/>
  <c r="BF93" i="1"/>
  <c r="BH95" i="1"/>
  <c r="BN101" i="1"/>
  <c r="BT101" i="1" s="1"/>
  <c r="BF101" i="1"/>
  <c r="BH103" i="1"/>
  <c r="BN86" i="1"/>
  <c r="BT86" i="1" s="1"/>
  <c r="BF86" i="1"/>
  <c r="BH88" i="1"/>
  <c r="BN94" i="1"/>
  <c r="BT94" i="1" s="1"/>
  <c r="BF94" i="1"/>
  <c r="BH96" i="1"/>
  <c r="BN102" i="1"/>
  <c r="BT102" i="1" s="1"/>
  <c r="BF102" i="1"/>
  <c r="BH104" i="1"/>
  <c r="BN69" i="1"/>
  <c r="BH70" i="1"/>
  <c r="BN73" i="1"/>
  <c r="BT73" i="1" s="1"/>
  <c r="BF73" i="1"/>
  <c r="BH74" i="1"/>
  <c r="BN77" i="1"/>
  <c r="BT77" i="1" s="1"/>
  <c r="BF77" i="1"/>
  <c r="BI77" i="1" s="1"/>
  <c r="BH78" i="1"/>
  <c r="BN81" i="1"/>
  <c r="BF81" i="1"/>
  <c r="BH82" i="1"/>
  <c r="BN87" i="1"/>
  <c r="BT87" i="1" s="1"/>
  <c r="BF87" i="1"/>
  <c r="BH89" i="1"/>
  <c r="BN95" i="1"/>
  <c r="BT95" i="1" s="1"/>
  <c r="BF95" i="1"/>
  <c r="BH97" i="1"/>
  <c r="BN103" i="1"/>
  <c r="BT103" i="1" s="1"/>
  <c r="BF103" i="1"/>
  <c r="BH66" i="1"/>
  <c r="BG70" i="1"/>
  <c r="BG74" i="1"/>
  <c r="BG78" i="1"/>
  <c r="BG82" i="1"/>
  <c r="BN88" i="1"/>
  <c r="BT88" i="1" s="1"/>
  <c r="BF88" i="1"/>
  <c r="BH90" i="1"/>
  <c r="BN96" i="1"/>
  <c r="BT96" i="1" s="1"/>
  <c r="BF96" i="1"/>
  <c r="BH98" i="1"/>
  <c r="BN104" i="1"/>
  <c r="BT104" i="1" s="1"/>
  <c r="BF104" i="1"/>
  <c r="BI39" i="1" l="1"/>
  <c r="BI96" i="1"/>
  <c r="BI84" i="1"/>
  <c r="BF105" i="1"/>
  <c r="BI9" i="1"/>
  <c r="BI105" i="1" s="1"/>
  <c r="BI79" i="1"/>
  <c r="BT38" i="1"/>
  <c r="BG80" i="1"/>
  <c r="BI80" i="1" s="1"/>
  <c r="BF91" i="1"/>
  <c r="BI91" i="1" s="1"/>
  <c r="BG29" i="1"/>
  <c r="BG67" i="1"/>
  <c r="BG44" i="1"/>
  <c r="BG52" i="1"/>
  <c r="BI52" i="1" s="1"/>
  <c r="BG60" i="1"/>
  <c r="BG84" i="1"/>
  <c r="BG92" i="1"/>
  <c r="BI92" i="1" s="1"/>
  <c r="BG100" i="1"/>
  <c r="BF55" i="1"/>
  <c r="BG15" i="1"/>
  <c r="BF53" i="1"/>
  <c r="BG14" i="1"/>
  <c r="BG25" i="1"/>
  <c r="BI25" i="1" s="1"/>
  <c r="BI90" i="1"/>
  <c r="BI35" i="1"/>
  <c r="BF78" i="1"/>
  <c r="BI78" i="1" s="1"/>
  <c r="BG31" i="1"/>
  <c r="BI31" i="1" s="1"/>
  <c r="BG73" i="1"/>
  <c r="BI73" i="1" s="1"/>
  <c r="BT40" i="1"/>
  <c r="BF28" i="1"/>
  <c r="BG66" i="1"/>
  <c r="BF74" i="1"/>
  <c r="BI74" i="1" s="1"/>
  <c r="BG22" i="1"/>
  <c r="BG45" i="1"/>
  <c r="BG53" i="1"/>
  <c r="BG61" i="1"/>
  <c r="BG85" i="1"/>
  <c r="BG93" i="1"/>
  <c r="BG101" i="1"/>
  <c r="BI101" i="1" s="1"/>
  <c r="BG11" i="1"/>
  <c r="BI11" i="1" s="1"/>
  <c r="BF42" i="1"/>
  <c r="BI42" i="1" s="1"/>
  <c r="BF60" i="1"/>
  <c r="BF44" i="1"/>
  <c r="BI44" i="1" s="1"/>
  <c r="BG21" i="1"/>
  <c r="BI38" i="1"/>
  <c r="BI93" i="1"/>
  <c r="BI100" i="1"/>
  <c r="BI23" i="1"/>
  <c r="BI15" i="1"/>
  <c r="BG72" i="1"/>
  <c r="BI72" i="1" s="1"/>
  <c r="BG38" i="1"/>
  <c r="BG46" i="1"/>
  <c r="BG54" i="1"/>
  <c r="BG68" i="1"/>
  <c r="BI68" i="1" s="1"/>
  <c r="BG86" i="1"/>
  <c r="BG94" i="1"/>
  <c r="BI94" i="1" s="1"/>
  <c r="BG102" i="1"/>
  <c r="BI102" i="1" s="1"/>
  <c r="BG12" i="1"/>
  <c r="BI12" i="1" s="1"/>
  <c r="BF30" i="1"/>
  <c r="BI30" i="1" s="1"/>
  <c r="BF33" i="1"/>
  <c r="BI33" i="1" s="1"/>
  <c r="BG24" i="1"/>
  <c r="BI24" i="1" s="1"/>
  <c r="BG17" i="1"/>
  <c r="BI17" i="1" s="1"/>
  <c r="BI10" i="1"/>
  <c r="BI58" i="1"/>
  <c r="BI81" i="1"/>
  <c r="BI76" i="1"/>
  <c r="BI22" i="1"/>
  <c r="BI14" i="1"/>
  <c r="BH105" i="1"/>
  <c r="BT52" i="1"/>
  <c r="BG28" i="1"/>
  <c r="BG35" i="1"/>
  <c r="BF83" i="1"/>
  <c r="BG39" i="1"/>
  <c r="BG47" i="1"/>
  <c r="BI47" i="1" s="1"/>
  <c r="BG55" i="1"/>
  <c r="BG83" i="1"/>
  <c r="BG87" i="1"/>
  <c r="BI87" i="1" s="1"/>
  <c r="BG95" i="1"/>
  <c r="BG103" i="1"/>
  <c r="BI103" i="1" s="1"/>
  <c r="BF59" i="1"/>
  <c r="BI59" i="1" s="1"/>
  <c r="BG18" i="1"/>
  <c r="BI18" i="1" s="1"/>
  <c r="BG16" i="1"/>
  <c r="BI16" i="1" s="1"/>
  <c r="BF61" i="1"/>
  <c r="BI66" i="1"/>
  <c r="BT81" i="1"/>
  <c r="BT69" i="1"/>
  <c r="BI86" i="1"/>
  <c r="BT76" i="1"/>
  <c r="BI98" i="1"/>
  <c r="BF21" i="1"/>
  <c r="BI21" i="1" s="1"/>
  <c r="BF13" i="1"/>
  <c r="BF70" i="1"/>
  <c r="BI70" i="1" s="1"/>
  <c r="BT50" i="1"/>
  <c r="BG64" i="1"/>
  <c r="BI64" i="1" s="1"/>
  <c r="BG34" i="1"/>
  <c r="BI34" i="1" s="1"/>
  <c r="BF82" i="1"/>
  <c r="BI82" i="1" s="1"/>
  <c r="BF65" i="1"/>
  <c r="BI65" i="1" s="1"/>
  <c r="BF97" i="1"/>
  <c r="BI97" i="1" s="1"/>
  <c r="BG40" i="1"/>
  <c r="BG48" i="1"/>
  <c r="BG56" i="1"/>
  <c r="BF67" i="1"/>
  <c r="BI67" i="1" s="1"/>
  <c r="BG88" i="1"/>
  <c r="BI88" i="1" s="1"/>
  <c r="BG96" i="1"/>
  <c r="BG104" i="1"/>
  <c r="BI104" i="1" s="1"/>
  <c r="BF48" i="1"/>
  <c r="BI48" i="1" s="1"/>
  <c r="BF57" i="1"/>
  <c r="BG13" i="1"/>
  <c r="BF56" i="1"/>
  <c r="BI56" i="1" s="1"/>
  <c r="BF50" i="1"/>
  <c r="BI50" i="1" s="1"/>
  <c r="BI37" i="1"/>
  <c r="BI40" i="1"/>
  <c r="BI95" i="1"/>
  <c r="BI85" i="1"/>
  <c r="BF89" i="1"/>
  <c r="BI89" i="1" s="1"/>
  <c r="BF27" i="1"/>
  <c r="BI27" i="1" s="1"/>
  <c r="BF63" i="1"/>
  <c r="BI63" i="1" s="1"/>
  <c r="BT48" i="1"/>
  <c r="BF29" i="1"/>
  <c r="BI29" i="1" s="1"/>
  <c r="BF99" i="1"/>
  <c r="BI99" i="1" s="1"/>
  <c r="BF75" i="1"/>
  <c r="BI75" i="1" s="1"/>
  <c r="BG37" i="1"/>
  <c r="BG41" i="1"/>
  <c r="BI41" i="1" s="1"/>
  <c r="BG49" i="1"/>
  <c r="BI49" i="1" s="1"/>
  <c r="BG57" i="1"/>
  <c r="BF69" i="1"/>
  <c r="BI69" i="1" s="1"/>
  <c r="BG89" i="1"/>
  <c r="BG97" i="1"/>
  <c r="BF54" i="1"/>
  <c r="BI54" i="1" s="1"/>
  <c r="BF43" i="1"/>
  <c r="BI43" i="1" s="1"/>
  <c r="BG20" i="1"/>
  <c r="BI20" i="1" s="1"/>
  <c r="BF46" i="1"/>
  <c r="BF45" i="1"/>
  <c r="BI45" i="1" s="1"/>
  <c r="BF51" i="1"/>
  <c r="BI51" i="1" s="1"/>
  <c r="BI46" i="1" l="1"/>
  <c r="BI61" i="1"/>
  <c r="BI60" i="1"/>
  <c r="BI53" i="1"/>
  <c r="BI28" i="1"/>
  <c r="BI83" i="1"/>
  <c r="BI57" i="1"/>
  <c r="BI13" i="1"/>
  <c r="BI5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F8" authorId="0" shapeId="0" xr:uid="{D71C4F07-22DE-4170-ADD9-055EA1628283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Total Thermal=24
---------------------
Coal Based Thermal = (12)
DARRIT, DARRT2, FARAKA, KHELGAON-1, KHELGAON-2, RIHAND-1, RIHAND-2, SINGRAULI, TANAKPUR, UNCHAHAR-1, UNCHAHAR-2 &amp; UNCHAHAR-3 
Gas Fuel (GF)          = ANTA_GF, AURY_GF &amp; DADRI_GF (3)
Refind Fuel (RF)     = ANTA_RF, AURY_RF &amp; DADRI_RF (3)
Liquefied Fuel (LF) = ANTA_LF, AURY_LF &amp; DADRI_LF    (3)
Nuclear                       = NAPP, RAPP_B &amp; RAPP_C                (3)
</t>
        </r>
      </text>
    </comment>
    <comment ref="BG8" authorId="0" shapeId="0" xr:uid="{5910D646-00A0-475E-8EDA-EA768B8607BF}">
      <text>
        <r>
          <rPr>
            <b/>
            <sz val="8"/>
            <color indexed="81"/>
            <rFont val="Tahoma"/>
            <family val="2"/>
          </rPr>
          <t>DOEACC-Dell</t>
        </r>
        <r>
          <rPr>
            <sz val="8"/>
            <color indexed="81"/>
            <rFont val="Tahoma"/>
            <family val="2"/>
          </rPr>
          <t xml:space="preserve">
Total Hydro = 15
--------------------
Hydro (other than GoHP)=11
BHAKRA,  DEHAR, DHAULIGANGA, DULHASTI, SALAL, SEWA_2, TATA, TALCHER, TANAKPUR, TEHRI &amp; URI</t>
        </r>
      </text>
    </comment>
    <comment ref="BH8" authorId="0" shapeId="0" xr:uid="{0EA6E022-E6D6-4110-8ABD-A3754027B11F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GoHP Hydro = 4
--------------------
CH1, CH2, BSIUL &amp; NJPC</t>
        </r>
      </text>
    </comment>
  </commentList>
</comments>
</file>

<file path=xl/sharedStrings.xml><?xml version="1.0" encoding="utf-8"?>
<sst xmlns="http://schemas.openxmlformats.org/spreadsheetml/2006/main" count="233" uniqueCount="178">
  <si>
    <t>Final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</si>
  <si>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</si>
  <si>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</si>
  <si>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</si>
  <si>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</si>
  <si>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</si>
  <si>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</si>
  <si>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</si>
  <si>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</si>
  <si>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</si>
  <si>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</si>
  <si>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</si>
  <si>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</si>
  <si>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</si>
  <si>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</si>
  <si>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</si>
  <si>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</si>
  <si>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</si>
  <si>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</si>
  <si>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</si>
  <si>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</si>
  <si>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</si>
  <si>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</si>
  <si>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</si>
  <si>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</si>
  <si>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</si>
  <si>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 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</si>
  <si>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</si>
  <si>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</si>
  <si>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</si>
  <si>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</si>
  <si>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</si>
  <si>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</si>
  <si>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</si>
  <si>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</si>
  <si>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</si>
  <si>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</si>
  <si>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</si>
  <si>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</si>
  <si>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</si>
  <si>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</si>
  <si>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</si>
  <si>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</si>
  <si>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</si>
  <si>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</si>
  <si>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</si>
  <si>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</si>
  <si>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</si>
  <si>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</si>
  <si>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</si>
  <si>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</si>
  <si>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</si>
  <si>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</si>
  <si>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</si>
  <si>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Drawee Entity
Step-I (T1)</t>
  </si>
  <si>
    <t>Injecting Entity
Step-I (T1,T2,T3 &amp; IR)</t>
  </si>
  <si>
    <t>T1</t>
  </si>
  <si>
    <t>T2</t>
  </si>
  <si>
    <t>T3</t>
  </si>
  <si>
    <t>IR</t>
  </si>
  <si>
    <t>F o r m - 4B  (URS BOOKED) BY  HPSEBL</t>
  </si>
  <si>
    <t>At HP Periphery
After Losses</t>
  </si>
  <si>
    <t>BLOCK</t>
  </si>
  <si>
    <t>Total Firm Power
 (Thermal)</t>
  </si>
  <si>
    <t>Total 
Hydro</t>
  </si>
  <si>
    <t>Total GoHP Power 
Including SOR</t>
  </si>
  <si>
    <t>Total</t>
  </si>
  <si>
    <t>KHSTPP-II</t>
  </si>
  <si>
    <t>PARBATI3</t>
  </si>
  <si>
    <t>Total  
URS BOOKED (MW)</t>
  </si>
  <si>
    <t>Total 
At Generater Bus
Belore Losses</t>
  </si>
  <si>
    <t>T4</t>
  </si>
  <si>
    <t>Total Thermal 
At Generater Bus
Belore Losses</t>
  </si>
  <si>
    <t>00:00 - 00:15  </t>
  </si>
  <si>
    <t>00:15 - 00:30  </t>
  </si>
  <si>
    <t>00:30 - 00:45  </t>
  </si>
  <si>
    <t>00:45 - 01:00  </t>
  </si>
  <si>
    <t>01:00 - 01:15  </t>
  </si>
  <si>
    <t>01:15 - 01:30  </t>
  </si>
  <si>
    <t>01:30 - 01:45  </t>
  </si>
  <si>
    <t>01:45 - 02:00  </t>
  </si>
  <si>
    <t>02:00 - 02:15  </t>
  </si>
  <si>
    <t>02:15 - 02:30  </t>
  </si>
  <si>
    <t>02:30 - 02:45  </t>
  </si>
  <si>
    <t>02:45 - 03:00  </t>
  </si>
  <si>
    <t>03:00 - 03:15  </t>
  </si>
  <si>
    <t>03:15 - 03:30  </t>
  </si>
  <si>
    <t>03:30 - 03:45  </t>
  </si>
  <si>
    <t>03:45 - 04:00  </t>
  </si>
  <si>
    <t>04:00 - 04:15  </t>
  </si>
  <si>
    <t>04:15 - 04:30  </t>
  </si>
  <si>
    <t>04:30 - 04:45  </t>
  </si>
  <si>
    <t>04:45 - 05:00  </t>
  </si>
  <si>
    <t>05:00 - 05:15  </t>
  </si>
  <si>
    <t>05:15 - 05:30  </t>
  </si>
  <si>
    <t>05:30 - 05:45  </t>
  </si>
  <si>
    <t>05:45 - 06:00  </t>
  </si>
  <si>
    <t>06:00 - 06:15  </t>
  </si>
  <si>
    <t>06:15 - 06:30  </t>
  </si>
  <si>
    <t>06:30 - 06:45  </t>
  </si>
  <si>
    <t>06:45 - 07:00  </t>
  </si>
  <si>
    <t>07:00 - 07:15  </t>
  </si>
  <si>
    <t>07:15 - 07:30  </t>
  </si>
  <si>
    <t>07:30 - 07:45  </t>
  </si>
  <si>
    <t>07:45 - 08:00  </t>
  </si>
  <si>
    <t>08:00 - 08:15  </t>
  </si>
  <si>
    <t>08:15 - 08:30  </t>
  </si>
  <si>
    <t>08:30 - 08:45  </t>
  </si>
  <si>
    <t>08:45 - 09:00  </t>
  </si>
  <si>
    <t>09:00 - 09:15  </t>
  </si>
  <si>
    <t>09:15 - 09:30  </t>
  </si>
  <si>
    <t>09:30 - 09:45  </t>
  </si>
  <si>
    <t>09:45 - 10:00  </t>
  </si>
  <si>
    <t>10:00 - 10:15  </t>
  </si>
  <si>
    <t>10:15 - 10:30  </t>
  </si>
  <si>
    <t>10:30 - 10:45  </t>
  </si>
  <si>
    <t>10:45 - 11:00  </t>
  </si>
  <si>
    <t>11:00 - 11:15  </t>
  </si>
  <si>
    <t>11:15 - 11:30  </t>
  </si>
  <si>
    <t>11:30 - 11:45  </t>
  </si>
  <si>
    <t>11:45 - 12:00  </t>
  </si>
  <si>
    <t>12:00 - 12:15  </t>
  </si>
  <si>
    <t>12:15 - 12:30  </t>
  </si>
  <si>
    <t>12:30 - 12:45  </t>
  </si>
  <si>
    <t>12:45 - 13:00  </t>
  </si>
  <si>
    <t>13:00 - 13:15  </t>
  </si>
  <si>
    <t>13:15 - 13:30  </t>
  </si>
  <si>
    <t>13:30 - 13:45  </t>
  </si>
  <si>
    <t>13:45 - 14:00  </t>
  </si>
  <si>
    <t>14:00 - 14:15  </t>
  </si>
  <si>
    <t>14:15 - 14:30  </t>
  </si>
  <si>
    <t>14:30 - 14:45  </t>
  </si>
  <si>
    <t>14:45 - 15:00  </t>
  </si>
  <si>
    <t>15:00 - 15:15  </t>
  </si>
  <si>
    <t>15:15 - 15:30  </t>
  </si>
  <si>
    <t>15:30 - 15:45  </t>
  </si>
  <si>
    <t>15:45 - 16:00  </t>
  </si>
  <si>
    <t>16:00 - 16:15  </t>
  </si>
  <si>
    <t>16:15 - 16:30  </t>
  </si>
  <si>
    <t>16:30 - 16:45  </t>
  </si>
  <si>
    <t>16:45 - 17:00  </t>
  </si>
  <si>
    <t>17:00 - 17:15  </t>
  </si>
  <si>
    <t>17:15 - 17:30  </t>
  </si>
  <si>
    <t>17:30 - 17:45  </t>
  </si>
  <si>
    <t>17:45 - 18:00  </t>
  </si>
  <si>
    <t>18:00 - 18:15  </t>
  </si>
  <si>
    <t>18:15 - 18:30  </t>
  </si>
  <si>
    <t>18:30 - 18:45  </t>
  </si>
  <si>
    <t>18:45 - 19:00  </t>
  </si>
  <si>
    <t>19:00 - 19:15  </t>
  </si>
  <si>
    <t>19:15 - 19:30  </t>
  </si>
  <si>
    <t>19:30 - 19:45  </t>
  </si>
  <si>
    <t>19:45 - 20:00  </t>
  </si>
  <si>
    <t>20:00 - 20:15  </t>
  </si>
  <si>
    <t>20:15 - 20:30  </t>
  </si>
  <si>
    <t>20:30 - 20:45  </t>
  </si>
  <si>
    <t>20:45 - 21:00  </t>
  </si>
  <si>
    <t>21:00 - 21:15  </t>
  </si>
  <si>
    <t>21:15 - 21:30  </t>
  </si>
  <si>
    <t>21:30 - 21:45  </t>
  </si>
  <si>
    <t>21:45 - 22:00  </t>
  </si>
  <si>
    <t>22:00 - 22:15  </t>
  </si>
  <si>
    <t>22:15 - 22:30  </t>
  </si>
  <si>
    <t>22:30 - 22:45  </t>
  </si>
  <si>
    <t>22:45 - 23:00  </t>
  </si>
  <si>
    <t>23:00 - 23:15  </t>
  </si>
  <si>
    <t>23:15 - 23:30  </t>
  </si>
  <si>
    <t>23:30 - 23:45  </t>
  </si>
  <si>
    <t>23:45 - 24:00  </t>
  </si>
  <si>
    <t>Total (LUs)</t>
  </si>
  <si>
    <t/>
  </si>
  <si>
    <t>Rate/Unit</t>
  </si>
  <si>
    <t>Amount in Rs,</t>
  </si>
  <si>
    <t>Cummulative Rate/unit</t>
  </si>
  <si>
    <t>Average Rate =</t>
  </si>
  <si>
    <t xml:space="preserve">   </t>
  </si>
  <si>
    <t>`</t>
  </si>
  <si>
    <t>'=(BE9-((BE9*$AR$3)+(BE9-(BE9*$AR$3))*$AR$3))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</si>
</sst>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b/>
      <sz val="28"/>
      <name val="Arial"/>
      <family val="2"/>
    </font>
    <font>
      <b/>
      <sz val="11"/>
      <color theme="1"/>
      <name val="Corbel"/>
      <family val="2"/>
    </font>
    <font>
      <b/>
      <sz val="11"/>
      <color indexed="30"/>
      <name val="Corbel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18"/>
      <name val="Calibri"/>
      <family val="2"/>
    </font>
    <font>
      <b/>
      <sz val="12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57"/>
      <name val="Arial"/>
      <family val="2"/>
    </font>
    <font>
      <sz val="11"/>
      <color indexed="9"/>
      <name val="Corbel"/>
      <family val="2"/>
    </font>
    <font>
      <b/>
      <sz val="16"/>
      <color indexed="57"/>
      <name val="Arial"/>
      <family val="2"/>
    </font>
    <font>
      <b/>
      <sz val="36"/>
      <name val="Arial"/>
      <family val="2"/>
    </font>
    <font>
      <b/>
      <sz val="18"/>
      <color theme="1"/>
      <name val="Corbel"/>
      <family val="2"/>
    </font>
    <font>
      <b/>
      <sz val="16"/>
      <color indexed="9"/>
      <name val="Arial"/>
      <family val="2"/>
    </font>
    <font>
      <sz val="30"/>
      <color indexed="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1"/>
      <color rgb="FF00B050"/>
      <name val="Calibri"/>
      <family val="2"/>
    </font>
    <font>
      <b/>
      <sz val="12"/>
      <color rgb="FF00B050"/>
      <name val="Calibri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1"/>
      <name val="Corbel"/>
      <family val="2"/>
    </font>
    <font>
      <b/>
      <sz val="11"/>
      <name val="Calibri"/>
      <family val="2"/>
    </font>
    <font>
      <b/>
      <sz val="18"/>
      <color indexed="18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3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90"/>
    </xf>
    <xf numFmtId="0" fontId="3" fillId="2" borderId="3" xfId="1" applyFont="1" applyFill="1" applyBorder="1" applyAlignment="1">
      <alignment horizontal="center" vertical="center" textRotation="90"/>
    </xf>
    <xf numFmtId="0" fontId="3" fillId="2" borderId="4" xfId="1" applyFont="1" applyFill="1" applyBorder="1" applyAlignment="1">
      <alignment horizontal="center" vertical="center" textRotation="90"/>
    </xf>
    <xf numFmtId="0" fontId="3" fillId="3" borderId="4" xfId="1" applyFont="1" applyFill="1" applyBorder="1" applyAlignment="1">
      <alignment horizontal="center" vertical="center" textRotation="90"/>
    </xf>
    <xf numFmtId="0" fontId="4" fillId="2" borderId="4" xfId="1" applyFont="1" applyFill="1" applyBorder="1" applyAlignment="1">
      <alignment horizontal="center" vertical="center" textRotation="90"/>
    </xf>
    <xf numFmtId="0" fontId="3" fillId="2" borderId="5" xfId="1" applyFont="1" applyFill="1" applyBorder="1" applyAlignment="1">
      <alignment horizontal="center" vertical="center" textRotation="90"/>
    </xf>
    <xf numFmtId="0" fontId="3" fillId="2" borderId="6" xfId="1" applyFont="1" applyFill="1" applyBorder="1" applyAlignment="1">
      <alignment horizontal="center" vertical="center" textRotation="90"/>
    </xf>
    <xf numFmtId="0" fontId="5" fillId="4" borderId="7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0" fontId="3" fillId="0" borderId="0" xfId="1" applyFont="1"/>
    <xf numFmtId="0" fontId="2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/>
    </xf>
    <xf numFmtId="0" fontId="9" fillId="2" borderId="11" xfId="1" applyFont="1" applyFill="1" applyBorder="1" applyAlignment="1">
      <alignment horizontal="center"/>
    </xf>
    <xf numFmtId="0" fontId="8" fillId="2" borderId="12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/>
    </xf>
    <xf numFmtId="0" fontId="8" fillId="2" borderId="13" xfId="1" applyFont="1" applyFill="1" applyBorder="1" applyAlignment="1">
      <alignment horizontal="center"/>
    </xf>
    <xf numFmtId="10" fontId="10" fillId="4" borderId="7" xfId="1" applyNumberFormat="1" applyFont="1" applyFill="1" applyBorder="1" applyAlignment="1">
      <alignment horizontal="center" vertical="center"/>
    </xf>
    <xf numFmtId="0" fontId="1" fillId="4" borderId="0" xfId="1" applyFill="1" applyBorder="1"/>
    <xf numFmtId="0" fontId="1" fillId="0" borderId="0" xfId="1"/>
    <xf numFmtId="0" fontId="11" fillId="4" borderId="0" xfId="1" applyFont="1" applyFill="1" applyBorder="1" applyAlignment="1">
      <alignment horizontal="center"/>
    </xf>
    <xf numFmtId="0" fontId="8" fillId="4" borderId="0" xfId="1" applyFont="1" applyFill="1" applyBorder="1" applyAlignment="1">
      <alignment horizontal="center"/>
    </xf>
    <xf numFmtId="0" fontId="9" fillId="4" borderId="0" xfId="1" applyFont="1" applyFill="1" applyBorder="1" applyAlignment="1">
      <alignment horizontal="center"/>
    </xf>
    <xf numFmtId="2" fontId="6" fillId="4" borderId="0" xfId="1" applyNumberFormat="1" applyFont="1" applyFill="1" applyBorder="1" applyAlignment="1">
      <alignment horizontal="center" vertical="center"/>
    </xf>
    <xf numFmtId="22" fontId="11" fillId="4" borderId="0" xfId="1" applyNumberFormat="1" applyFont="1" applyFill="1" applyBorder="1" applyAlignment="1">
      <alignment horizontal="center"/>
    </xf>
    <xf numFmtId="10" fontId="12" fillId="4" borderId="0" xfId="1" applyNumberFormat="1" applyFont="1" applyFill="1" applyBorder="1" applyAlignment="1">
      <alignment horizontal="center" vertical="center"/>
    </xf>
    <xf numFmtId="0" fontId="1" fillId="4" borderId="0" xfId="1" applyFill="1" applyAlignment="1">
      <alignment horizontal="center"/>
    </xf>
    <xf numFmtId="0" fontId="13" fillId="4" borderId="0" xfId="1" applyFont="1" applyFill="1" applyBorder="1" applyAlignment="1">
      <alignment horizontal="center"/>
    </xf>
    <xf numFmtId="14" fontId="13" fillId="4" borderId="0" xfId="1" applyNumberFormat="1" applyFont="1" applyFill="1" applyBorder="1" applyAlignment="1">
      <alignment horizontal="center"/>
    </xf>
    <xf numFmtId="0" fontId="14" fillId="4" borderId="0" xfId="1" applyFont="1" applyFill="1" applyAlignment="1">
      <alignment horizontal="center"/>
    </xf>
    <xf numFmtId="0" fontId="14" fillId="4" borderId="14" xfId="1" applyFont="1" applyFill="1" applyBorder="1" applyAlignment="1">
      <alignment horizontal="center"/>
    </xf>
    <xf numFmtId="10" fontId="15" fillId="4" borderId="0" xfId="1" applyNumberFormat="1" applyFont="1" applyFill="1" applyBorder="1" applyAlignment="1">
      <alignment horizontal="center" vertical="center"/>
    </xf>
    <xf numFmtId="10" fontId="10" fillId="4" borderId="2" xfId="1" applyNumberFormat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 wrapText="1"/>
    </xf>
    <xf numFmtId="0" fontId="16" fillId="2" borderId="15" xfId="1" applyFont="1" applyFill="1" applyBorder="1" applyAlignment="1">
      <alignment horizontal="center" vertical="center"/>
    </xf>
    <xf numFmtId="0" fontId="16" fillId="2" borderId="16" xfId="1" applyFont="1" applyFill="1" applyBorder="1" applyAlignment="1">
      <alignment horizontal="center" vertical="center"/>
    </xf>
    <xf numFmtId="0" fontId="16" fillId="2" borderId="17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 wrapText="1"/>
    </xf>
    <xf numFmtId="0" fontId="6" fillId="2" borderId="7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6" fillId="2" borderId="21" xfId="1" applyFont="1" applyFill="1" applyBorder="1" applyAlignment="1">
      <alignment horizontal="center" wrapText="1"/>
    </xf>
    <xf numFmtId="0" fontId="9" fillId="2" borderId="22" xfId="1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9" fillId="2" borderId="23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 vertical="center" wrapText="1"/>
    </xf>
    <xf numFmtId="0" fontId="7" fillId="2" borderId="26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vertical="center" wrapText="1"/>
    </xf>
    <xf numFmtId="0" fontId="17" fillId="2" borderId="9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90" wrapText="1"/>
    </xf>
    <xf numFmtId="0" fontId="3" fillId="2" borderId="4" xfId="1" applyFont="1" applyFill="1" applyBorder="1" applyAlignment="1">
      <alignment horizontal="center" vertical="center" textRotation="90" wrapText="1"/>
    </xf>
    <xf numFmtId="0" fontId="9" fillId="5" borderId="28" xfId="1" applyFont="1" applyFill="1" applyBorder="1" applyAlignment="1">
      <alignment horizontal="center" vertical="center" wrapText="1"/>
    </xf>
    <xf numFmtId="0" fontId="18" fillId="5" borderId="19" xfId="2" applyFont="1" applyFill="1" applyBorder="1" applyAlignment="1">
      <alignment horizontal="center" vertical="center" textRotation="90"/>
    </xf>
    <xf numFmtId="0" fontId="9" fillId="5" borderId="12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9" fillId="2" borderId="7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/>
    </xf>
    <xf numFmtId="0" fontId="9" fillId="2" borderId="29" xfId="1" applyFont="1" applyFill="1" applyBorder="1" applyAlignment="1">
      <alignment horizontal="center" vertical="center" wrapText="1"/>
    </xf>
    <xf numFmtId="0" fontId="20" fillId="2" borderId="29" xfId="1" applyFont="1" applyFill="1" applyBorder="1" applyAlignment="1">
      <alignment horizontal="center" vertical="center"/>
    </xf>
    <xf numFmtId="0" fontId="9" fillId="2" borderId="30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7" fillId="2" borderId="9" xfId="1" applyFont="1" applyFill="1" applyBorder="1" applyAlignment="1">
      <alignment horizontal="center" wrapText="1"/>
    </xf>
    <xf numFmtId="0" fontId="21" fillId="5" borderId="7" xfId="2" applyFont="1" applyFill="1" applyBorder="1" applyAlignment="1">
      <alignment horizontal="center" wrapText="1"/>
    </xf>
    <xf numFmtId="164" fontId="22" fillId="5" borderId="0" xfId="2" applyNumberFormat="1" applyFont="1" applyFill="1" applyBorder="1" applyAlignment="1">
      <alignment horizontal="center" wrapText="1"/>
    </xf>
    <xf numFmtId="2" fontId="1" fillId="5" borderId="0" xfId="1" applyNumberFormat="1" applyFill="1" applyBorder="1" applyAlignment="1">
      <alignment horizontal="center"/>
    </xf>
    <xf numFmtId="165" fontId="1" fillId="5" borderId="7" xfId="1" applyNumberFormat="1" applyFill="1" applyBorder="1" applyAlignment="1">
      <alignment horizontal="center"/>
    </xf>
    <xf numFmtId="165" fontId="7" fillId="2" borderId="13" xfId="1" applyNumberFormat="1" applyFont="1" applyFill="1" applyBorder="1" applyAlignment="1">
      <alignment horizontal="center" vertical="center"/>
    </xf>
    <xf numFmtId="165" fontId="7" fillId="2" borderId="10" xfId="1" applyNumberFormat="1" applyFont="1" applyFill="1" applyBorder="1" applyAlignment="1">
      <alignment horizontal="center" vertical="center"/>
    </xf>
    <xf numFmtId="2" fontId="7" fillId="2" borderId="10" xfId="1" quotePrefix="1" applyNumberFormat="1" applyFont="1" applyFill="1" applyBorder="1" applyAlignment="1">
      <alignment horizontal="center" vertical="center"/>
    </xf>
    <xf numFmtId="165" fontId="6" fillId="2" borderId="10" xfId="1" applyNumberFormat="1" applyFont="1" applyFill="1" applyBorder="1" applyAlignment="1">
      <alignment horizontal="center" vertical="center"/>
    </xf>
    <xf numFmtId="165" fontId="6" fillId="2" borderId="13" xfId="1" applyNumberFormat="1" applyFont="1" applyFill="1" applyBorder="1" applyAlignment="1">
      <alignment horizontal="center" vertical="center"/>
    </xf>
    <xf numFmtId="2" fontId="7" fillId="2" borderId="13" xfId="1" applyNumberFormat="1" applyFont="1" applyFill="1" applyBorder="1" applyAlignment="1">
      <alignment horizontal="center" vertical="center"/>
    </xf>
    <xf numFmtId="2" fontId="7" fillId="2" borderId="10" xfId="1" applyNumberFormat="1" applyFont="1" applyFill="1" applyBorder="1" applyAlignment="1">
      <alignment horizontal="center" vertical="center"/>
    </xf>
    <xf numFmtId="165" fontId="7" fillId="2" borderId="25" xfId="1" applyNumberFormat="1" applyFont="1" applyFill="1" applyBorder="1" applyAlignment="1">
      <alignment horizontal="center" vertical="center"/>
    </xf>
    <xf numFmtId="2" fontId="6" fillId="2" borderId="27" xfId="1" applyNumberFormat="1" applyFont="1" applyFill="1" applyBorder="1" applyAlignment="1">
      <alignment horizontal="center" vertical="center"/>
    </xf>
    <xf numFmtId="0" fontId="17" fillId="2" borderId="31" xfId="1" applyFont="1" applyFill="1" applyBorder="1" applyAlignment="1">
      <alignment horizontal="center" wrapText="1"/>
    </xf>
    <xf numFmtId="165" fontId="6" fillId="2" borderId="7" xfId="1" applyNumberFormat="1" applyFont="1" applyFill="1" applyBorder="1" applyAlignment="1">
      <alignment horizontal="center" vertical="center"/>
    </xf>
    <xf numFmtId="165" fontId="6" fillId="2" borderId="2" xfId="1" applyNumberFormat="1" applyFont="1" applyFill="1" applyBorder="1" applyAlignment="1">
      <alignment horizontal="center" vertical="center"/>
    </xf>
    <xf numFmtId="0" fontId="23" fillId="2" borderId="32" xfId="1" applyFont="1" applyFill="1" applyBorder="1" applyAlignment="1">
      <alignment horizontal="right"/>
    </xf>
    <xf numFmtId="2" fontId="24" fillId="5" borderId="33" xfId="1" applyNumberFormat="1" applyFont="1" applyFill="1" applyBorder="1" applyAlignment="1">
      <alignment horizontal="center"/>
    </xf>
    <xf numFmtId="2" fontId="24" fillId="5" borderId="12" xfId="1" applyNumberFormat="1" applyFont="1" applyFill="1" applyBorder="1" applyAlignment="1">
      <alignment horizontal="center"/>
    </xf>
    <xf numFmtId="2" fontId="25" fillId="5" borderId="33" xfId="1" applyNumberFormat="1" applyFont="1" applyFill="1" applyBorder="1" applyAlignment="1">
      <alignment horizontal="center" vertical="center"/>
    </xf>
    <xf numFmtId="2" fontId="7" fillId="2" borderId="33" xfId="1" applyNumberFormat="1" applyFont="1" applyFill="1" applyBorder="1" applyAlignment="1">
      <alignment horizontal="center" vertical="center"/>
    </xf>
    <xf numFmtId="2" fontId="25" fillId="2" borderId="33" xfId="1" applyNumberFormat="1" applyFont="1" applyFill="1" applyBorder="1" applyAlignment="1">
      <alignment horizontal="center" vertical="center"/>
    </xf>
    <xf numFmtId="2" fontId="25" fillId="2" borderId="34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 quotePrefix="1" applyAlignment="1">
      <alignment horizontal="center"/>
    </xf>
    <xf numFmtId="0" fontId="6" fillId="0" borderId="0" xfId="1" applyFont="1" applyAlignment="1">
      <alignment horizontal="center" vertical="center"/>
    </xf>
    <xf numFmtId="2" fontId="1" fillId="0" borderId="0" xfId="1" applyNumberFormat="1" applyAlignment="1">
      <alignment horizontal="center"/>
    </xf>
    <xf numFmtId="10" fontId="1" fillId="0" borderId="0" xfId="1" applyNumberFormat="1" applyAlignment="1">
      <alignment horizontal="center"/>
    </xf>
    <xf numFmtId="0" fontId="1" fillId="0" borderId="0" xfId="1" applyAlignment="1">
      <alignment horizontal="center" wrapText="1"/>
    </xf>
    <xf numFmtId="0" fontId="6" fillId="0" borderId="0" xfId="1" quotePrefix="1" applyFont="1" applyAlignment="1">
      <alignment horizontal="center" vertical="center"/>
    </xf>
    <xf numFmtId="0" fontId="26" fillId="0" borderId="0" xfId="1" quotePrefix="1" applyFont="1" applyAlignment="1">
      <alignment horizontal="left"/>
    </xf>
    <xf numFmtId="0" fontId="27" fillId="0" borderId="0" xfId="1" applyFont="1" applyAlignment="1">
      <alignment horizontal="left" vertical="center"/>
    </xf>
    <xf numFmtId="165" fontId="1" fillId="0" borderId="0" xfId="1" applyNumberFormat="1"/>
  </cellXfs>
  <cellStyles count="3">
    <cellStyle name="Normal" xfId="0" builtinId="0"/>
    <cellStyle name="Normal 4 2" xfId="2" xr:uid="{C298AC5C-B93C-42F3-8F77-A3F9D05665FF}"/>
    <cellStyle name="Normal 5" xfId="1" xr:uid="{D2A16B80-5343-4636-A32B-8E8A7EF457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olRoom/Desktop/ReportScheduleNEW%20-%200404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0105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ontrolRoom_ALDC/Application%20Data/Microsoft/Excel/October/091011/DPS-0910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REPORTS-%202021/DEC%202021/23122021/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_DPS"/>
      <sheetName val="Daily report for CEA"/>
      <sheetName val="Report_DGOPH"/>
      <sheetName val="Report_Daily Hrly Load Sheet "/>
      <sheetName val="Report_GoHP"/>
      <sheetName val="Report_Actual_RTD"/>
      <sheetName val="Report_Actual_RTD (OLD-UI)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_0_Rev.By Surrender_OR_Gen"/>
      <sheetName val="Form-1_AnticipatedVsActual_BI"/>
      <sheetName val="Form-2 Entitlement"/>
      <sheetName val="Form-3 CentralSector (R0)"/>
      <sheetName val="Form-4 Central Sector Final"/>
      <sheetName val="Form-4B URS_booked"/>
      <sheetName val="URS_Availed"/>
      <sheetName val="Form-5-Losses"/>
      <sheetName val="Form-6_ImportExport"/>
      <sheetName val="Form-7_Daily Hrly Load Sheet"/>
      <sheetName val="Form-8_DA-Report to NRLDC"/>
      <sheetName val="Form-9_GoHP POWER"/>
      <sheetName val="Form-10_Actual_RTD"/>
      <sheetName val="Form-11_DGOPH"/>
      <sheetName val="Form-12_DHIL"/>
      <sheetName val="Frm-16 LEVEL &amp; DISCHARGE"/>
      <sheetName val="Form-13-LoadShedding "/>
      <sheetName val="Form-14-GenBackdown "/>
      <sheetName val="PC"/>
      <sheetName val="% Over Drawl"/>
      <sheetName val="Form-15_DTR"/>
      <sheetName val="Form-17_RTD-STATES"/>
      <sheetName val="Form-18_Shared Projects"/>
      <sheetName val="Form-19_Bilateral_NRLDC"/>
      <sheetName val="FORM-20(PINJORE-PARWANOO)"/>
      <sheetName val="Form-MeritOrderDaily_B"/>
      <sheetName val="Form-20_PX Transactions of HP"/>
      <sheetName val="converter1"/>
      <sheetName val="convertor2"/>
      <sheetName val="MSG Power cut"/>
      <sheetName val="DHIL_BlankPrintable"/>
      <sheetName val="Hours"/>
      <sheetName val="Minutes"/>
      <sheetName val="LoadSheddinInLus"/>
      <sheetName val="ConsolidatedLoadShedding"/>
      <sheetName val="Sheet26"/>
      <sheetName val="Chart2"/>
      <sheetName val="Chart3"/>
      <sheetName val="Chart4"/>
      <sheetName val="bdHours"/>
      <sheetName val="bdMinutes"/>
      <sheetName val="BackdownInLus"/>
      <sheetName val="ConsolidatedBackdown"/>
      <sheetName val="Chart5"/>
      <sheetName val="Chart6"/>
      <sheetName val="converter"/>
      <sheetName val="Chart7"/>
      <sheetName val="Chart8"/>
      <sheetName val="Chart9"/>
      <sheetName val="Sheet3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4">
          <cell r="D4">
            <v>3.0499999999999999E-2</v>
          </cell>
          <cell r="E4">
            <v>2.8000000000000001E-2</v>
          </cell>
          <cell r="F4">
            <v>2.5499999999999998E-2</v>
          </cell>
          <cell r="G4">
            <v>2.3E-2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Sheet4"/>
      <sheetName val="Form-7_Daily Hrly Load Sheet"/>
      <sheetName val="Form-8_DA-Report to NRLDC"/>
      <sheetName val="Form-9_GoHP POWER"/>
      <sheetName val="Form-10_Actual_RTD"/>
      <sheetName val="ACTUAL GENERATION"/>
      <sheetName val="convertor2 (2)"/>
      <sheetName val="Form-12_DHIL"/>
      <sheetName val="Frm-16 LEVEL &amp; DISCHARGE"/>
      <sheetName val="Form-13-LoadShedding 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 1 (2)"/>
      <sheetName val="EVENING"/>
      <sheetName val="NIGHT"/>
      <sheetName val="MD DATA"/>
      <sheetName val="MD"/>
      <sheetName val="WEEKLY GENERATION APR 01-30"/>
      <sheetName val="ISGS SHARE APRIL-05-09"/>
      <sheetName val="P&amp;T"/>
      <sheetName val="IC"/>
      <sheetName val="ALL IC"/>
      <sheetName val="DHIL (2)"/>
      <sheetName val="INDUSTRIES"/>
      <sheetName val="Sheet14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Sheet5"/>
      <sheetName val="Sheet3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8"/>
      <sheetData sheetId="49">
        <row r="1">
          <cell r="Q1">
            <v>44682</v>
          </cell>
        </row>
      </sheetData>
      <sheetData sheetId="50"/>
      <sheetData sheetId="51"/>
      <sheetData sheetId="52"/>
      <sheetData sheetId="53"/>
      <sheetData sheetId="54"/>
      <sheetData sheetId="55">
        <row r="21">
          <cell r="F21">
            <v>50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81"/>
      <sheetData sheetId="82"/>
      <sheetData sheetId="83"/>
      <sheetData sheetId="84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GEN. REPORT"/>
    </sheetNames>
    <sheetDataSet>
      <sheetData sheetId="0">
        <row r="21">
          <cell r="B21" t="str">
            <v>LARJI              (3x42 MW)</v>
          </cell>
        </row>
        <row r="51">
          <cell r="D51">
            <v>269.75947200000002</v>
          </cell>
        </row>
        <row r="58">
          <cell r="F58" t="str">
            <v>Demand of the State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EFC6E-B530-4303-BBFE-C6392DBFF027}">
  <sheetPr>
    <pageSetUpPr fitToPage="1"/>
  </sheetPr>
  <dimension ref="A1:BU145"/>
  <sheetViews>
    <sheetView tabSelected="1" view="pageBreakPreview" zoomScale="60" zoomScaleNormal="100" workbookViewId="0">
      <pane xSplit="2" ySplit="9" topLeftCell="T76" activePane="bottomRight" state="frozen"/>
      <selection pane="topRight"/>
      <selection pane="bottomLeft"/>
      <selection pane="bottomRight" activeCell="B9" sqref="B9:BB104"/>
    </sheetView>
  </sheetViews>
  <sheetFormatPr defaultColWidth="9.140625" defaultRowHeight="15" x14ac:dyDescent="0.25"/>
  <cols>
    <col min="1" max="1" width="19.85546875" style="25" customWidth="1"/>
    <col min="2" max="30" width="9.7109375" style="103" customWidth="1"/>
    <col min="31" max="31" width="15.42578125" style="103" bestFit="1" customWidth="1"/>
    <col min="32" max="54" width="9.7109375" style="103" customWidth="1"/>
    <col min="55" max="55" width="20" style="103" customWidth="1"/>
    <col min="56" max="56" width="9.7109375" style="103" hidden="1" customWidth="1"/>
    <col min="57" max="57" width="12" style="105" hidden="1" customWidth="1"/>
    <col min="58" max="58" width="10.28515625" style="105" hidden="1" customWidth="1"/>
    <col min="59" max="59" width="7.85546875" style="105" hidden="1" customWidth="1"/>
    <col min="60" max="60" width="10.140625" style="105" hidden="1" customWidth="1"/>
    <col min="61" max="61" width="11.85546875" style="105" hidden="1" customWidth="1"/>
    <col min="62" max="62" width="8.7109375" style="105" hidden="1" customWidth="1"/>
    <col min="63" max="63" width="7.85546875" style="105" hidden="1" customWidth="1"/>
    <col min="64" max="64" width="10.42578125" style="105" hidden="1" customWidth="1"/>
    <col min="65" max="65" width="7.85546875" style="105" hidden="1" customWidth="1"/>
    <col min="66" max="66" width="10.85546875" style="25" hidden="1" customWidth="1"/>
    <col min="67" max="68" width="7.85546875" style="25" hidden="1" customWidth="1"/>
    <col min="69" max="69" width="9.42578125" style="25" hidden="1" customWidth="1"/>
    <col min="70" max="70" width="13.42578125" style="25" hidden="1" customWidth="1"/>
    <col min="71" max="71" width="7.85546875" style="25" hidden="1" customWidth="1"/>
    <col min="72" max="72" width="12" style="25" hidden="1" customWidth="1"/>
    <col min="73" max="16384" width="9.140625" style="25"/>
  </cols>
  <sheetData>
    <row r="1" spans="1:73" s="16" customFormat="1" ht="97.9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5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5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5" t="s">
        <v>26</v>
      </c>
      <c r="AB1" s="5" t="s">
        <v>27</v>
      </c>
      <c r="AC1" s="4" t="s">
        <v>28</v>
      </c>
      <c r="AD1" s="4" t="s">
        <v>29</v>
      </c>
      <c r="AE1" s="4" t="s">
        <v>30</v>
      </c>
      <c r="AF1" s="6" t="s">
        <v>31</v>
      </c>
      <c r="AG1" s="6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5" t="s">
        <v>43</v>
      </c>
      <c r="AS1" s="5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7" t="s">
        <v>52</v>
      </c>
      <c r="BB1" s="7" t="s">
        <v>53</v>
      </c>
      <c r="BC1" s="8"/>
      <c r="BD1" s="9" t="s">
        <v>54</v>
      </c>
      <c r="BE1" s="10" t="s">
        <v>55</v>
      </c>
      <c r="BF1" s="11"/>
      <c r="BG1" s="12"/>
      <c r="BH1" s="13"/>
      <c r="BI1" s="14"/>
      <c r="BJ1" s="14"/>
      <c r="BK1" s="14"/>
      <c r="BL1" s="14"/>
      <c r="BM1" s="14"/>
      <c r="BN1" s="14"/>
      <c r="BO1" s="14"/>
      <c r="BP1" s="14"/>
      <c r="BQ1" s="15"/>
      <c r="BR1" s="15"/>
      <c r="BS1" s="15"/>
    </row>
    <row r="2" spans="1:73" ht="16.5" customHeight="1" thickBot="1" x14ac:dyDescent="0.3">
      <c r="A2" s="17"/>
      <c r="B2" s="18"/>
      <c r="C2" s="19"/>
      <c r="D2" s="20"/>
      <c r="E2" s="21"/>
      <c r="F2" s="20"/>
      <c r="G2" s="21"/>
      <c r="H2" s="20"/>
      <c r="I2" s="21"/>
      <c r="J2" s="20"/>
      <c r="K2" s="21"/>
      <c r="L2" s="20"/>
      <c r="M2" s="21"/>
      <c r="N2" s="20"/>
      <c r="O2" s="21"/>
      <c r="P2" s="20"/>
      <c r="Q2" s="21"/>
      <c r="R2" s="20"/>
      <c r="S2" s="21"/>
      <c r="T2" s="20"/>
      <c r="U2" s="21"/>
      <c r="V2" s="20"/>
      <c r="W2" s="21"/>
      <c r="X2" s="20"/>
      <c r="Y2" s="20"/>
      <c r="Z2" s="21"/>
      <c r="AA2" s="20"/>
      <c r="AB2" s="21"/>
      <c r="AC2" s="20"/>
      <c r="AD2" s="21"/>
      <c r="AE2" s="20"/>
      <c r="AF2" s="21"/>
      <c r="AG2" s="21"/>
      <c r="AH2" s="20"/>
      <c r="AI2" s="21"/>
      <c r="AJ2" s="20"/>
      <c r="AK2" s="21"/>
      <c r="AL2" s="20"/>
      <c r="AM2" s="21"/>
      <c r="AN2" s="20"/>
      <c r="AO2" s="21"/>
      <c r="AP2" s="21"/>
      <c r="AQ2" s="20"/>
      <c r="AR2" s="21"/>
      <c r="AS2" s="21"/>
      <c r="AT2" s="20"/>
      <c r="AU2" s="20"/>
      <c r="AV2" s="21"/>
      <c r="AW2" s="20"/>
      <c r="AX2" s="21"/>
      <c r="AY2" s="20"/>
      <c r="AZ2" s="20"/>
      <c r="BA2" s="21"/>
      <c r="BB2" s="20"/>
      <c r="BC2" s="22"/>
      <c r="BD2" s="23" t="s">
        <v>56</v>
      </c>
      <c r="BE2" s="23" t="s">
        <v>57</v>
      </c>
      <c r="BF2" s="23" t="s">
        <v>58</v>
      </c>
      <c r="BG2" s="23" t="s">
        <v>59</v>
      </c>
      <c r="BH2" s="13"/>
      <c r="BI2" s="13"/>
      <c r="BJ2" s="13"/>
      <c r="BK2" s="13"/>
      <c r="BL2" s="13"/>
      <c r="BM2" s="24"/>
      <c r="BN2" s="24"/>
      <c r="BO2" s="24"/>
      <c r="BP2" s="24"/>
      <c r="BQ2" s="24"/>
      <c r="BR2" s="24"/>
      <c r="BS2" s="24"/>
    </row>
    <row r="3" spans="1:73" ht="12" customHeight="1" x14ac:dyDescent="0.25">
      <c r="A3" s="26"/>
      <c r="B3" s="27"/>
      <c r="C3" s="28"/>
      <c r="D3" s="27"/>
      <c r="E3" s="28"/>
      <c r="F3" s="27"/>
      <c r="G3" s="28"/>
      <c r="H3" s="27"/>
      <c r="I3" s="28"/>
      <c r="J3" s="27"/>
      <c r="K3" s="28"/>
      <c r="L3" s="28"/>
      <c r="M3" s="27"/>
      <c r="N3" s="28"/>
      <c r="O3" s="27"/>
      <c r="P3" s="28"/>
      <c r="Q3" s="27"/>
      <c r="R3" s="28"/>
      <c r="S3" s="27"/>
      <c r="T3" s="28"/>
      <c r="U3" s="27"/>
      <c r="V3" s="28"/>
      <c r="W3" s="27"/>
      <c r="X3" s="28"/>
      <c r="Y3" s="28"/>
      <c r="Z3" s="27"/>
      <c r="AA3" s="27"/>
      <c r="AB3" s="27"/>
      <c r="AC3" s="28"/>
      <c r="AD3" s="27"/>
      <c r="AE3" s="27"/>
      <c r="AF3" s="27"/>
      <c r="AG3" s="27"/>
      <c r="AH3" s="28"/>
      <c r="AI3" s="27"/>
      <c r="AJ3" s="28"/>
      <c r="AK3" s="27"/>
      <c r="AL3" s="27"/>
      <c r="AM3" s="28"/>
      <c r="AN3" s="27"/>
      <c r="AO3" s="28"/>
      <c r="AP3" s="28"/>
      <c r="AQ3" s="27"/>
      <c r="AR3" s="28"/>
      <c r="AS3" s="28"/>
      <c r="AT3" s="27"/>
      <c r="AU3" s="27"/>
      <c r="AV3" s="28"/>
      <c r="AW3" s="27"/>
      <c r="AX3" s="28"/>
      <c r="AY3" s="27"/>
      <c r="AZ3" s="27"/>
      <c r="BA3" s="28"/>
      <c r="BB3" s="28"/>
      <c r="BC3" s="28"/>
      <c r="BD3" s="23">
        <f>'[1]Form-5-Losses'!D4</f>
        <v>3.0499999999999999E-2</v>
      </c>
      <c r="BE3" s="23">
        <f>'[1]Form-5-Losses'!E4</f>
        <v>2.8000000000000001E-2</v>
      </c>
      <c r="BF3" s="23">
        <f>'[1]Form-5-Losses'!F4</f>
        <v>2.5499999999999998E-2</v>
      </c>
      <c r="BG3" s="23">
        <f>'[1]Form-5-Losses'!G4</f>
        <v>2.3E-2</v>
      </c>
      <c r="BH3" s="13"/>
      <c r="BI3" s="13"/>
      <c r="BJ3" s="29"/>
      <c r="BK3" s="13"/>
      <c r="BL3" s="13"/>
      <c r="BM3" s="24"/>
      <c r="BN3" s="24"/>
      <c r="BO3" s="24"/>
      <c r="BP3" s="24"/>
      <c r="BQ3" s="24"/>
      <c r="BR3" s="24"/>
      <c r="BS3" s="24"/>
    </row>
    <row r="4" spans="1:73" ht="39" customHeight="1" x14ac:dyDescent="0.6">
      <c r="A4" s="30"/>
      <c r="B4" s="31"/>
      <c r="C4" s="31"/>
      <c r="D4" s="31"/>
      <c r="E4" s="31"/>
      <c r="F4" s="32"/>
      <c r="G4" s="32"/>
      <c r="H4" s="32"/>
      <c r="I4" s="32"/>
      <c r="J4" s="32"/>
      <c r="K4" s="32"/>
      <c r="L4" s="32"/>
      <c r="M4" s="33" t="s">
        <v>60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2"/>
      <c r="AD4" s="32"/>
      <c r="AE4" s="34">
        <f>'[2]Form-6_ImportExport'!Q1</f>
        <v>44682</v>
      </c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2"/>
      <c r="AV4" s="32"/>
      <c r="AW4" s="32"/>
      <c r="AX4" s="32"/>
      <c r="AY4" s="32"/>
      <c r="AZ4" s="32"/>
      <c r="BA4" s="35"/>
      <c r="BB4" s="35"/>
      <c r="BC4" s="36"/>
      <c r="BD4" s="23">
        <f>$BD$3</f>
        <v>3.0499999999999999E-2</v>
      </c>
      <c r="BE4" s="23">
        <f>$BD$3</f>
        <v>3.0499999999999999E-2</v>
      </c>
      <c r="BF4" s="23">
        <f>$BD$3</f>
        <v>3.0499999999999999E-2</v>
      </c>
      <c r="BG4" s="23">
        <f>$BD$3</f>
        <v>3.0499999999999999E-2</v>
      </c>
      <c r="BH4" s="13"/>
      <c r="BI4" s="13"/>
      <c r="BJ4" s="13"/>
      <c r="BK4" s="13"/>
      <c r="BL4" s="13"/>
      <c r="BM4" s="24"/>
      <c r="BN4" s="24"/>
      <c r="BO4" s="24"/>
      <c r="BP4" s="24"/>
      <c r="BQ4" s="24"/>
      <c r="BR4" s="24"/>
      <c r="BS4" s="24"/>
    </row>
    <row r="5" spans="1:73" ht="8.25" customHeight="1" thickBot="1" x14ac:dyDescent="0.3">
      <c r="A5" s="37"/>
      <c r="B5" s="31"/>
      <c r="C5" s="31"/>
      <c r="D5" s="31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8">
        <f>SUM(BD3:BD4)</f>
        <v>6.0999999999999999E-2</v>
      </c>
      <c r="BE5" s="38">
        <f>SUM(BE3:BE4)</f>
        <v>5.8499999999999996E-2</v>
      </c>
      <c r="BF5" s="38">
        <f>SUM(BF3:BF4)</f>
        <v>5.5999999999999994E-2</v>
      </c>
      <c r="BG5" s="38">
        <f>SUM(BG3:BG4)</f>
        <v>5.3499999999999999E-2</v>
      </c>
      <c r="BH5" s="13"/>
      <c r="BI5" s="39"/>
      <c r="BJ5" s="39"/>
      <c r="BK5" s="39"/>
      <c r="BL5" s="39"/>
      <c r="BM5" s="40"/>
      <c r="BN5" s="39"/>
      <c r="BO5" s="39"/>
      <c r="BP5" s="39"/>
      <c r="BQ5" s="39"/>
      <c r="BR5" s="39"/>
      <c r="BS5" s="39"/>
    </row>
    <row r="6" spans="1:73" ht="36.75" customHeight="1" thickBot="1" x14ac:dyDescent="0.3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3"/>
      <c r="BD6" s="44"/>
      <c r="BE6" s="45"/>
      <c r="BF6" s="46" t="s">
        <v>61</v>
      </c>
      <c r="BG6" s="47"/>
      <c r="BH6" s="47"/>
      <c r="BI6" s="47"/>
      <c r="BJ6" s="48"/>
      <c r="BK6" s="49"/>
      <c r="BL6" s="49"/>
      <c r="BM6" s="49"/>
      <c r="BN6" s="50"/>
      <c r="BO6" s="49"/>
      <c r="BP6" s="49"/>
      <c r="BQ6" s="49"/>
      <c r="BR6" s="49"/>
      <c r="BS6" s="49"/>
      <c r="BT6" s="51"/>
    </row>
    <row r="7" spans="1:73" ht="31.5" customHeight="1" thickBot="1" x14ac:dyDescent="0.3">
      <c r="A7" s="52" t="s">
        <v>62</v>
      </c>
      <c r="B7" s="53">
        <v>1</v>
      </c>
      <c r="C7" s="54">
        <v>2</v>
      </c>
      <c r="D7" s="53">
        <v>3</v>
      </c>
      <c r="E7" s="54">
        <v>4</v>
      </c>
      <c r="F7" s="53">
        <v>5</v>
      </c>
      <c r="G7" s="54">
        <v>6</v>
      </c>
      <c r="H7" s="53">
        <v>7</v>
      </c>
      <c r="I7" s="54">
        <v>8</v>
      </c>
      <c r="J7" s="53">
        <v>9</v>
      </c>
      <c r="K7" s="54">
        <v>10</v>
      </c>
      <c r="L7" s="53">
        <v>11</v>
      </c>
      <c r="M7" s="54">
        <v>12</v>
      </c>
      <c r="N7" s="53">
        <v>13</v>
      </c>
      <c r="O7" s="54">
        <v>14</v>
      </c>
      <c r="P7" s="53">
        <v>15</v>
      </c>
      <c r="Q7" s="54">
        <v>16</v>
      </c>
      <c r="R7" s="53">
        <v>17</v>
      </c>
      <c r="S7" s="54">
        <v>18</v>
      </c>
      <c r="T7" s="53">
        <v>19</v>
      </c>
      <c r="U7" s="54">
        <v>20</v>
      </c>
      <c r="V7" s="53">
        <v>21</v>
      </c>
      <c r="W7" s="54">
        <v>22</v>
      </c>
      <c r="X7" s="53">
        <v>23</v>
      </c>
      <c r="Y7" s="54">
        <v>24</v>
      </c>
      <c r="Z7" s="53">
        <v>25</v>
      </c>
      <c r="AA7" s="54">
        <v>26</v>
      </c>
      <c r="AB7" s="53">
        <v>27</v>
      </c>
      <c r="AC7" s="54">
        <v>28</v>
      </c>
      <c r="AD7" s="53">
        <v>29</v>
      </c>
      <c r="AE7" s="54">
        <v>30</v>
      </c>
      <c r="AF7" s="53">
        <v>31</v>
      </c>
      <c r="AG7" s="54">
        <v>32</v>
      </c>
      <c r="AH7" s="53">
        <v>33</v>
      </c>
      <c r="AI7" s="54">
        <v>34</v>
      </c>
      <c r="AJ7" s="53">
        <v>35</v>
      </c>
      <c r="AK7" s="54">
        <v>36</v>
      </c>
      <c r="AL7" s="53">
        <v>37</v>
      </c>
      <c r="AM7" s="54">
        <v>38</v>
      </c>
      <c r="AN7" s="53">
        <v>39</v>
      </c>
      <c r="AO7" s="54">
        <v>40</v>
      </c>
      <c r="AP7" s="53">
        <v>41</v>
      </c>
      <c r="AQ7" s="54">
        <v>42</v>
      </c>
      <c r="AR7" s="53">
        <v>43</v>
      </c>
      <c r="AS7" s="54">
        <v>44</v>
      </c>
      <c r="AT7" s="53">
        <v>45</v>
      </c>
      <c r="AU7" s="54">
        <v>46</v>
      </c>
      <c r="AV7" s="53">
        <v>47</v>
      </c>
      <c r="AW7" s="54">
        <v>48</v>
      </c>
      <c r="AX7" s="53">
        <v>49</v>
      </c>
      <c r="AY7" s="54">
        <v>50</v>
      </c>
      <c r="AZ7" s="53">
        <v>51</v>
      </c>
      <c r="BA7" s="54">
        <v>52</v>
      </c>
      <c r="BB7" s="53">
        <v>53</v>
      </c>
      <c r="BC7" s="55"/>
      <c r="BD7" s="56"/>
      <c r="BE7" s="57"/>
      <c r="BF7" s="58"/>
      <c r="BG7" s="59"/>
      <c r="BH7" s="59"/>
      <c r="BI7" s="59"/>
      <c r="BJ7" s="60" t="s">
        <v>63</v>
      </c>
      <c r="BK7" s="61"/>
      <c r="BL7" s="61"/>
      <c r="BM7" s="61"/>
      <c r="BN7" s="62"/>
      <c r="BO7" s="60" t="s">
        <v>64</v>
      </c>
      <c r="BP7" s="61"/>
      <c r="BQ7" s="62"/>
      <c r="BR7" s="63" t="s">
        <v>65</v>
      </c>
      <c r="BS7" s="64"/>
      <c r="BT7" s="65" t="s">
        <v>66</v>
      </c>
    </row>
    <row r="8" spans="1:73" s="78" customFormat="1" ht="141" customHeight="1" thickBot="1" x14ac:dyDescent="0.3">
      <c r="A8" s="66"/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/>
      <c r="Q8" s="2" t="s">
        <v>16</v>
      </c>
      <c r="R8" s="2" t="s">
        <v>17</v>
      </c>
      <c r="S8" s="2" t="s">
        <v>18</v>
      </c>
      <c r="T8" s="2" t="s">
        <v>19</v>
      </c>
      <c r="U8" s="2"/>
      <c r="V8" s="2" t="s">
        <v>21</v>
      </c>
      <c r="W8" s="2"/>
      <c r="X8" s="2" t="s">
        <v>67</v>
      </c>
      <c r="Y8" s="2" t="s">
        <v>24</v>
      </c>
      <c r="Z8" s="2" t="s">
        <v>25</v>
      </c>
      <c r="AA8" s="2"/>
      <c r="AB8" s="2"/>
      <c r="AC8" s="2" t="s">
        <v>28</v>
      </c>
      <c r="AD8" s="2" t="s">
        <v>29</v>
      </c>
      <c r="AE8" s="2" t="s">
        <v>68</v>
      </c>
      <c r="AF8" s="2" t="s">
        <v>31</v>
      </c>
      <c r="AG8" s="2" t="s">
        <v>32</v>
      </c>
      <c r="AH8" s="2" t="s">
        <v>33</v>
      </c>
      <c r="AI8" s="2" t="s">
        <v>34</v>
      </c>
      <c r="AJ8" s="2" t="s">
        <v>35</v>
      </c>
      <c r="AK8" s="2" t="s">
        <v>36</v>
      </c>
      <c r="AL8" s="2" t="s">
        <v>37</v>
      </c>
      <c r="AM8" s="2" t="s">
        <v>38</v>
      </c>
      <c r="AN8" s="2" t="s">
        <v>39</v>
      </c>
      <c r="AO8" s="2" t="s">
        <v>40</v>
      </c>
      <c r="AP8" s="67" t="s">
        <v>41</v>
      </c>
      <c r="AQ8" s="68"/>
      <c r="AR8" s="2"/>
      <c r="AS8" s="2"/>
      <c r="AT8" s="2" t="s">
        <v>45</v>
      </c>
      <c r="AU8" s="2" t="s">
        <v>46</v>
      </c>
      <c r="AV8" s="2" t="s">
        <v>47</v>
      </c>
      <c r="AW8" s="2" t="s">
        <v>48</v>
      </c>
      <c r="AX8" s="2" t="s">
        <v>49</v>
      </c>
      <c r="AY8" s="2" t="s">
        <v>50</v>
      </c>
      <c r="AZ8" s="2" t="s">
        <v>51</v>
      </c>
      <c r="BA8" s="2" t="s">
        <v>52</v>
      </c>
      <c r="BB8" s="2" t="s">
        <v>53</v>
      </c>
      <c r="BC8" s="69" t="s">
        <v>69</v>
      </c>
      <c r="BD8" s="70"/>
      <c r="BE8" s="71" t="s">
        <v>70</v>
      </c>
      <c r="BF8" s="72" t="s">
        <v>63</v>
      </c>
      <c r="BG8" s="72" t="s">
        <v>64</v>
      </c>
      <c r="BH8" s="73" t="s">
        <v>65</v>
      </c>
      <c r="BI8" s="72" t="s">
        <v>66</v>
      </c>
      <c r="BJ8" s="74" t="s">
        <v>56</v>
      </c>
      <c r="BK8" s="74" t="s">
        <v>57</v>
      </c>
      <c r="BL8" s="74" t="s">
        <v>58</v>
      </c>
      <c r="BM8" s="74" t="s">
        <v>71</v>
      </c>
      <c r="BN8" s="75" t="s">
        <v>72</v>
      </c>
      <c r="BO8" s="74" t="s">
        <v>56</v>
      </c>
      <c r="BP8" s="74" t="s">
        <v>57</v>
      </c>
      <c r="BQ8" s="74" t="s">
        <v>66</v>
      </c>
      <c r="BR8" s="74" t="s">
        <v>56</v>
      </c>
      <c r="BS8" s="76" t="s">
        <v>57</v>
      </c>
      <c r="BT8" s="77"/>
    </row>
    <row r="9" spans="1:73" ht="15.75" x14ac:dyDescent="0.25">
      <c r="A9" s="79" t="s">
        <v>73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1">
        <f t="shared" ref="BC9:BC40" si="0">SUM(B9:BB9)</f>
        <v>0</v>
      </c>
      <c r="BD9" s="82"/>
      <c r="BE9" s="83">
        <f>SUM(C9:BB9)</f>
        <v>0</v>
      </c>
      <c r="BF9" s="84" t="e">
        <f>(BJ9-((BJ9*$BD$3)+(BJ9-(BJ9*$BD$3))*$BD$3))+(BK9-((BK9*$BE$3)+(BK9-(BK9*$BE$4))*$BE$4))+(BL9-((BL9*$BF$3)+(BL9-(BL9*$BF$4))*$BF$4))+(BM9-((BM9*$BG$3)+(BM9-(BM9*$BG$4))*$BG$4))</f>
        <v>#REF!</v>
      </c>
      <c r="BG9" s="85" t="e">
        <f>(BO9-((BO9*$BD$3)+(BO9-(BO9*$BD$3))*$BD$3))+(BP9-((BP9*$BE$3)+(BP9-(BP9*$BE$4))*$BE$4))</f>
        <v>#REF!</v>
      </c>
      <c r="BH9" s="86">
        <f>ROUND((BR9-((BR9*$BD$3)+(BR9-(BR9*$BD$3))*$BD$3))+(BS9-((BS9*$BE$3)+(BS9-(BS9*$BD$3))*$BD$3)),2)</f>
        <v>0</v>
      </c>
      <c r="BI9" s="87" t="e">
        <f>SUM(BF9:BH9)</f>
        <v>#REF!</v>
      </c>
      <c r="BJ9" s="88">
        <f>M9+N9+O9+P9+Q9+AA9+C9+D9+AH9+AI9</f>
        <v>0</v>
      </c>
      <c r="BK9" s="88">
        <f t="shared" ref="BK9:BK72" si="1">U9+AW9+AX9+AY9+E9+F9+G9+AC9</f>
        <v>0</v>
      </c>
      <c r="BL9" s="88" t="e">
        <f>AK9+#REF!+AL9+AO9+AU9+W9+X9</f>
        <v>#REF!</v>
      </c>
      <c r="BM9" s="88">
        <f t="shared" ref="BM9:BM72" si="2">V9+AB9</f>
        <v>0</v>
      </c>
      <c r="BN9" s="89" t="e">
        <f>SUM(BJ9:BM9)</f>
        <v>#REF!</v>
      </c>
      <c r="BO9" s="85" t="e">
        <f>(H9+R9+S9+Z9+#REF!+AF9+AM9+AN9+AQ9+AT9+AV9+BA9+BB9+Y9)</f>
        <v>#REF!</v>
      </c>
      <c r="BP9" s="85">
        <f t="shared" ref="BP9:BP72" si="3">T9+AR9</f>
        <v>0</v>
      </c>
      <c r="BQ9" s="90" t="e">
        <f>SUM(BO9:BP9)</f>
        <v>#REF!</v>
      </c>
      <c r="BR9" s="85">
        <f t="shared" ref="BR9:BR72" si="4">(I9+L9+AD9+J9+K9+AE9+AG9)</f>
        <v>0</v>
      </c>
      <c r="BS9" s="91">
        <v>0</v>
      </c>
      <c r="BT9" s="92" t="e">
        <f>BN9+BQ9+BR9+BS9</f>
        <v>#REF!</v>
      </c>
      <c r="BU9" s="25">
        <v>0</v>
      </c>
    </row>
    <row r="10" spans="1:73" ht="15.75" x14ac:dyDescent="0.25">
      <c r="A10" s="93" t="s">
        <v>74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1">
        <f t="shared" si="0"/>
        <v>0</v>
      </c>
      <c r="BD10" s="82"/>
      <c r="BE10" s="83">
        <f t="shared" ref="BE10:BE41" si="5">SUM(B10:BB10)</f>
        <v>0</v>
      </c>
      <c r="BF10" s="84">
        <f t="shared" ref="BF10:BF73" si="6">(BJ10-((BJ10*$BD$3)+(BJ10-(BJ10*$BD$3))*$BD$3))+(BK10-((BK10*$BE$3)+(BK10-(BK10*$BE$4))*$BE$4))+(BL10-((BL10*$BF$3)+(BL10-(BL10*$BF$4))*$BF$4))+(BM10-((BM10*$BG$3)+(BM10-(BM10*$BG$4))*$BG$4))</f>
        <v>0</v>
      </c>
      <c r="BG10" s="85">
        <f t="shared" ref="BG10:BG73" si="7">(BO10-((BO10*$BD$3)+(BO10-(BO10*$BD$3))*$BD$3))+(BP10-((BP10*$BE$3)+(BP10-(BP10*$BE$4))*$BE$4))</f>
        <v>0</v>
      </c>
      <c r="BH10" s="86">
        <f t="shared" ref="BH10:BH73" si="8">ROUND((BR10-((BR10*$BD$3)+(BR10-(BR10*$BD$3))*$BD$3))+(BS10-((BS10*$BE$3)+(BS10-(BS10*$BD$3))*$BD$3)),2)</f>
        <v>0</v>
      </c>
      <c r="BI10" s="94">
        <f t="shared" ref="BI10:BI73" si="9">SUM(BF10:BH10)</f>
        <v>0</v>
      </c>
      <c r="BJ10" s="88">
        <f t="shared" ref="BJ10:BJ73" si="10">M10+N10+O10+P10+Q10+B10+C10+D10+AH10+AI10</f>
        <v>0</v>
      </c>
      <c r="BK10" s="88">
        <f t="shared" si="1"/>
        <v>0</v>
      </c>
      <c r="BL10" s="88">
        <f t="shared" ref="BL10:BL73" si="11">AJ10+AK10+AL10+AO10+AU10+W10+X10</f>
        <v>0</v>
      </c>
      <c r="BM10" s="88">
        <f t="shared" si="2"/>
        <v>0</v>
      </c>
      <c r="BN10" s="89">
        <f t="shared" ref="BN10:BN73" si="12">SUM(BJ10:BM10)</f>
        <v>0</v>
      </c>
      <c r="BO10" s="85">
        <f t="shared" ref="BO10:BO73" si="13">(H10+R10+S10+Z10+AA10+AF10+AM10+AN10+AQ10+AT10+AV10+BA10+BB10+Y10)</f>
        <v>0</v>
      </c>
      <c r="BP10" s="85">
        <f t="shared" si="3"/>
        <v>0</v>
      </c>
      <c r="BQ10" s="90">
        <f t="shared" ref="BQ10:BQ73" si="14">SUM(BO10:BP10)</f>
        <v>0</v>
      </c>
      <c r="BR10" s="85">
        <f t="shared" si="4"/>
        <v>0</v>
      </c>
      <c r="BS10" s="91">
        <v>0</v>
      </c>
      <c r="BT10" s="92">
        <f t="shared" ref="BT10:BT73" si="15">BN10+BQ10+BR10+BS10</f>
        <v>0</v>
      </c>
      <c r="BU10" s="25">
        <v>0</v>
      </c>
    </row>
    <row r="11" spans="1:73" ht="15.75" x14ac:dyDescent="0.25">
      <c r="A11" s="93" t="s">
        <v>75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1">
        <f t="shared" si="0"/>
        <v>0</v>
      </c>
      <c r="BD11" s="82"/>
      <c r="BE11" s="83">
        <f t="shared" si="5"/>
        <v>0</v>
      </c>
      <c r="BF11" s="84">
        <f t="shared" si="6"/>
        <v>0</v>
      </c>
      <c r="BG11" s="85">
        <f t="shared" si="7"/>
        <v>0</v>
      </c>
      <c r="BH11" s="86">
        <f t="shared" si="8"/>
        <v>0</v>
      </c>
      <c r="BI11" s="94">
        <f t="shared" si="9"/>
        <v>0</v>
      </c>
      <c r="BJ11" s="88">
        <f t="shared" si="10"/>
        <v>0</v>
      </c>
      <c r="BK11" s="88">
        <f t="shared" si="1"/>
        <v>0</v>
      </c>
      <c r="BL11" s="88">
        <f t="shared" si="11"/>
        <v>0</v>
      </c>
      <c r="BM11" s="88">
        <f t="shared" si="2"/>
        <v>0</v>
      </c>
      <c r="BN11" s="89">
        <f t="shared" si="12"/>
        <v>0</v>
      </c>
      <c r="BO11" s="85">
        <f t="shared" si="13"/>
        <v>0</v>
      </c>
      <c r="BP11" s="85">
        <f t="shared" si="3"/>
        <v>0</v>
      </c>
      <c r="BQ11" s="90">
        <f t="shared" si="14"/>
        <v>0</v>
      </c>
      <c r="BR11" s="85">
        <f t="shared" si="4"/>
        <v>0</v>
      </c>
      <c r="BS11" s="91">
        <v>0</v>
      </c>
      <c r="BT11" s="92">
        <f t="shared" si="15"/>
        <v>0</v>
      </c>
      <c r="BU11" s="25">
        <v>0</v>
      </c>
    </row>
    <row r="12" spans="1:73" ht="15.75" x14ac:dyDescent="0.25">
      <c r="A12" s="93" t="s">
        <v>76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1">
        <f t="shared" si="0"/>
        <v>0</v>
      </c>
      <c r="BD12" s="82"/>
      <c r="BE12" s="83">
        <f t="shared" si="5"/>
        <v>0</v>
      </c>
      <c r="BF12" s="84">
        <f t="shared" si="6"/>
        <v>0</v>
      </c>
      <c r="BG12" s="85">
        <f t="shared" si="7"/>
        <v>0</v>
      </c>
      <c r="BH12" s="86">
        <f t="shared" si="8"/>
        <v>0</v>
      </c>
      <c r="BI12" s="94">
        <f t="shared" si="9"/>
        <v>0</v>
      </c>
      <c r="BJ12" s="88">
        <f t="shared" si="10"/>
        <v>0</v>
      </c>
      <c r="BK12" s="88">
        <f t="shared" si="1"/>
        <v>0</v>
      </c>
      <c r="BL12" s="88">
        <f t="shared" si="11"/>
        <v>0</v>
      </c>
      <c r="BM12" s="88">
        <f t="shared" si="2"/>
        <v>0</v>
      </c>
      <c r="BN12" s="89">
        <f t="shared" si="12"/>
        <v>0</v>
      </c>
      <c r="BO12" s="85">
        <f t="shared" si="13"/>
        <v>0</v>
      </c>
      <c r="BP12" s="85">
        <f t="shared" si="3"/>
        <v>0</v>
      </c>
      <c r="BQ12" s="90">
        <f t="shared" si="14"/>
        <v>0</v>
      </c>
      <c r="BR12" s="85">
        <f t="shared" si="4"/>
        <v>0</v>
      </c>
      <c r="BS12" s="91">
        <v>0</v>
      </c>
      <c r="BT12" s="92">
        <f t="shared" si="15"/>
        <v>0</v>
      </c>
      <c r="BU12" s="25">
        <v>0</v>
      </c>
    </row>
    <row r="13" spans="1:73" ht="15.75" x14ac:dyDescent="0.25">
      <c r="A13" s="93" t="s">
        <v>77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1">
        <f t="shared" si="0"/>
        <v>0</v>
      </c>
      <c r="BD13" s="82"/>
      <c r="BE13" s="83">
        <f t="shared" si="5"/>
        <v>0</v>
      </c>
      <c r="BF13" s="84">
        <f t="shared" si="6"/>
        <v>0</v>
      </c>
      <c r="BG13" s="85">
        <f t="shared" si="7"/>
        <v>0</v>
      </c>
      <c r="BH13" s="86">
        <f t="shared" si="8"/>
        <v>0</v>
      </c>
      <c r="BI13" s="94">
        <f t="shared" si="9"/>
        <v>0</v>
      </c>
      <c r="BJ13" s="88">
        <f t="shared" si="10"/>
        <v>0</v>
      </c>
      <c r="BK13" s="88">
        <f t="shared" si="1"/>
        <v>0</v>
      </c>
      <c r="BL13" s="88">
        <f t="shared" si="11"/>
        <v>0</v>
      </c>
      <c r="BM13" s="88">
        <f t="shared" si="2"/>
        <v>0</v>
      </c>
      <c r="BN13" s="89">
        <f t="shared" si="12"/>
        <v>0</v>
      </c>
      <c r="BO13" s="85">
        <f t="shared" si="13"/>
        <v>0</v>
      </c>
      <c r="BP13" s="85">
        <f t="shared" si="3"/>
        <v>0</v>
      </c>
      <c r="BQ13" s="90">
        <f t="shared" si="14"/>
        <v>0</v>
      </c>
      <c r="BR13" s="85">
        <f t="shared" si="4"/>
        <v>0</v>
      </c>
      <c r="BS13" s="91">
        <v>0</v>
      </c>
      <c r="BT13" s="92">
        <f t="shared" si="15"/>
        <v>0</v>
      </c>
      <c r="BU13" s="25">
        <v>28.677527000000001</v>
      </c>
    </row>
    <row r="14" spans="1:73" ht="15.75" x14ac:dyDescent="0.25">
      <c r="A14" s="93" t="s">
        <v>78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1">
        <f t="shared" si="0"/>
        <v>0</v>
      </c>
      <c r="BD14" s="82"/>
      <c r="BE14" s="83">
        <f t="shared" si="5"/>
        <v>0</v>
      </c>
      <c r="BF14" s="84">
        <f t="shared" si="6"/>
        <v>0</v>
      </c>
      <c r="BG14" s="85">
        <f t="shared" si="7"/>
        <v>0</v>
      </c>
      <c r="BH14" s="86">
        <f t="shared" si="8"/>
        <v>0</v>
      </c>
      <c r="BI14" s="94">
        <f t="shared" si="9"/>
        <v>0</v>
      </c>
      <c r="BJ14" s="88">
        <f t="shared" si="10"/>
        <v>0</v>
      </c>
      <c r="BK14" s="88">
        <f t="shared" si="1"/>
        <v>0</v>
      </c>
      <c r="BL14" s="88">
        <f t="shared" si="11"/>
        <v>0</v>
      </c>
      <c r="BM14" s="88">
        <f t="shared" si="2"/>
        <v>0</v>
      </c>
      <c r="BN14" s="89">
        <f t="shared" si="12"/>
        <v>0</v>
      </c>
      <c r="BO14" s="85">
        <f t="shared" si="13"/>
        <v>0</v>
      </c>
      <c r="BP14" s="85">
        <f t="shared" si="3"/>
        <v>0</v>
      </c>
      <c r="BQ14" s="90">
        <f t="shared" si="14"/>
        <v>0</v>
      </c>
      <c r="BR14" s="85">
        <f t="shared" si="4"/>
        <v>0</v>
      </c>
      <c r="BS14" s="91">
        <v>0</v>
      </c>
      <c r="BT14" s="92">
        <f t="shared" si="15"/>
        <v>0</v>
      </c>
      <c r="BU14" s="25">
        <v>51.111499000000002</v>
      </c>
    </row>
    <row r="15" spans="1:73" ht="15.75" x14ac:dyDescent="0.25">
      <c r="A15" s="93" t="s">
        <v>79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1">
        <f t="shared" si="0"/>
        <v>0</v>
      </c>
      <c r="BD15" s="82"/>
      <c r="BE15" s="83">
        <f t="shared" si="5"/>
        <v>0</v>
      </c>
      <c r="BF15" s="84">
        <f t="shared" si="6"/>
        <v>0</v>
      </c>
      <c r="BG15" s="85">
        <f t="shared" si="7"/>
        <v>0</v>
      </c>
      <c r="BH15" s="86">
        <f t="shared" si="8"/>
        <v>0</v>
      </c>
      <c r="BI15" s="94">
        <f t="shared" si="9"/>
        <v>0</v>
      </c>
      <c r="BJ15" s="88">
        <f t="shared" si="10"/>
        <v>0</v>
      </c>
      <c r="BK15" s="88">
        <f t="shared" si="1"/>
        <v>0</v>
      </c>
      <c r="BL15" s="88">
        <f t="shared" si="11"/>
        <v>0</v>
      </c>
      <c r="BM15" s="88">
        <f t="shared" si="2"/>
        <v>0</v>
      </c>
      <c r="BN15" s="89">
        <f t="shared" si="12"/>
        <v>0</v>
      </c>
      <c r="BO15" s="85">
        <f t="shared" si="13"/>
        <v>0</v>
      </c>
      <c r="BP15" s="85">
        <f t="shared" si="3"/>
        <v>0</v>
      </c>
      <c r="BQ15" s="90">
        <f t="shared" si="14"/>
        <v>0</v>
      </c>
      <c r="BR15" s="85">
        <f t="shared" si="4"/>
        <v>0</v>
      </c>
      <c r="BS15" s="91">
        <v>0</v>
      </c>
      <c r="BT15" s="92">
        <f t="shared" si="15"/>
        <v>0</v>
      </c>
      <c r="BU15" s="25">
        <v>15.561527999999999</v>
      </c>
    </row>
    <row r="16" spans="1:73" ht="15.75" x14ac:dyDescent="0.25">
      <c r="A16" s="93" t="s">
        <v>80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1">
        <f t="shared" si="0"/>
        <v>0</v>
      </c>
      <c r="BD16" s="82"/>
      <c r="BE16" s="83">
        <f t="shared" si="5"/>
        <v>0</v>
      </c>
      <c r="BF16" s="84">
        <f t="shared" si="6"/>
        <v>0</v>
      </c>
      <c r="BG16" s="85">
        <f t="shared" si="7"/>
        <v>0</v>
      </c>
      <c r="BH16" s="86">
        <f t="shared" si="8"/>
        <v>0</v>
      </c>
      <c r="BI16" s="94">
        <f t="shared" si="9"/>
        <v>0</v>
      </c>
      <c r="BJ16" s="88">
        <f t="shared" si="10"/>
        <v>0</v>
      </c>
      <c r="BK16" s="88">
        <f t="shared" si="1"/>
        <v>0</v>
      </c>
      <c r="BL16" s="88">
        <f t="shared" si="11"/>
        <v>0</v>
      </c>
      <c r="BM16" s="88">
        <f t="shared" si="2"/>
        <v>0</v>
      </c>
      <c r="BN16" s="89">
        <f t="shared" si="12"/>
        <v>0</v>
      </c>
      <c r="BO16" s="85">
        <f t="shared" si="13"/>
        <v>0</v>
      </c>
      <c r="BP16" s="85">
        <f t="shared" si="3"/>
        <v>0</v>
      </c>
      <c r="BQ16" s="90">
        <f t="shared" si="14"/>
        <v>0</v>
      </c>
      <c r="BR16" s="85">
        <f t="shared" si="4"/>
        <v>0</v>
      </c>
      <c r="BS16" s="91">
        <v>0</v>
      </c>
      <c r="BT16" s="92">
        <f t="shared" si="15"/>
        <v>0</v>
      </c>
      <c r="BU16" s="25">
        <v>62.528272999999999</v>
      </c>
    </row>
    <row r="17" spans="1:73" ht="15.75" x14ac:dyDescent="0.25">
      <c r="A17" s="93" t="s">
        <v>81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1">
        <f t="shared" si="0"/>
        <v>0</v>
      </c>
      <c r="BD17" s="82"/>
      <c r="BE17" s="83">
        <f t="shared" si="5"/>
        <v>0</v>
      </c>
      <c r="BF17" s="84">
        <f t="shared" si="6"/>
        <v>0</v>
      </c>
      <c r="BG17" s="85">
        <f>(BO17-((BO17*$BD$3)+(BO17-(BO17*$BD$3))*$BD$3))+(BP17-((BP17*$BE$3)+(BP17-(BP17*$BE$4))*$BE$4))</f>
        <v>0</v>
      </c>
      <c r="BH17" s="86">
        <f t="shared" si="8"/>
        <v>0</v>
      </c>
      <c r="BI17" s="94">
        <f t="shared" si="9"/>
        <v>0</v>
      </c>
      <c r="BJ17" s="88">
        <f t="shared" si="10"/>
        <v>0</v>
      </c>
      <c r="BK17" s="88">
        <f t="shared" si="1"/>
        <v>0</v>
      </c>
      <c r="BL17" s="88">
        <f t="shared" si="11"/>
        <v>0</v>
      </c>
      <c r="BM17" s="88">
        <f t="shared" si="2"/>
        <v>0</v>
      </c>
      <c r="BN17" s="89">
        <f t="shared" si="12"/>
        <v>0</v>
      </c>
      <c r="BO17" s="85">
        <f t="shared" si="13"/>
        <v>0</v>
      </c>
      <c r="BP17" s="85">
        <f t="shared" si="3"/>
        <v>0</v>
      </c>
      <c r="BQ17" s="90">
        <f t="shared" si="14"/>
        <v>0</v>
      </c>
      <c r="BR17" s="85">
        <f t="shared" si="4"/>
        <v>0</v>
      </c>
      <c r="BS17" s="91">
        <v>0</v>
      </c>
      <c r="BT17" s="92">
        <f t="shared" si="15"/>
        <v>0</v>
      </c>
      <c r="BU17" s="25">
        <v>60.573649000000003</v>
      </c>
    </row>
    <row r="18" spans="1:73" ht="15.75" x14ac:dyDescent="0.25">
      <c r="A18" s="93" t="s">
        <v>82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1">
        <f t="shared" si="0"/>
        <v>0</v>
      </c>
      <c r="BD18" s="82"/>
      <c r="BE18" s="83">
        <f t="shared" si="5"/>
        <v>0</v>
      </c>
      <c r="BF18" s="84">
        <f t="shared" si="6"/>
        <v>0</v>
      </c>
      <c r="BG18" s="85">
        <f t="shared" si="7"/>
        <v>0</v>
      </c>
      <c r="BH18" s="86">
        <f t="shared" si="8"/>
        <v>0</v>
      </c>
      <c r="BI18" s="94">
        <f t="shared" si="9"/>
        <v>0</v>
      </c>
      <c r="BJ18" s="88">
        <f t="shared" si="10"/>
        <v>0</v>
      </c>
      <c r="BK18" s="88">
        <f t="shared" si="1"/>
        <v>0</v>
      </c>
      <c r="BL18" s="88">
        <f t="shared" si="11"/>
        <v>0</v>
      </c>
      <c r="BM18" s="88">
        <f t="shared" si="2"/>
        <v>0</v>
      </c>
      <c r="BN18" s="89">
        <f t="shared" si="12"/>
        <v>0</v>
      </c>
      <c r="BO18" s="85">
        <f t="shared" si="13"/>
        <v>0</v>
      </c>
      <c r="BP18" s="85">
        <f t="shared" si="3"/>
        <v>0</v>
      </c>
      <c r="BQ18" s="90">
        <f t="shared" si="14"/>
        <v>0</v>
      </c>
      <c r="BR18" s="85">
        <f t="shared" si="4"/>
        <v>0</v>
      </c>
      <c r="BS18" s="91">
        <v>0</v>
      </c>
      <c r="BT18" s="92">
        <f t="shared" si="15"/>
        <v>0</v>
      </c>
      <c r="BU18" s="25">
        <v>32.240813000000003</v>
      </c>
    </row>
    <row r="19" spans="1:73" ht="15.75" x14ac:dyDescent="0.25">
      <c r="A19" s="93" t="s">
        <v>83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1">
        <f t="shared" si="0"/>
        <v>0</v>
      </c>
      <c r="BD19" s="82"/>
      <c r="BE19" s="83">
        <f t="shared" si="5"/>
        <v>0</v>
      </c>
      <c r="BF19" s="84">
        <f t="shared" si="6"/>
        <v>0</v>
      </c>
      <c r="BG19" s="85">
        <f t="shared" si="7"/>
        <v>0</v>
      </c>
      <c r="BH19" s="86">
        <f t="shared" si="8"/>
        <v>0</v>
      </c>
      <c r="BI19" s="94">
        <f t="shared" si="9"/>
        <v>0</v>
      </c>
      <c r="BJ19" s="88">
        <f t="shared" si="10"/>
        <v>0</v>
      </c>
      <c r="BK19" s="88">
        <f t="shared" si="1"/>
        <v>0</v>
      </c>
      <c r="BL19" s="88">
        <f t="shared" si="11"/>
        <v>0</v>
      </c>
      <c r="BM19" s="88">
        <f t="shared" si="2"/>
        <v>0</v>
      </c>
      <c r="BN19" s="89">
        <f t="shared" si="12"/>
        <v>0</v>
      </c>
      <c r="BO19" s="85">
        <f t="shared" si="13"/>
        <v>0</v>
      </c>
      <c r="BP19" s="85">
        <f t="shared" si="3"/>
        <v>0</v>
      </c>
      <c r="BQ19" s="90">
        <f t="shared" si="14"/>
        <v>0</v>
      </c>
      <c r="BR19" s="85">
        <f t="shared" si="4"/>
        <v>0</v>
      </c>
      <c r="BS19" s="91">
        <v>0</v>
      </c>
      <c r="BT19" s="92">
        <f t="shared" si="15"/>
        <v>0</v>
      </c>
      <c r="BU19" s="25">
        <v>33.217807999999998</v>
      </c>
    </row>
    <row r="20" spans="1:73" ht="15.75" x14ac:dyDescent="0.25">
      <c r="A20" s="93" t="s">
        <v>84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1">
        <f t="shared" si="0"/>
        <v>0</v>
      </c>
      <c r="BD20" s="82"/>
      <c r="BE20" s="83">
        <f t="shared" si="5"/>
        <v>0</v>
      </c>
      <c r="BF20" s="84">
        <f t="shared" si="6"/>
        <v>0</v>
      </c>
      <c r="BG20" s="85">
        <f t="shared" si="7"/>
        <v>0</v>
      </c>
      <c r="BH20" s="86">
        <f t="shared" si="8"/>
        <v>0</v>
      </c>
      <c r="BI20" s="94">
        <f t="shared" si="9"/>
        <v>0</v>
      </c>
      <c r="BJ20" s="88">
        <f t="shared" si="10"/>
        <v>0</v>
      </c>
      <c r="BK20" s="88">
        <f t="shared" si="1"/>
        <v>0</v>
      </c>
      <c r="BL20" s="88">
        <f t="shared" si="11"/>
        <v>0</v>
      </c>
      <c r="BM20" s="88">
        <f t="shared" si="2"/>
        <v>0</v>
      </c>
      <c r="BN20" s="89">
        <f t="shared" si="12"/>
        <v>0</v>
      </c>
      <c r="BO20" s="85">
        <f t="shared" si="13"/>
        <v>0</v>
      </c>
      <c r="BP20" s="85">
        <f t="shared" si="3"/>
        <v>0</v>
      </c>
      <c r="BQ20" s="90">
        <f t="shared" si="14"/>
        <v>0</v>
      </c>
      <c r="BR20" s="85">
        <f t="shared" si="4"/>
        <v>0</v>
      </c>
      <c r="BS20" s="91">
        <v>0</v>
      </c>
      <c r="BT20" s="92">
        <f t="shared" si="15"/>
        <v>0</v>
      </c>
      <c r="BU20" s="25">
        <v>51.780700000000003</v>
      </c>
    </row>
    <row r="21" spans="1:73" ht="15.75" x14ac:dyDescent="0.25">
      <c r="A21" s="93" t="s">
        <v>85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1">
        <f t="shared" si="0"/>
        <v>0</v>
      </c>
      <c r="BD21" s="82"/>
      <c r="BE21" s="83">
        <f t="shared" si="5"/>
        <v>0</v>
      </c>
      <c r="BF21" s="84">
        <f t="shared" si="6"/>
        <v>0</v>
      </c>
      <c r="BG21" s="85">
        <f t="shared" si="7"/>
        <v>0</v>
      </c>
      <c r="BH21" s="86">
        <f t="shared" si="8"/>
        <v>0</v>
      </c>
      <c r="BI21" s="94">
        <f t="shared" si="9"/>
        <v>0</v>
      </c>
      <c r="BJ21" s="88">
        <f t="shared" si="10"/>
        <v>0</v>
      </c>
      <c r="BK21" s="88">
        <f t="shared" si="1"/>
        <v>0</v>
      </c>
      <c r="BL21" s="88">
        <f t="shared" si="11"/>
        <v>0</v>
      </c>
      <c r="BM21" s="88">
        <f t="shared" si="2"/>
        <v>0</v>
      </c>
      <c r="BN21" s="89">
        <f t="shared" si="12"/>
        <v>0</v>
      </c>
      <c r="BO21" s="85">
        <f t="shared" si="13"/>
        <v>0</v>
      </c>
      <c r="BP21" s="85">
        <f t="shared" si="3"/>
        <v>0</v>
      </c>
      <c r="BQ21" s="90">
        <f t="shared" si="14"/>
        <v>0</v>
      </c>
      <c r="BR21" s="85">
        <f t="shared" si="4"/>
        <v>0</v>
      </c>
      <c r="BS21" s="91">
        <v>0</v>
      </c>
      <c r="BT21" s="92">
        <f t="shared" si="15"/>
        <v>0</v>
      </c>
      <c r="BU21" s="25">
        <v>0</v>
      </c>
    </row>
    <row r="22" spans="1:73" ht="15.75" x14ac:dyDescent="0.25">
      <c r="A22" s="93" t="s">
        <v>86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1">
        <f t="shared" si="0"/>
        <v>0</v>
      </c>
      <c r="BD22" s="82"/>
      <c r="BE22" s="83">
        <f t="shared" si="5"/>
        <v>0</v>
      </c>
      <c r="BF22" s="84">
        <f t="shared" si="6"/>
        <v>0</v>
      </c>
      <c r="BG22" s="85">
        <f t="shared" si="7"/>
        <v>0</v>
      </c>
      <c r="BH22" s="86">
        <f t="shared" si="8"/>
        <v>0</v>
      </c>
      <c r="BI22" s="94">
        <f t="shared" si="9"/>
        <v>0</v>
      </c>
      <c r="BJ22" s="88">
        <f t="shared" si="10"/>
        <v>0</v>
      </c>
      <c r="BK22" s="88">
        <f t="shared" si="1"/>
        <v>0</v>
      </c>
      <c r="BL22" s="88">
        <f t="shared" si="11"/>
        <v>0</v>
      </c>
      <c r="BM22" s="88">
        <f t="shared" si="2"/>
        <v>0</v>
      </c>
      <c r="BN22" s="89">
        <f t="shared" si="12"/>
        <v>0</v>
      </c>
      <c r="BO22" s="85">
        <f t="shared" si="13"/>
        <v>0</v>
      </c>
      <c r="BP22" s="85">
        <f t="shared" si="3"/>
        <v>0</v>
      </c>
      <c r="BQ22" s="90">
        <f t="shared" si="14"/>
        <v>0</v>
      </c>
      <c r="BR22" s="85">
        <f t="shared" si="4"/>
        <v>0</v>
      </c>
      <c r="BS22" s="91">
        <v>0</v>
      </c>
      <c r="BT22" s="92">
        <f t="shared" si="15"/>
        <v>0</v>
      </c>
      <c r="BU22" s="25">
        <v>0</v>
      </c>
    </row>
    <row r="23" spans="1:73" ht="15.75" x14ac:dyDescent="0.25">
      <c r="A23" s="93" t="s">
        <v>87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1">
        <f t="shared" si="0"/>
        <v>0</v>
      </c>
      <c r="BD23" s="82"/>
      <c r="BE23" s="83">
        <f t="shared" si="5"/>
        <v>0</v>
      </c>
      <c r="BF23" s="84">
        <f t="shared" si="6"/>
        <v>0</v>
      </c>
      <c r="BG23" s="85">
        <f t="shared" si="7"/>
        <v>0</v>
      </c>
      <c r="BH23" s="86">
        <f t="shared" si="8"/>
        <v>0</v>
      </c>
      <c r="BI23" s="94">
        <f t="shared" si="9"/>
        <v>0</v>
      </c>
      <c r="BJ23" s="88">
        <f t="shared" si="10"/>
        <v>0</v>
      </c>
      <c r="BK23" s="88">
        <f t="shared" si="1"/>
        <v>0</v>
      </c>
      <c r="BL23" s="88">
        <f t="shared" si="11"/>
        <v>0</v>
      </c>
      <c r="BM23" s="88">
        <f t="shared" si="2"/>
        <v>0</v>
      </c>
      <c r="BN23" s="89">
        <f t="shared" si="12"/>
        <v>0</v>
      </c>
      <c r="BO23" s="85">
        <f t="shared" si="13"/>
        <v>0</v>
      </c>
      <c r="BP23" s="85">
        <f t="shared" si="3"/>
        <v>0</v>
      </c>
      <c r="BQ23" s="90">
        <f t="shared" si="14"/>
        <v>0</v>
      </c>
      <c r="BR23" s="85">
        <f t="shared" si="4"/>
        <v>0</v>
      </c>
      <c r="BS23" s="91">
        <v>0</v>
      </c>
      <c r="BT23" s="92">
        <f t="shared" si="15"/>
        <v>0</v>
      </c>
      <c r="BU23" s="25">
        <v>0</v>
      </c>
    </row>
    <row r="24" spans="1:73" ht="15.75" x14ac:dyDescent="0.25">
      <c r="A24" s="93" t="s">
        <v>88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1">
        <f t="shared" si="0"/>
        <v>0</v>
      </c>
      <c r="BD24" s="82"/>
      <c r="BE24" s="83">
        <f t="shared" si="5"/>
        <v>0</v>
      </c>
      <c r="BF24" s="84">
        <f t="shared" si="6"/>
        <v>0</v>
      </c>
      <c r="BG24" s="85">
        <f t="shared" si="7"/>
        <v>0</v>
      </c>
      <c r="BH24" s="86">
        <f t="shared" si="8"/>
        <v>0</v>
      </c>
      <c r="BI24" s="94">
        <f t="shared" si="9"/>
        <v>0</v>
      </c>
      <c r="BJ24" s="88">
        <f t="shared" si="10"/>
        <v>0</v>
      </c>
      <c r="BK24" s="88">
        <f t="shared" si="1"/>
        <v>0</v>
      </c>
      <c r="BL24" s="88">
        <f t="shared" si="11"/>
        <v>0</v>
      </c>
      <c r="BM24" s="88">
        <f t="shared" si="2"/>
        <v>0</v>
      </c>
      <c r="BN24" s="89">
        <f t="shared" si="12"/>
        <v>0</v>
      </c>
      <c r="BO24" s="85">
        <f t="shared" si="13"/>
        <v>0</v>
      </c>
      <c r="BP24" s="85">
        <f t="shared" si="3"/>
        <v>0</v>
      </c>
      <c r="BQ24" s="90">
        <f t="shared" si="14"/>
        <v>0</v>
      </c>
      <c r="BR24" s="85">
        <f t="shared" si="4"/>
        <v>0</v>
      </c>
      <c r="BS24" s="91">
        <v>0</v>
      </c>
      <c r="BT24" s="92">
        <f t="shared" si="15"/>
        <v>0</v>
      </c>
      <c r="BU24" s="25">
        <v>0</v>
      </c>
    </row>
    <row r="25" spans="1:73" ht="15.75" x14ac:dyDescent="0.25">
      <c r="A25" s="93" t="s">
        <v>89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1">
        <f t="shared" si="0"/>
        <v>0</v>
      </c>
      <c r="BD25" s="82"/>
      <c r="BE25" s="83">
        <f t="shared" si="5"/>
        <v>0</v>
      </c>
      <c r="BF25" s="84">
        <f t="shared" si="6"/>
        <v>0</v>
      </c>
      <c r="BG25" s="85">
        <f t="shared" si="7"/>
        <v>0</v>
      </c>
      <c r="BH25" s="86">
        <f t="shared" si="8"/>
        <v>0</v>
      </c>
      <c r="BI25" s="94">
        <f t="shared" si="9"/>
        <v>0</v>
      </c>
      <c r="BJ25" s="88">
        <f t="shared" si="10"/>
        <v>0</v>
      </c>
      <c r="BK25" s="88">
        <f t="shared" si="1"/>
        <v>0</v>
      </c>
      <c r="BL25" s="88">
        <f t="shared" si="11"/>
        <v>0</v>
      </c>
      <c r="BM25" s="88">
        <f t="shared" si="2"/>
        <v>0</v>
      </c>
      <c r="BN25" s="89">
        <f t="shared" si="12"/>
        <v>0</v>
      </c>
      <c r="BO25" s="85">
        <f t="shared" si="13"/>
        <v>0</v>
      </c>
      <c r="BP25" s="85">
        <f t="shared" si="3"/>
        <v>0</v>
      </c>
      <c r="BQ25" s="90">
        <f t="shared" si="14"/>
        <v>0</v>
      </c>
      <c r="BR25" s="85">
        <f t="shared" si="4"/>
        <v>0</v>
      </c>
      <c r="BS25" s="91">
        <v>0</v>
      </c>
      <c r="BT25" s="92">
        <f t="shared" si="15"/>
        <v>0</v>
      </c>
      <c r="BU25" s="25">
        <v>9.0214990000000004</v>
      </c>
    </row>
    <row r="26" spans="1:73" ht="15.75" x14ac:dyDescent="0.25">
      <c r="A26" s="93" t="s">
        <v>90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1">
        <f t="shared" si="0"/>
        <v>0</v>
      </c>
      <c r="BD26" s="82"/>
      <c r="BE26" s="83">
        <f t="shared" si="5"/>
        <v>0</v>
      </c>
      <c r="BF26" s="84">
        <f t="shared" si="6"/>
        <v>0</v>
      </c>
      <c r="BG26" s="85">
        <f t="shared" si="7"/>
        <v>0</v>
      </c>
      <c r="BH26" s="86">
        <f t="shared" si="8"/>
        <v>0</v>
      </c>
      <c r="BI26" s="94">
        <f t="shared" si="9"/>
        <v>0</v>
      </c>
      <c r="BJ26" s="88">
        <f t="shared" si="10"/>
        <v>0</v>
      </c>
      <c r="BK26" s="88">
        <f t="shared" si="1"/>
        <v>0</v>
      </c>
      <c r="BL26" s="88">
        <f t="shared" si="11"/>
        <v>0</v>
      </c>
      <c r="BM26" s="88">
        <f t="shared" si="2"/>
        <v>0</v>
      </c>
      <c r="BN26" s="89">
        <f t="shared" si="12"/>
        <v>0</v>
      </c>
      <c r="BO26" s="85">
        <f t="shared" si="13"/>
        <v>0</v>
      </c>
      <c r="BP26" s="85">
        <f t="shared" si="3"/>
        <v>0</v>
      </c>
      <c r="BQ26" s="90">
        <f t="shared" si="14"/>
        <v>0</v>
      </c>
      <c r="BR26" s="85">
        <f t="shared" si="4"/>
        <v>0</v>
      </c>
      <c r="BS26" s="91">
        <v>0</v>
      </c>
      <c r="BT26" s="92">
        <f t="shared" si="15"/>
        <v>0</v>
      </c>
      <c r="BU26" s="25">
        <v>104.706616</v>
      </c>
    </row>
    <row r="27" spans="1:73" ht="15.75" x14ac:dyDescent="0.25">
      <c r="A27" s="93" t="s">
        <v>91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1">
        <f t="shared" si="0"/>
        <v>0</v>
      </c>
      <c r="BD27" s="82"/>
      <c r="BE27" s="83">
        <f t="shared" si="5"/>
        <v>0</v>
      </c>
      <c r="BF27" s="84">
        <f t="shared" si="6"/>
        <v>0</v>
      </c>
      <c r="BG27" s="85">
        <f t="shared" si="7"/>
        <v>0</v>
      </c>
      <c r="BH27" s="86">
        <f t="shared" si="8"/>
        <v>0</v>
      </c>
      <c r="BI27" s="94">
        <f t="shared" si="9"/>
        <v>0</v>
      </c>
      <c r="BJ27" s="88">
        <f t="shared" si="10"/>
        <v>0</v>
      </c>
      <c r="BK27" s="88">
        <f t="shared" si="1"/>
        <v>0</v>
      </c>
      <c r="BL27" s="88">
        <f t="shared" si="11"/>
        <v>0</v>
      </c>
      <c r="BM27" s="88">
        <f t="shared" si="2"/>
        <v>0</v>
      </c>
      <c r="BN27" s="89">
        <f t="shared" si="12"/>
        <v>0</v>
      </c>
      <c r="BO27" s="85">
        <f t="shared" si="13"/>
        <v>0</v>
      </c>
      <c r="BP27" s="85">
        <f t="shared" si="3"/>
        <v>0</v>
      </c>
      <c r="BQ27" s="90">
        <f t="shared" si="14"/>
        <v>0</v>
      </c>
      <c r="BR27" s="85">
        <f t="shared" si="4"/>
        <v>0</v>
      </c>
      <c r="BS27" s="91">
        <v>0</v>
      </c>
      <c r="BT27" s="92">
        <f t="shared" si="15"/>
        <v>0</v>
      </c>
      <c r="BU27" s="25">
        <v>170.27953299999999</v>
      </c>
    </row>
    <row r="28" spans="1:73" ht="15.75" x14ac:dyDescent="0.25">
      <c r="A28" s="93" t="s">
        <v>92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1">
        <f t="shared" si="0"/>
        <v>0</v>
      </c>
      <c r="BD28" s="82"/>
      <c r="BE28" s="83">
        <f t="shared" si="5"/>
        <v>0</v>
      </c>
      <c r="BF28" s="84">
        <f t="shared" si="6"/>
        <v>0</v>
      </c>
      <c r="BG28" s="85">
        <f t="shared" si="7"/>
        <v>0</v>
      </c>
      <c r="BH28" s="86">
        <f t="shared" si="8"/>
        <v>0</v>
      </c>
      <c r="BI28" s="94">
        <f t="shared" si="9"/>
        <v>0</v>
      </c>
      <c r="BJ28" s="88">
        <f t="shared" si="10"/>
        <v>0</v>
      </c>
      <c r="BK28" s="88">
        <f t="shared" si="1"/>
        <v>0</v>
      </c>
      <c r="BL28" s="88">
        <f t="shared" si="11"/>
        <v>0</v>
      </c>
      <c r="BM28" s="88">
        <f t="shared" si="2"/>
        <v>0</v>
      </c>
      <c r="BN28" s="89">
        <f t="shared" si="12"/>
        <v>0</v>
      </c>
      <c r="BO28" s="85">
        <f t="shared" si="13"/>
        <v>0</v>
      </c>
      <c r="BP28" s="85">
        <f t="shared" si="3"/>
        <v>0</v>
      </c>
      <c r="BQ28" s="90">
        <f t="shared" si="14"/>
        <v>0</v>
      </c>
      <c r="BR28" s="85">
        <f t="shared" si="4"/>
        <v>0</v>
      </c>
      <c r="BS28" s="91">
        <v>0</v>
      </c>
      <c r="BT28" s="92">
        <f t="shared" si="15"/>
        <v>0</v>
      </c>
      <c r="BU28" s="25">
        <v>171.515522</v>
      </c>
    </row>
    <row r="29" spans="1:73" ht="15.75" x14ac:dyDescent="0.25">
      <c r="A29" s="93" t="s">
        <v>93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1">
        <f t="shared" si="0"/>
        <v>0</v>
      </c>
      <c r="BD29" s="82"/>
      <c r="BE29" s="83">
        <f t="shared" si="5"/>
        <v>0</v>
      </c>
      <c r="BF29" s="84">
        <f t="shared" si="6"/>
        <v>0</v>
      </c>
      <c r="BG29" s="85">
        <f t="shared" si="7"/>
        <v>0</v>
      </c>
      <c r="BH29" s="86">
        <f t="shared" si="8"/>
        <v>0</v>
      </c>
      <c r="BI29" s="94">
        <f t="shared" si="9"/>
        <v>0</v>
      </c>
      <c r="BJ29" s="88">
        <f t="shared" si="10"/>
        <v>0</v>
      </c>
      <c r="BK29" s="88">
        <f t="shared" si="1"/>
        <v>0</v>
      </c>
      <c r="BL29" s="88">
        <f t="shared" si="11"/>
        <v>0</v>
      </c>
      <c r="BM29" s="88">
        <f t="shared" si="2"/>
        <v>0</v>
      </c>
      <c r="BN29" s="89">
        <f t="shared" si="12"/>
        <v>0</v>
      </c>
      <c r="BO29" s="85">
        <f t="shared" si="13"/>
        <v>0</v>
      </c>
      <c r="BP29" s="85">
        <f t="shared" si="3"/>
        <v>0</v>
      </c>
      <c r="BQ29" s="90">
        <f t="shared" si="14"/>
        <v>0</v>
      </c>
      <c r="BR29" s="85">
        <f t="shared" si="4"/>
        <v>0</v>
      </c>
      <c r="BS29" s="91">
        <v>0</v>
      </c>
      <c r="BT29" s="92">
        <f t="shared" si="15"/>
        <v>0</v>
      </c>
      <c r="BU29" s="25">
        <v>100.55562999999999</v>
      </c>
    </row>
    <row r="30" spans="1:73" ht="15.75" x14ac:dyDescent="0.25">
      <c r="A30" s="93" t="s">
        <v>94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1">
        <f t="shared" si="0"/>
        <v>0</v>
      </c>
      <c r="BD30" s="82"/>
      <c r="BE30" s="83">
        <f t="shared" si="5"/>
        <v>0</v>
      </c>
      <c r="BF30" s="84">
        <f t="shared" si="6"/>
        <v>0</v>
      </c>
      <c r="BG30" s="85">
        <f t="shared" si="7"/>
        <v>0</v>
      </c>
      <c r="BH30" s="86">
        <f t="shared" si="8"/>
        <v>0</v>
      </c>
      <c r="BI30" s="94">
        <f t="shared" si="9"/>
        <v>0</v>
      </c>
      <c r="BJ30" s="88">
        <f t="shared" si="10"/>
        <v>0</v>
      </c>
      <c r="BK30" s="88">
        <f t="shared" si="1"/>
        <v>0</v>
      </c>
      <c r="BL30" s="88">
        <f t="shared" si="11"/>
        <v>0</v>
      </c>
      <c r="BM30" s="88">
        <f t="shared" si="2"/>
        <v>0</v>
      </c>
      <c r="BN30" s="89">
        <f t="shared" si="12"/>
        <v>0</v>
      </c>
      <c r="BO30" s="85">
        <f t="shared" si="13"/>
        <v>0</v>
      </c>
      <c r="BP30" s="85">
        <f t="shared" si="3"/>
        <v>0</v>
      </c>
      <c r="BQ30" s="90">
        <f t="shared" si="14"/>
        <v>0</v>
      </c>
      <c r="BR30" s="85">
        <f t="shared" si="4"/>
        <v>0</v>
      </c>
      <c r="BS30" s="91">
        <v>0</v>
      </c>
      <c r="BT30" s="92">
        <f t="shared" si="15"/>
        <v>0</v>
      </c>
      <c r="BU30" s="25">
        <v>62.700578999999998</v>
      </c>
    </row>
    <row r="31" spans="1:73" ht="15.75" x14ac:dyDescent="0.25">
      <c r="A31" s="93" t="s">
        <v>95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1">
        <f t="shared" si="0"/>
        <v>0</v>
      </c>
      <c r="BD31" s="82"/>
      <c r="BE31" s="83">
        <f t="shared" si="5"/>
        <v>0</v>
      </c>
      <c r="BF31" s="84">
        <f t="shared" si="6"/>
        <v>0</v>
      </c>
      <c r="BG31" s="85">
        <f t="shared" si="7"/>
        <v>0</v>
      </c>
      <c r="BH31" s="86">
        <f t="shared" si="8"/>
        <v>0</v>
      </c>
      <c r="BI31" s="94">
        <f t="shared" si="9"/>
        <v>0</v>
      </c>
      <c r="BJ31" s="88">
        <f t="shared" si="10"/>
        <v>0</v>
      </c>
      <c r="BK31" s="88">
        <f t="shared" si="1"/>
        <v>0</v>
      </c>
      <c r="BL31" s="88">
        <f t="shared" si="11"/>
        <v>0</v>
      </c>
      <c r="BM31" s="88">
        <f t="shared" si="2"/>
        <v>0</v>
      </c>
      <c r="BN31" s="89">
        <f t="shared" si="12"/>
        <v>0</v>
      </c>
      <c r="BO31" s="85">
        <f t="shared" si="13"/>
        <v>0</v>
      </c>
      <c r="BP31" s="85">
        <f t="shared" si="3"/>
        <v>0</v>
      </c>
      <c r="BQ31" s="90">
        <f t="shared" si="14"/>
        <v>0</v>
      </c>
      <c r="BR31" s="85">
        <f t="shared" si="4"/>
        <v>0</v>
      </c>
      <c r="BS31" s="91">
        <v>0</v>
      </c>
      <c r="BT31" s="92">
        <f t="shared" si="15"/>
        <v>0</v>
      </c>
      <c r="BU31" s="25">
        <v>167.65326099999999</v>
      </c>
    </row>
    <row r="32" spans="1:73" ht="15.75" x14ac:dyDescent="0.25">
      <c r="A32" s="93" t="s">
        <v>96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1">
        <f t="shared" si="0"/>
        <v>0</v>
      </c>
      <c r="BD32" s="82"/>
      <c r="BE32" s="83">
        <f t="shared" si="5"/>
        <v>0</v>
      </c>
      <c r="BF32" s="84">
        <f t="shared" si="6"/>
        <v>0</v>
      </c>
      <c r="BG32" s="85">
        <f t="shared" si="7"/>
        <v>0</v>
      </c>
      <c r="BH32" s="86">
        <f t="shared" si="8"/>
        <v>0</v>
      </c>
      <c r="BI32" s="94">
        <f t="shared" si="9"/>
        <v>0</v>
      </c>
      <c r="BJ32" s="88">
        <f t="shared" si="10"/>
        <v>0</v>
      </c>
      <c r="BK32" s="88">
        <f t="shared" si="1"/>
        <v>0</v>
      </c>
      <c r="BL32" s="88">
        <f t="shared" si="11"/>
        <v>0</v>
      </c>
      <c r="BM32" s="88">
        <f t="shared" si="2"/>
        <v>0</v>
      </c>
      <c r="BN32" s="89">
        <f t="shared" si="12"/>
        <v>0</v>
      </c>
      <c r="BO32" s="85">
        <f t="shared" si="13"/>
        <v>0</v>
      </c>
      <c r="BP32" s="85">
        <f t="shared" si="3"/>
        <v>0</v>
      </c>
      <c r="BQ32" s="90">
        <f t="shared" si="14"/>
        <v>0</v>
      </c>
      <c r="BR32" s="85">
        <f t="shared" si="4"/>
        <v>0</v>
      </c>
      <c r="BS32" s="91">
        <v>0</v>
      </c>
      <c r="BT32" s="92">
        <f t="shared" si="15"/>
        <v>0</v>
      </c>
      <c r="BU32" s="25">
        <v>278.56419399999999</v>
      </c>
    </row>
    <row r="33" spans="1:73" ht="15.75" x14ac:dyDescent="0.25">
      <c r="A33" s="93" t="s">
        <v>97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1">
        <f t="shared" si="0"/>
        <v>0</v>
      </c>
      <c r="BD33" s="82"/>
      <c r="BE33" s="83">
        <f t="shared" si="5"/>
        <v>0</v>
      </c>
      <c r="BF33" s="84">
        <f t="shared" si="6"/>
        <v>0</v>
      </c>
      <c r="BG33" s="85">
        <f t="shared" si="7"/>
        <v>0</v>
      </c>
      <c r="BH33" s="86">
        <f t="shared" si="8"/>
        <v>0</v>
      </c>
      <c r="BI33" s="94">
        <f t="shared" si="9"/>
        <v>0</v>
      </c>
      <c r="BJ33" s="88">
        <f t="shared" si="10"/>
        <v>0</v>
      </c>
      <c r="BK33" s="88">
        <f t="shared" si="1"/>
        <v>0</v>
      </c>
      <c r="BL33" s="88">
        <f t="shared" si="11"/>
        <v>0</v>
      </c>
      <c r="BM33" s="88">
        <f t="shared" si="2"/>
        <v>0</v>
      </c>
      <c r="BN33" s="89">
        <f t="shared" si="12"/>
        <v>0</v>
      </c>
      <c r="BO33" s="85">
        <f t="shared" si="13"/>
        <v>0</v>
      </c>
      <c r="BP33" s="85">
        <f t="shared" si="3"/>
        <v>0</v>
      </c>
      <c r="BQ33" s="90">
        <f t="shared" si="14"/>
        <v>0</v>
      </c>
      <c r="BR33" s="85">
        <f t="shared" si="4"/>
        <v>0</v>
      </c>
      <c r="BS33" s="91">
        <v>0</v>
      </c>
      <c r="BT33" s="92">
        <f t="shared" si="15"/>
        <v>0</v>
      </c>
      <c r="BU33" s="25">
        <v>402.81689399999999</v>
      </c>
    </row>
    <row r="34" spans="1:73" ht="15.75" x14ac:dyDescent="0.25">
      <c r="A34" s="93" t="s">
        <v>98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1">
        <f t="shared" si="0"/>
        <v>0</v>
      </c>
      <c r="BD34" s="82"/>
      <c r="BE34" s="83">
        <f t="shared" si="5"/>
        <v>0</v>
      </c>
      <c r="BF34" s="84">
        <f t="shared" si="6"/>
        <v>0</v>
      </c>
      <c r="BG34" s="85">
        <f t="shared" si="7"/>
        <v>0</v>
      </c>
      <c r="BH34" s="86">
        <f t="shared" si="8"/>
        <v>0</v>
      </c>
      <c r="BI34" s="94">
        <f t="shared" si="9"/>
        <v>0</v>
      </c>
      <c r="BJ34" s="88">
        <f t="shared" si="10"/>
        <v>0</v>
      </c>
      <c r="BK34" s="88">
        <f t="shared" si="1"/>
        <v>0</v>
      </c>
      <c r="BL34" s="88">
        <f t="shared" si="11"/>
        <v>0</v>
      </c>
      <c r="BM34" s="88">
        <f t="shared" si="2"/>
        <v>0</v>
      </c>
      <c r="BN34" s="89">
        <f t="shared" si="12"/>
        <v>0</v>
      </c>
      <c r="BO34" s="85">
        <f t="shared" si="13"/>
        <v>0</v>
      </c>
      <c r="BP34" s="85">
        <f t="shared" si="3"/>
        <v>0</v>
      </c>
      <c r="BQ34" s="90">
        <f t="shared" si="14"/>
        <v>0</v>
      </c>
      <c r="BR34" s="85">
        <f t="shared" si="4"/>
        <v>0</v>
      </c>
      <c r="BS34" s="91">
        <v>0</v>
      </c>
      <c r="BT34" s="92">
        <f t="shared" si="15"/>
        <v>0</v>
      </c>
      <c r="BU34" s="25">
        <v>340.26264800000001</v>
      </c>
    </row>
    <row r="35" spans="1:73" ht="15.75" x14ac:dyDescent="0.25">
      <c r="A35" s="93" t="s">
        <v>99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1">
        <f t="shared" si="0"/>
        <v>0</v>
      </c>
      <c r="BD35" s="82"/>
      <c r="BE35" s="83">
        <f t="shared" si="5"/>
        <v>0</v>
      </c>
      <c r="BF35" s="84">
        <f t="shared" si="6"/>
        <v>0</v>
      </c>
      <c r="BG35" s="85">
        <f t="shared" si="7"/>
        <v>0</v>
      </c>
      <c r="BH35" s="86">
        <f t="shared" si="8"/>
        <v>0</v>
      </c>
      <c r="BI35" s="94">
        <f t="shared" si="9"/>
        <v>0</v>
      </c>
      <c r="BJ35" s="88">
        <f t="shared" si="10"/>
        <v>0</v>
      </c>
      <c r="BK35" s="88">
        <f t="shared" si="1"/>
        <v>0</v>
      </c>
      <c r="BL35" s="88">
        <f t="shared" si="11"/>
        <v>0</v>
      </c>
      <c r="BM35" s="88">
        <f t="shared" si="2"/>
        <v>0</v>
      </c>
      <c r="BN35" s="89">
        <f t="shared" si="12"/>
        <v>0</v>
      </c>
      <c r="BO35" s="85">
        <f t="shared" si="13"/>
        <v>0</v>
      </c>
      <c r="BP35" s="85">
        <f t="shared" si="3"/>
        <v>0</v>
      </c>
      <c r="BQ35" s="90">
        <f t="shared" si="14"/>
        <v>0</v>
      </c>
      <c r="BR35" s="85">
        <f t="shared" si="4"/>
        <v>0</v>
      </c>
      <c r="BS35" s="91">
        <v>0</v>
      </c>
      <c r="BT35" s="92">
        <f t="shared" si="15"/>
        <v>0</v>
      </c>
      <c r="BU35" s="25">
        <v>123.801739</v>
      </c>
    </row>
    <row r="36" spans="1:73" ht="21.75" customHeight="1" x14ac:dyDescent="0.25">
      <c r="A36" s="93" t="s">
        <v>100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1">
        <f t="shared" si="0"/>
        <v>0</v>
      </c>
      <c r="BD36" s="82"/>
      <c r="BE36" s="83">
        <f t="shared" si="5"/>
        <v>0</v>
      </c>
      <c r="BF36" s="84">
        <f t="shared" si="6"/>
        <v>0</v>
      </c>
      <c r="BG36" s="85">
        <f t="shared" si="7"/>
        <v>0</v>
      </c>
      <c r="BH36" s="86">
        <f t="shared" si="8"/>
        <v>0</v>
      </c>
      <c r="BI36" s="94">
        <f t="shared" si="9"/>
        <v>0</v>
      </c>
      <c r="BJ36" s="88">
        <f t="shared" si="10"/>
        <v>0</v>
      </c>
      <c r="BK36" s="88">
        <f t="shared" si="1"/>
        <v>0</v>
      </c>
      <c r="BL36" s="88">
        <f t="shared" si="11"/>
        <v>0</v>
      </c>
      <c r="BM36" s="88">
        <f t="shared" si="2"/>
        <v>0</v>
      </c>
      <c r="BN36" s="89">
        <f t="shared" si="12"/>
        <v>0</v>
      </c>
      <c r="BO36" s="85">
        <f t="shared" si="13"/>
        <v>0</v>
      </c>
      <c r="BP36" s="85">
        <f t="shared" si="3"/>
        <v>0</v>
      </c>
      <c r="BQ36" s="90">
        <f t="shared" si="14"/>
        <v>0</v>
      </c>
      <c r="BR36" s="85">
        <f t="shared" si="4"/>
        <v>0</v>
      </c>
      <c r="BS36" s="91">
        <v>0</v>
      </c>
      <c r="BT36" s="92">
        <f t="shared" si="15"/>
        <v>0</v>
      </c>
      <c r="BU36" s="25">
        <v>0</v>
      </c>
    </row>
    <row r="37" spans="1:73" ht="15.75" x14ac:dyDescent="0.25">
      <c r="A37" s="93" t="s">
        <v>101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1">
        <f t="shared" si="0"/>
        <v>0</v>
      </c>
      <c r="BD37" s="82"/>
      <c r="BE37" s="83">
        <f t="shared" si="5"/>
        <v>0</v>
      </c>
      <c r="BF37" s="84">
        <f t="shared" si="6"/>
        <v>0</v>
      </c>
      <c r="BG37" s="85">
        <f t="shared" si="7"/>
        <v>0</v>
      </c>
      <c r="BH37" s="86">
        <f t="shared" si="8"/>
        <v>0</v>
      </c>
      <c r="BI37" s="94">
        <f t="shared" si="9"/>
        <v>0</v>
      </c>
      <c r="BJ37" s="88">
        <f t="shared" si="10"/>
        <v>0</v>
      </c>
      <c r="BK37" s="88">
        <f t="shared" si="1"/>
        <v>0</v>
      </c>
      <c r="BL37" s="88">
        <f t="shared" si="11"/>
        <v>0</v>
      </c>
      <c r="BM37" s="88">
        <f t="shared" si="2"/>
        <v>0</v>
      </c>
      <c r="BN37" s="89">
        <f t="shared" si="12"/>
        <v>0</v>
      </c>
      <c r="BO37" s="85">
        <f t="shared" si="13"/>
        <v>0</v>
      </c>
      <c r="BP37" s="85">
        <f t="shared" si="3"/>
        <v>0</v>
      </c>
      <c r="BQ37" s="90">
        <f t="shared" si="14"/>
        <v>0</v>
      </c>
      <c r="BR37" s="85">
        <f t="shared" si="4"/>
        <v>0</v>
      </c>
      <c r="BS37" s="91">
        <v>0</v>
      </c>
      <c r="BT37" s="92">
        <f t="shared" si="15"/>
        <v>0</v>
      </c>
      <c r="BU37" s="25">
        <v>109.590703</v>
      </c>
    </row>
    <row r="38" spans="1:73" ht="15.75" x14ac:dyDescent="0.25">
      <c r="A38" s="93" t="s">
        <v>102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1">
        <f t="shared" si="0"/>
        <v>0</v>
      </c>
      <c r="BD38" s="82"/>
      <c r="BE38" s="83">
        <f t="shared" si="5"/>
        <v>0</v>
      </c>
      <c r="BF38" s="84">
        <f t="shared" si="6"/>
        <v>0</v>
      </c>
      <c r="BG38" s="85">
        <f t="shared" si="7"/>
        <v>0</v>
      </c>
      <c r="BH38" s="86">
        <f t="shared" si="8"/>
        <v>0</v>
      </c>
      <c r="BI38" s="94">
        <f t="shared" si="9"/>
        <v>0</v>
      </c>
      <c r="BJ38" s="88">
        <f t="shared" si="10"/>
        <v>0</v>
      </c>
      <c r="BK38" s="88">
        <f t="shared" si="1"/>
        <v>0</v>
      </c>
      <c r="BL38" s="88">
        <f t="shared" si="11"/>
        <v>0</v>
      </c>
      <c r="BM38" s="88">
        <f t="shared" si="2"/>
        <v>0</v>
      </c>
      <c r="BN38" s="89">
        <f t="shared" si="12"/>
        <v>0</v>
      </c>
      <c r="BO38" s="85">
        <f t="shared" si="13"/>
        <v>0</v>
      </c>
      <c r="BP38" s="85">
        <f t="shared" si="3"/>
        <v>0</v>
      </c>
      <c r="BQ38" s="90">
        <f t="shared" si="14"/>
        <v>0</v>
      </c>
      <c r="BR38" s="85">
        <f t="shared" si="4"/>
        <v>0</v>
      </c>
      <c r="BS38" s="91">
        <v>0</v>
      </c>
      <c r="BT38" s="92">
        <f t="shared" si="15"/>
        <v>0</v>
      </c>
      <c r="BU38" s="25">
        <v>162.58685199999999</v>
      </c>
    </row>
    <row r="39" spans="1:73" ht="15.75" x14ac:dyDescent="0.25">
      <c r="A39" s="93" t="s">
        <v>103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1">
        <f t="shared" si="0"/>
        <v>0</v>
      </c>
      <c r="BD39" s="82"/>
      <c r="BE39" s="83">
        <f t="shared" si="5"/>
        <v>0</v>
      </c>
      <c r="BF39" s="84">
        <f t="shared" si="6"/>
        <v>0</v>
      </c>
      <c r="BG39" s="85">
        <f t="shared" si="7"/>
        <v>0</v>
      </c>
      <c r="BH39" s="86">
        <f t="shared" si="8"/>
        <v>0</v>
      </c>
      <c r="BI39" s="94">
        <f t="shared" si="9"/>
        <v>0</v>
      </c>
      <c r="BJ39" s="88">
        <f t="shared" si="10"/>
        <v>0</v>
      </c>
      <c r="BK39" s="88">
        <f t="shared" si="1"/>
        <v>0</v>
      </c>
      <c r="BL39" s="88">
        <f t="shared" si="11"/>
        <v>0</v>
      </c>
      <c r="BM39" s="88">
        <f t="shared" si="2"/>
        <v>0</v>
      </c>
      <c r="BN39" s="89">
        <f t="shared" si="12"/>
        <v>0</v>
      </c>
      <c r="BO39" s="85">
        <f t="shared" si="13"/>
        <v>0</v>
      </c>
      <c r="BP39" s="85">
        <f t="shared" si="3"/>
        <v>0</v>
      </c>
      <c r="BQ39" s="90">
        <f t="shared" si="14"/>
        <v>0</v>
      </c>
      <c r="BR39" s="85">
        <f t="shared" si="4"/>
        <v>0</v>
      </c>
      <c r="BS39" s="91">
        <v>0</v>
      </c>
      <c r="BT39" s="92">
        <f t="shared" si="15"/>
        <v>0</v>
      </c>
      <c r="BU39" s="25">
        <v>77.644699000000003</v>
      </c>
    </row>
    <row r="40" spans="1:73" ht="15.75" x14ac:dyDescent="0.25">
      <c r="A40" s="93" t="s">
        <v>104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1">
        <f t="shared" si="0"/>
        <v>0</v>
      </c>
      <c r="BD40" s="82"/>
      <c r="BE40" s="83">
        <f t="shared" si="5"/>
        <v>0</v>
      </c>
      <c r="BF40" s="84">
        <f t="shared" si="6"/>
        <v>0</v>
      </c>
      <c r="BG40" s="85">
        <f t="shared" si="7"/>
        <v>0</v>
      </c>
      <c r="BH40" s="86">
        <f t="shared" si="8"/>
        <v>0</v>
      </c>
      <c r="BI40" s="94">
        <f t="shared" si="9"/>
        <v>0</v>
      </c>
      <c r="BJ40" s="88">
        <f t="shared" si="10"/>
        <v>0</v>
      </c>
      <c r="BK40" s="88">
        <f t="shared" si="1"/>
        <v>0</v>
      </c>
      <c r="BL40" s="88">
        <f t="shared" si="11"/>
        <v>0</v>
      </c>
      <c r="BM40" s="88">
        <f t="shared" si="2"/>
        <v>0</v>
      </c>
      <c r="BN40" s="89">
        <f t="shared" si="12"/>
        <v>0</v>
      </c>
      <c r="BO40" s="85">
        <f t="shared" si="13"/>
        <v>0</v>
      </c>
      <c r="BP40" s="85">
        <f t="shared" si="3"/>
        <v>0</v>
      </c>
      <c r="BQ40" s="90">
        <f t="shared" si="14"/>
        <v>0</v>
      </c>
      <c r="BR40" s="85">
        <f t="shared" si="4"/>
        <v>0</v>
      </c>
      <c r="BS40" s="91">
        <v>0</v>
      </c>
      <c r="BT40" s="92">
        <f t="shared" si="15"/>
        <v>0</v>
      </c>
      <c r="BU40" s="25">
        <v>85.983763999999994</v>
      </c>
    </row>
    <row r="41" spans="1:73" ht="15.75" x14ac:dyDescent="0.25">
      <c r="A41" s="93" t="s">
        <v>105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1">
        <f t="shared" ref="BC41:BC104" si="16">SUM(B41:BB41)</f>
        <v>0</v>
      </c>
      <c r="BD41" s="82"/>
      <c r="BE41" s="83">
        <f t="shared" si="5"/>
        <v>0</v>
      </c>
      <c r="BF41" s="84">
        <f t="shared" si="6"/>
        <v>0</v>
      </c>
      <c r="BG41" s="85">
        <f t="shared" si="7"/>
        <v>0</v>
      </c>
      <c r="BH41" s="86">
        <f t="shared" si="8"/>
        <v>0</v>
      </c>
      <c r="BI41" s="94">
        <f t="shared" si="9"/>
        <v>0</v>
      </c>
      <c r="BJ41" s="88">
        <f t="shared" si="10"/>
        <v>0</v>
      </c>
      <c r="BK41" s="88">
        <f t="shared" si="1"/>
        <v>0</v>
      </c>
      <c r="BL41" s="88">
        <f t="shared" si="11"/>
        <v>0</v>
      </c>
      <c r="BM41" s="88">
        <f t="shared" si="2"/>
        <v>0</v>
      </c>
      <c r="BN41" s="89">
        <f t="shared" si="12"/>
        <v>0</v>
      </c>
      <c r="BO41" s="85">
        <f t="shared" si="13"/>
        <v>0</v>
      </c>
      <c r="BP41" s="85">
        <f t="shared" si="3"/>
        <v>0</v>
      </c>
      <c r="BQ41" s="90">
        <f t="shared" si="14"/>
        <v>0</v>
      </c>
      <c r="BR41" s="85">
        <f t="shared" si="4"/>
        <v>0</v>
      </c>
      <c r="BS41" s="91">
        <v>0</v>
      </c>
      <c r="BT41" s="92">
        <f t="shared" si="15"/>
        <v>0</v>
      </c>
      <c r="BU41" s="25">
        <v>76.359761000000006</v>
      </c>
    </row>
    <row r="42" spans="1:73" ht="15.75" x14ac:dyDescent="0.25">
      <c r="A42" s="93" t="s">
        <v>106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1">
        <f t="shared" si="16"/>
        <v>0</v>
      </c>
      <c r="BD42" s="82"/>
      <c r="BE42" s="83">
        <f t="shared" ref="BE42:BE104" si="17">SUM(B42:BB42)</f>
        <v>0</v>
      </c>
      <c r="BF42" s="84">
        <f t="shared" si="6"/>
        <v>0</v>
      </c>
      <c r="BG42" s="85">
        <f t="shared" si="7"/>
        <v>0</v>
      </c>
      <c r="BH42" s="86">
        <f t="shared" si="8"/>
        <v>0</v>
      </c>
      <c r="BI42" s="94">
        <f t="shared" si="9"/>
        <v>0</v>
      </c>
      <c r="BJ42" s="88">
        <f t="shared" si="10"/>
        <v>0</v>
      </c>
      <c r="BK42" s="88">
        <f t="shared" si="1"/>
        <v>0</v>
      </c>
      <c r="BL42" s="88">
        <f t="shared" si="11"/>
        <v>0</v>
      </c>
      <c r="BM42" s="88">
        <f t="shared" si="2"/>
        <v>0</v>
      </c>
      <c r="BN42" s="89">
        <f t="shared" si="12"/>
        <v>0</v>
      </c>
      <c r="BO42" s="85">
        <f t="shared" si="13"/>
        <v>0</v>
      </c>
      <c r="BP42" s="85">
        <f t="shared" si="3"/>
        <v>0</v>
      </c>
      <c r="BQ42" s="90">
        <f t="shared" si="14"/>
        <v>0</v>
      </c>
      <c r="BR42" s="85">
        <f t="shared" si="4"/>
        <v>0</v>
      </c>
      <c r="BS42" s="91">
        <v>0</v>
      </c>
      <c r="BT42" s="92">
        <f t="shared" si="15"/>
        <v>0</v>
      </c>
      <c r="BU42" s="25">
        <v>21.357330999999999</v>
      </c>
    </row>
    <row r="43" spans="1:73" ht="15.75" x14ac:dyDescent="0.25">
      <c r="A43" s="93" t="s">
        <v>107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1">
        <f t="shared" si="16"/>
        <v>0</v>
      </c>
      <c r="BD43" s="82"/>
      <c r="BE43" s="83">
        <f t="shared" si="17"/>
        <v>0</v>
      </c>
      <c r="BF43" s="84">
        <f t="shared" si="6"/>
        <v>0</v>
      </c>
      <c r="BG43" s="85">
        <f t="shared" si="7"/>
        <v>0</v>
      </c>
      <c r="BH43" s="86">
        <f t="shared" si="8"/>
        <v>0</v>
      </c>
      <c r="BI43" s="94">
        <f t="shared" si="9"/>
        <v>0</v>
      </c>
      <c r="BJ43" s="88">
        <f t="shared" si="10"/>
        <v>0</v>
      </c>
      <c r="BK43" s="88">
        <f t="shared" si="1"/>
        <v>0</v>
      </c>
      <c r="BL43" s="88">
        <f t="shared" si="11"/>
        <v>0</v>
      </c>
      <c r="BM43" s="88">
        <f t="shared" si="2"/>
        <v>0</v>
      </c>
      <c r="BN43" s="89">
        <f t="shared" si="12"/>
        <v>0</v>
      </c>
      <c r="BO43" s="85">
        <f t="shared" si="13"/>
        <v>0</v>
      </c>
      <c r="BP43" s="85">
        <f t="shared" si="3"/>
        <v>0</v>
      </c>
      <c r="BQ43" s="90">
        <f t="shared" si="14"/>
        <v>0</v>
      </c>
      <c r="BR43" s="85">
        <f t="shared" si="4"/>
        <v>0</v>
      </c>
      <c r="BS43" s="91">
        <v>0</v>
      </c>
      <c r="BT43" s="92">
        <f t="shared" si="15"/>
        <v>0</v>
      </c>
      <c r="BU43" s="25">
        <v>2.4338660000000001</v>
      </c>
    </row>
    <row r="44" spans="1:73" ht="15.75" x14ac:dyDescent="0.25">
      <c r="A44" s="93" t="s">
        <v>108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1">
        <f t="shared" si="16"/>
        <v>0</v>
      </c>
      <c r="BD44" s="82"/>
      <c r="BE44" s="83">
        <f t="shared" si="17"/>
        <v>0</v>
      </c>
      <c r="BF44" s="84">
        <f t="shared" si="6"/>
        <v>0</v>
      </c>
      <c r="BG44" s="85">
        <f t="shared" si="7"/>
        <v>0</v>
      </c>
      <c r="BH44" s="86">
        <f t="shared" si="8"/>
        <v>0</v>
      </c>
      <c r="BI44" s="94">
        <f t="shared" si="9"/>
        <v>0</v>
      </c>
      <c r="BJ44" s="88">
        <f t="shared" si="10"/>
        <v>0</v>
      </c>
      <c r="BK44" s="88">
        <f t="shared" si="1"/>
        <v>0</v>
      </c>
      <c r="BL44" s="88">
        <f t="shared" si="11"/>
        <v>0</v>
      </c>
      <c r="BM44" s="88">
        <f t="shared" si="2"/>
        <v>0</v>
      </c>
      <c r="BN44" s="89">
        <f t="shared" si="12"/>
        <v>0</v>
      </c>
      <c r="BO44" s="85">
        <f t="shared" si="13"/>
        <v>0</v>
      </c>
      <c r="BP44" s="85">
        <f t="shared" si="3"/>
        <v>0</v>
      </c>
      <c r="BQ44" s="90">
        <f t="shared" si="14"/>
        <v>0</v>
      </c>
      <c r="BR44" s="85">
        <f t="shared" si="4"/>
        <v>0</v>
      </c>
      <c r="BS44" s="91">
        <v>0</v>
      </c>
      <c r="BT44" s="92">
        <f t="shared" si="15"/>
        <v>0</v>
      </c>
      <c r="BU44" s="25">
        <v>0.86208099999999999</v>
      </c>
    </row>
    <row r="45" spans="1:73" ht="15.75" x14ac:dyDescent="0.25">
      <c r="A45" s="93" t="s">
        <v>109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1">
        <f t="shared" si="16"/>
        <v>0</v>
      </c>
      <c r="BD45" s="82"/>
      <c r="BE45" s="83">
        <f t="shared" si="17"/>
        <v>0</v>
      </c>
      <c r="BF45" s="84">
        <f t="shared" si="6"/>
        <v>0</v>
      </c>
      <c r="BG45" s="85">
        <f t="shared" si="7"/>
        <v>0</v>
      </c>
      <c r="BH45" s="86">
        <f t="shared" si="8"/>
        <v>0</v>
      </c>
      <c r="BI45" s="94">
        <f t="shared" si="9"/>
        <v>0</v>
      </c>
      <c r="BJ45" s="88">
        <f t="shared" si="10"/>
        <v>0</v>
      </c>
      <c r="BK45" s="88">
        <f t="shared" si="1"/>
        <v>0</v>
      </c>
      <c r="BL45" s="88">
        <f t="shared" si="11"/>
        <v>0</v>
      </c>
      <c r="BM45" s="88">
        <f t="shared" si="2"/>
        <v>0</v>
      </c>
      <c r="BN45" s="89">
        <f t="shared" si="12"/>
        <v>0</v>
      </c>
      <c r="BO45" s="85">
        <f t="shared" si="13"/>
        <v>0</v>
      </c>
      <c r="BP45" s="85">
        <f t="shared" si="3"/>
        <v>0</v>
      </c>
      <c r="BQ45" s="90">
        <f t="shared" si="14"/>
        <v>0</v>
      </c>
      <c r="BR45" s="85">
        <f t="shared" si="4"/>
        <v>0</v>
      </c>
      <c r="BS45" s="91">
        <v>0</v>
      </c>
      <c r="BT45" s="92">
        <f t="shared" si="15"/>
        <v>0</v>
      </c>
      <c r="BU45" s="25">
        <v>18.605518</v>
      </c>
    </row>
    <row r="46" spans="1:73" ht="15.75" x14ac:dyDescent="0.25">
      <c r="A46" s="93" t="s">
        <v>110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1">
        <f t="shared" si="16"/>
        <v>0</v>
      </c>
      <c r="BD46" s="82"/>
      <c r="BE46" s="83">
        <f t="shared" si="17"/>
        <v>0</v>
      </c>
      <c r="BF46" s="84">
        <f t="shared" si="6"/>
        <v>0</v>
      </c>
      <c r="BG46" s="85">
        <f t="shared" si="7"/>
        <v>0</v>
      </c>
      <c r="BH46" s="86">
        <f t="shared" si="8"/>
        <v>0</v>
      </c>
      <c r="BI46" s="94">
        <f t="shared" si="9"/>
        <v>0</v>
      </c>
      <c r="BJ46" s="88">
        <f t="shared" si="10"/>
        <v>0</v>
      </c>
      <c r="BK46" s="88">
        <f t="shared" si="1"/>
        <v>0</v>
      </c>
      <c r="BL46" s="88">
        <f t="shared" si="11"/>
        <v>0</v>
      </c>
      <c r="BM46" s="88">
        <f t="shared" si="2"/>
        <v>0</v>
      </c>
      <c r="BN46" s="89">
        <f t="shared" si="12"/>
        <v>0</v>
      </c>
      <c r="BO46" s="85">
        <f t="shared" si="13"/>
        <v>0</v>
      </c>
      <c r="BP46" s="85">
        <f t="shared" si="3"/>
        <v>0</v>
      </c>
      <c r="BQ46" s="90">
        <f t="shared" si="14"/>
        <v>0</v>
      </c>
      <c r="BR46" s="85">
        <f t="shared" si="4"/>
        <v>0</v>
      </c>
      <c r="BS46" s="91">
        <v>0</v>
      </c>
      <c r="BT46" s="92">
        <f t="shared" si="15"/>
        <v>0</v>
      </c>
      <c r="BU46" s="25">
        <v>24.028458000000001</v>
      </c>
    </row>
    <row r="47" spans="1:73" ht="15.75" x14ac:dyDescent="0.25">
      <c r="A47" s="93" t="s">
        <v>111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1">
        <f t="shared" si="16"/>
        <v>0</v>
      </c>
      <c r="BD47" s="82"/>
      <c r="BE47" s="83">
        <f t="shared" si="17"/>
        <v>0</v>
      </c>
      <c r="BF47" s="84">
        <f t="shared" si="6"/>
        <v>0</v>
      </c>
      <c r="BG47" s="85">
        <f t="shared" si="7"/>
        <v>0</v>
      </c>
      <c r="BH47" s="86">
        <f t="shared" si="8"/>
        <v>0</v>
      </c>
      <c r="BI47" s="94">
        <f t="shared" si="9"/>
        <v>0</v>
      </c>
      <c r="BJ47" s="88">
        <f t="shared" si="10"/>
        <v>0</v>
      </c>
      <c r="BK47" s="88">
        <f t="shared" si="1"/>
        <v>0</v>
      </c>
      <c r="BL47" s="88">
        <f t="shared" si="11"/>
        <v>0</v>
      </c>
      <c r="BM47" s="88">
        <f t="shared" si="2"/>
        <v>0</v>
      </c>
      <c r="BN47" s="89">
        <f t="shared" si="12"/>
        <v>0</v>
      </c>
      <c r="BO47" s="85">
        <f t="shared" si="13"/>
        <v>0</v>
      </c>
      <c r="BP47" s="85">
        <f t="shared" si="3"/>
        <v>0</v>
      </c>
      <c r="BQ47" s="90">
        <f t="shared" si="14"/>
        <v>0</v>
      </c>
      <c r="BR47" s="85">
        <f t="shared" si="4"/>
        <v>0</v>
      </c>
      <c r="BS47" s="91">
        <v>0</v>
      </c>
      <c r="BT47" s="92">
        <f t="shared" si="15"/>
        <v>0</v>
      </c>
      <c r="BU47" s="25">
        <v>23.642787999999999</v>
      </c>
    </row>
    <row r="48" spans="1:73" ht="15.75" x14ac:dyDescent="0.25">
      <c r="A48" s="93" t="s">
        <v>112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1">
        <f t="shared" si="16"/>
        <v>0</v>
      </c>
      <c r="BD48" s="82"/>
      <c r="BE48" s="83">
        <f t="shared" si="17"/>
        <v>0</v>
      </c>
      <c r="BF48" s="84">
        <f t="shared" si="6"/>
        <v>0</v>
      </c>
      <c r="BG48" s="85">
        <f t="shared" si="7"/>
        <v>0</v>
      </c>
      <c r="BH48" s="86">
        <f t="shared" si="8"/>
        <v>0</v>
      </c>
      <c r="BI48" s="94">
        <f t="shared" si="9"/>
        <v>0</v>
      </c>
      <c r="BJ48" s="88">
        <f t="shared" si="10"/>
        <v>0</v>
      </c>
      <c r="BK48" s="88">
        <f t="shared" si="1"/>
        <v>0</v>
      </c>
      <c r="BL48" s="88">
        <f t="shared" si="11"/>
        <v>0</v>
      </c>
      <c r="BM48" s="88">
        <f t="shared" si="2"/>
        <v>0</v>
      </c>
      <c r="BN48" s="89">
        <f t="shared" si="12"/>
        <v>0</v>
      </c>
      <c r="BO48" s="85">
        <f t="shared" si="13"/>
        <v>0</v>
      </c>
      <c r="BP48" s="85">
        <f t="shared" si="3"/>
        <v>0</v>
      </c>
      <c r="BQ48" s="90">
        <f t="shared" si="14"/>
        <v>0</v>
      </c>
      <c r="BR48" s="85">
        <f t="shared" si="4"/>
        <v>0</v>
      </c>
      <c r="BS48" s="91">
        <v>0</v>
      </c>
      <c r="BT48" s="92">
        <f t="shared" si="15"/>
        <v>0</v>
      </c>
      <c r="BU48" s="25">
        <v>9.3989550000000008</v>
      </c>
    </row>
    <row r="49" spans="1:73" ht="15.75" x14ac:dyDescent="0.25">
      <c r="A49" s="93" t="s">
        <v>113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1">
        <f t="shared" si="16"/>
        <v>0</v>
      </c>
      <c r="BD49" s="82"/>
      <c r="BE49" s="83">
        <f t="shared" si="17"/>
        <v>0</v>
      </c>
      <c r="BF49" s="84">
        <f t="shared" si="6"/>
        <v>0</v>
      </c>
      <c r="BG49" s="85">
        <f t="shared" si="7"/>
        <v>0</v>
      </c>
      <c r="BH49" s="86">
        <f t="shared" si="8"/>
        <v>0</v>
      </c>
      <c r="BI49" s="94">
        <f t="shared" si="9"/>
        <v>0</v>
      </c>
      <c r="BJ49" s="88">
        <f t="shared" si="10"/>
        <v>0</v>
      </c>
      <c r="BK49" s="88">
        <f t="shared" si="1"/>
        <v>0</v>
      </c>
      <c r="BL49" s="88">
        <f t="shared" si="11"/>
        <v>0</v>
      </c>
      <c r="BM49" s="88">
        <f t="shared" si="2"/>
        <v>0</v>
      </c>
      <c r="BN49" s="89">
        <f t="shared" si="12"/>
        <v>0</v>
      </c>
      <c r="BO49" s="85">
        <f t="shared" si="13"/>
        <v>0</v>
      </c>
      <c r="BP49" s="85">
        <f t="shared" si="3"/>
        <v>0</v>
      </c>
      <c r="BQ49" s="90">
        <f t="shared" si="14"/>
        <v>0</v>
      </c>
      <c r="BR49" s="85">
        <f t="shared" si="4"/>
        <v>0</v>
      </c>
      <c r="BS49" s="91">
        <v>0</v>
      </c>
      <c r="BT49" s="92">
        <f t="shared" si="15"/>
        <v>0</v>
      </c>
      <c r="BU49" s="25">
        <v>40.867356999999998</v>
      </c>
    </row>
    <row r="50" spans="1:73" ht="15.75" x14ac:dyDescent="0.25">
      <c r="A50" s="93" t="s">
        <v>114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1">
        <f t="shared" si="16"/>
        <v>0</v>
      </c>
      <c r="BD50" s="82"/>
      <c r="BE50" s="83">
        <f t="shared" si="17"/>
        <v>0</v>
      </c>
      <c r="BF50" s="84">
        <f t="shared" si="6"/>
        <v>0</v>
      </c>
      <c r="BG50" s="85">
        <f t="shared" si="7"/>
        <v>0</v>
      </c>
      <c r="BH50" s="86">
        <f t="shared" si="8"/>
        <v>0</v>
      </c>
      <c r="BI50" s="94">
        <f t="shared" si="9"/>
        <v>0</v>
      </c>
      <c r="BJ50" s="88">
        <f t="shared" si="10"/>
        <v>0</v>
      </c>
      <c r="BK50" s="88">
        <f t="shared" si="1"/>
        <v>0</v>
      </c>
      <c r="BL50" s="88">
        <f t="shared" si="11"/>
        <v>0</v>
      </c>
      <c r="BM50" s="88">
        <f t="shared" si="2"/>
        <v>0</v>
      </c>
      <c r="BN50" s="89">
        <f t="shared" si="12"/>
        <v>0</v>
      </c>
      <c r="BO50" s="85">
        <f t="shared" si="13"/>
        <v>0</v>
      </c>
      <c r="BP50" s="85">
        <f t="shared" si="3"/>
        <v>0</v>
      </c>
      <c r="BQ50" s="90">
        <f t="shared" si="14"/>
        <v>0</v>
      </c>
      <c r="BR50" s="85">
        <f t="shared" si="4"/>
        <v>0</v>
      </c>
      <c r="BS50" s="91">
        <v>0</v>
      </c>
      <c r="BT50" s="92">
        <f t="shared" si="15"/>
        <v>0</v>
      </c>
      <c r="BU50" s="25">
        <v>0</v>
      </c>
    </row>
    <row r="51" spans="1:73" ht="15.75" x14ac:dyDescent="0.25">
      <c r="A51" s="93" t="s">
        <v>115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1">
        <f t="shared" si="16"/>
        <v>0</v>
      </c>
      <c r="BD51" s="82"/>
      <c r="BE51" s="83">
        <f t="shared" si="17"/>
        <v>0</v>
      </c>
      <c r="BF51" s="84">
        <f t="shared" si="6"/>
        <v>0</v>
      </c>
      <c r="BG51" s="85">
        <f t="shared" si="7"/>
        <v>0</v>
      </c>
      <c r="BH51" s="86">
        <f t="shared" si="8"/>
        <v>0</v>
      </c>
      <c r="BI51" s="94">
        <f t="shared" si="9"/>
        <v>0</v>
      </c>
      <c r="BJ51" s="88">
        <f t="shared" si="10"/>
        <v>0</v>
      </c>
      <c r="BK51" s="88">
        <f t="shared" si="1"/>
        <v>0</v>
      </c>
      <c r="BL51" s="88">
        <f t="shared" si="11"/>
        <v>0</v>
      </c>
      <c r="BM51" s="88">
        <f t="shared" si="2"/>
        <v>0</v>
      </c>
      <c r="BN51" s="89">
        <f t="shared" si="12"/>
        <v>0</v>
      </c>
      <c r="BO51" s="85">
        <f t="shared" si="13"/>
        <v>0</v>
      </c>
      <c r="BP51" s="85">
        <f t="shared" si="3"/>
        <v>0</v>
      </c>
      <c r="BQ51" s="90">
        <f t="shared" si="14"/>
        <v>0</v>
      </c>
      <c r="BR51" s="85">
        <f t="shared" si="4"/>
        <v>0</v>
      </c>
      <c r="BS51" s="91">
        <v>0</v>
      </c>
      <c r="BT51" s="92">
        <f t="shared" si="15"/>
        <v>0</v>
      </c>
      <c r="BU51" s="25">
        <v>49.6434</v>
      </c>
    </row>
    <row r="52" spans="1:73" ht="15.75" x14ac:dyDescent="0.25">
      <c r="A52" s="93" t="s">
        <v>116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1">
        <f t="shared" si="16"/>
        <v>0</v>
      </c>
      <c r="BD52" s="82"/>
      <c r="BE52" s="83">
        <f t="shared" si="17"/>
        <v>0</v>
      </c>
      <c r="BF52" s="84">
        <f t="shared" si="6"/>
        <v>0</v>
      </c>
      <c r="BG52" s="85">
        <f t="shared" si="7"/>
        <v>0</v>
      </c>
      <c r="BH52" s="86">
        <f t="shared" si="8"/>
        <v>0</v>
      </c>
      <c r="BI52" s="94">
        <f t="shared" si="9"/>
        <v>0</v>
      </c>
      <c r="BJ52" s="88">
        <f t="shared" si="10"/>
        <v>0</v>
      </c>
      <c r="BK52" s="88">
        <f t="shared" si="1"/>
        <v>0</v>
      </c>
      <c r="BL52" s="88">
        <f t="shared" si="11"/>
        <v>0</v>
      </c>
      <c r="BM52" s="88">
        <f t="shared" si="2"/>
        <v>0</v>
      </c>
      <c r="BN52" s="89">
        <f t="shared" si="12"/>
        <v>0</v>
      </c>
      <c r="BO52" s="85">
        <f t="shared" si="13"/>
        <v>0</v>
      </c>
      <c r="BP52" s="85">
        <f t="shared" si="3"/>
        <v>0</v>
      </c>
      <c r="BQ52" s="90">
        <f t="shared" si="14"/>
        <v>0</v>
      </c>
      <c r="BR52" s="85">
        <f t="shared" si="4"/>
        <v>0</v>
      </c>
      <c r="BS52" s="91">
        <v>0</v>
      </c>
      <c r="BT52" s="92">
        <f t="shared" si="15"/>
        <v>0</v>
      </c>
      <c r="BU52" s="25">
        <v>40.045001999999997</v>
      </c>
    </row>
    <row r="53" spans="1:73" ht="15.75" x14ac:dyDescent="0.25">
      <c r="A53" s="93" t="s">
        <v>117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1">
        <f t="shared" si="16"/>
        <v>0</v>
      </c>
      <c r="BD53" s="82"/>
      <c r="BE53" s="83">
        <f t="shared" si="17"/>
        <v>0</v>
      </c>
      <c r="BF53" s="84">
        <f t="shared" si="6"/>
        <v>0</v>
      </c>
      <c r="BG53" s="85">
        <f t="shared" si="7"/>
        <v>0</v>
      </c>
      <c r="BH53" s="86">
        <f t="shared" si="8"/>
        <v>0</v>
      </c>
      <c r="BI53" s="94">
        <f t="shared" si="9"/>
        <v>0</v>
      </c>
      <c r="BJ53" s="88">
        <f t="shared" si="10"/>
        <v>0</v>
      </c>
      <c r="BK53" s="88">
        <f t="shared" si="1"/>
        <v>0</v>
      </c>
      <c r="BL53" s="88">
        <f t="shared" si="11"/>
        <v>0</v>
      </c>
      <c r="BM53" s="88">
        <f t="shared" si="2"/>
        <v>0</v>
      </c>
      <c r="BN53" s="89">
        <f t="shared" si="12"/>
        <v>0</v>
      </c>
      <c r="BO53" s="85">
        <f t="shared" si="13"/>
        <v>0</v>
      </c>
      <c r="BP53" s="85">
        <f t="shared" si="3"/>
        <v>0</v>
      </c>
      <c r="BQ53" s="90">
        <f t="shared" si="14"/>
        <v>0</v>
      </c>
      <c r="BR53" s="85">
        <f t="shared" si="4"/>
        <v>0</v>
      </c>
      <c r="BS53" s="91">
        <v>0</v>
      </c>
      <c r="BT53" s="92">
        <f t="shared" si="15"/>
        <v>0</v>
      </c>
      <c r="BU53" s="25">
        <v>14.472797</v>
      </c>
    </row>
    <row r="54" spans="1:73" ht="15.75" x14ac:dyDescent="0.25">
      <c r="A54" s="93" t="s">
        <v>118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1">
        <f t="shared" si="16"/>
        <v>0</v>
      </c>
      <c r="BD54" s="82"/>
      <c r="BE54" s="83">
        <f t="shared" si="17"/>
        <v>0</v>
      </c>
      <c r="BF54" s="84">
        <f t="shared" si="6"/>
        <v>0</v>
      </c>
      <c r="BG54" s="85">
        <f t="shared" si="7"/>
        <v>0</v>
      </c>
      <c r="BH54" s="86">
        <f t="shared" si="8"/>
        <v>0</v>
      </c>
      <c r="BI54" s="94">
        <f t="shared" si="9"/>
        <v>0</v>
      </c>
      <c r="BJ54" s="88">
        <f t="shared" si="10"/>
        <v>0</v>
      </c>
      <c r="BK54" s="88">
        <f t="shared" si="1"/>
        <v>0</v>
      </c>
      <c r="BL54" s="88">
        <f t="shared" si="11"/>
        <v>0</v>
      </c>
      <c r="BM54" s="88">
        <f t="shared" si="2"/>
        <v>0</v>
      </c>
      <c r="BN54" s="89">
        <f t="shared" si="12"/>
        <v>0</v>
      </c>
      <c r="BO54" s="85">
        <f t="shared" si="13"/>
        <v>0</v>
      </c>
      <c r="BP54" s="85">
        <f t="shared" si="3"/>
        <v>0</v>
      </c>
      <c r="BQ54" s="90">
        <f t="shared" si="14"/>
        <v>0</v>
      </c>
      <c r="BR54" s="85">
        <f t="shared" si="4"/>
        <v>0</v>
      </c>
      <c r="BS54" s="91">
        <v>0</v>
      </c>
      <c r="BT54" s="92">
        <f t="shared" si="15"/>
        <v>0</v>
      </c>
      <c r="BU54" s="25">
        <v>9.1050520000000006</v>
      </c>
    </row>
    <row r="55" spans="1:73" ht="15.75" x14ac:dyDescent="0.25">
      <c r="A55" s="93" t="s">
        <v>119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1">
        <f t="shared" si="16"/>
        <v>0</v>
      </c>
      <c r="BD55" s="82"/>
      <c r="BE55" s="83">
        <f t="shared" si="17"/>
        <v>0</v>
      </c>
      <c r="BF55" s="84">
        <f t="shared" si="6"/>
        <v>0</v>
      </c>
      <c r="BG55" s="85">
        <f t="shared" si="7"/>
        <v>0</v>
      </c>
      <c r="BH55" s="86">
        <f t="shared" si="8"/>
        <v>0</v>
      </c>
      <c r="BI55" s="94">
        <f t="shared" si="9"/>
        <v>0</v>
      </c>
      <c r="BJ55" s="88">
        <f t="shared" si="10"/>
        <v>0</v>
      </c>
      <c r="BK55" s="88">
        <f t="shared" si="1"/>
        <v>0</v>
      </c>
      <c r="BL55" s="88">
        <f t="shared" si="11"/>
        <v>0</v>
      </c>
      <c r="BM55" s="88">
        <f t="shared" si="2"/>
        <v>0</v>
      </c>
      <c r="BN55" s="89">
        <f t="shared" si="12"/>
        <v>0</v>
      </c>
      <c r="BO55" s="85">
        <f t="shared" si="13"/>
        <v>0</v>
      </c>
      <c r="BP55" s="85">
        <f t="shared" si="3"/>
        <v>0</v>
      </c>
      <c r="BQ55" s="90">
        <f t="shared" si="14"/>
        <v>0</v>
      </c>
      <c r="BR55" s="85">
        <f t="shared" si="4"/>
        <v>0</v>
      </c>
      <c r="BS55" s="91">
        <v>0</v>
      </c>
      <c r="BT55" s="92">
        <f t="shared" si="15"/>
        <v>0</v>
      </c>
      <c r="BU55" s="25">
        <v>9.1017609999999998</v>
      </c>
    </row>
    <row r="56" spans="1:73" ht="15.75" x14ac:dyDescent="0.25">
      <c r="A56" s="93" t="s">
        <v>120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1">
        <f t="shared" si="16"/>
        <v>0</v>
      </c>
      <c r="BD56" s="82"/>
      <c r="BE56" s="83">
        <f t="shared" si="17"/>
        <v>0</v>
      </c>
      <c r="BF56" s="84">
        <f t="shared" si="6"/>
        <v>0</v>
      </c>
      <c r="BG56" s="85">
        <f t="shared" si="7"/>
        <v>0</v>
      </c>
      <c r="BH56" s="86">
        <f t="shared" si="8"/>
        <v>0</v>
      </c>
      <c r="BI56" s="94">
        <f t="shared" si="9"/>
        <v>0</v>
      </c>
      <c r="BJ56" s="88">
        <f t="shared" si="10"/>
        <v>0</v>
      </c>
      <c r="BK56" s="88">
        <f t="shared" si="1"/>
        <v>0</v>
      </c>
      <c r="BL56" s="88">
        <f t="shared" si="11"/>
        <v>0</v>
      </c>
      <c r="BM56" s="88">
        <f t="shared" si="2"/>
        <v>0</v>
      </c>
      <c r="BN56" s="89">
        <f t="shared" si="12"/>
        <v>0</v>
      </c>
      <c r="BO56" s="85">
        <f t="shared" si="13"/>
        <v>0</v>
      </c>
      <c r="BP56" s="85">
        <f t="shared" si="3"/>
        <v>0</v>
      </c>
      <c r="BQ56" s="90">
        <f t="shared" si="14"/>
        <v>0</v>
      </c>
      <c r="BR56" s="85">
        <f t="shared" si="4"/>
        <v>0</v>
      </c>
      <c r="BS56" s="91">
        <v>0</v>
      </c>
      <c r="BT56" s="92">
        <f t="shared" si="15"/>
        <v>0</v>
      </c>
      <c r="BU56" s="25">
        <v>9.1167770000000008</v>
      </c>
    </row>
    <row r="57" spans="1:73" ht="15.75" x14ac:dyDescent="0.25">
      <c r="A57" s="93" t="s">
        <v>121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1">
        <f t="shared" si="16"/>
        <v>0</v>
      </c>
      <c r="BD57" s="82"/>
      <c r="BE57" s="83">
        <f t="shared" si="17"/>
        <v>0</v>
      </c>
      <c r="BF57" s="84">
        <f t="shared" si="6"/>
        <v>0</v>
      </c>
      <c r="BG57" s="85">
        <f t="shared" si="7"/>
        <v>0</v>
      </c>
      <c r="BH57" s="86">
        <f t="shared" si="8"/>
        <v>0</v>
      </c>
      <c r="BI57" s="94">
        <f t="shared" si="9"/>
        <v>0</v>
      </c>
      <c r="BJ57" s="88">
        <f t="shared" si="10"/>
        <v>0</v>
      </c>
      <c r="BK57" s="88">
        <f t="shared" si="1"/>
        <v>0</v>
      </c>
      <c r="BL57" s="88">
        <f t="shared" si="11"/>
        <v>0</v>
      </c>
      <c r="BM57" s="88">
        <f t="shared" si="2"/>
        <v>0</v>
      </c>
      <c r="BN57" s="89">
        <f t="shared" si="12"/>
        <v>0</v>
      </c>
      <c r="BO57" s="85">
        <f t="shared" si="13"/>
        <v>0</v>
      </c>
      <c r="BP57" s="85">
        <f t="shared" si="3"/>
        <v>0</v>
      </c>
      <c r="BQ57" s="90">
        <f t="shared" si="14"/>
        <v>0</v>
      </c>
      <c r="BR57" s="85">
        <f t="shared" si="4"/>
        <v>0</v>
      </c>
      <c r="BS57" s="91">
        <v>0</v>
      </c>
      <c r="BT57" s="92">
        <f t="shared" si="15"/>
        <v>0</v>
      </c>
      <c r="BU57" s="25">
        <v>18.000225</v>
      </c>
    </row>
    <row r="58" spans="1:73" ht="15.75" x14ac:dyDescent="0.25">
      <c r="A58" s="93" t="s">
        <v>122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1">
        <f t="shared" si="16"/>
        <v>0</v>
      </c>
      <c r="BD58" s="82"/>
      <c r="BE58" s="83">
        <f t="shared" si="17"/>
        <v>0</v>
      </c>
      <c r="BF58" s="84">
        <f t="shared" si="6"/>
        <v>0</v>
      </c>
      <c r="BG58" s="85">
        <f t="shared" si="7"/>
        <v>0</v>
      </c>
      <c r="BH58" s="86">
        <f t="shared" si="8"/>
        <v>0</v>
      </c>
      <c r="BI58" s="94">
        <f t="shared" si="9"/>
        <v>0</v>
      </c>
      <c r="BJ58" s="88">
        <f t="shared" si="10"/>
        <v>0</v>
      </c>
      <c r="BK58" s="88">
        <f t="shared" si="1"/>
        <v>0</v>
      </c>
      <c r="BL58" s="88">
        <f t="shared" si="11"/>
        <v>0</v>
      </c>
      <c r="BM58" s="88">
        <f t="shared" si="2"/>
        <v>0</v>
      </c>
      <c r="BN58" s="89">
        <f t="shared" si="12"/>
        <v>0</v>
      </c>
      <c r="BO58" s="85">
        <f t="shared" si="13"/>
        <v>0</v>
      </c>
      <c r="BP58" s="85">
        <f t="shared" si="3"/>
        <v>0</v>
      </c>
      <c r="BQ58" s="90">
        <f t="shared" si="14"/>
        <v>0</v>
      </c>
      <c r="BR58" s="85">
        <f t="shared" si="4"/>
        <v>0</v>
      </c>
      <c r="BS58" s="91">
        <v>0</v>
      </c>
      <c r="BT58" s="92">
        <f t="shared" si="15"/>
        <v>0</v>
      </c>
      <c r="BU58" s="25">
        <v>18.000225</v>
      </c>
    </row>
    <row r="59" spans="1:73" ht="15.75" x14ac:dyDescent="0.25">
      <c r="A59" s="93" t="s">
        <v>123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1">
        <f t="shared" si="16"/>
        <v>0</v>
      </c>
      <c r="BD59" s="82"/>
      <c r="BE59" s="83">
        <f t="shared" si="17"/>
        <v>0</v>
      </c>
      <c r="BF59" s="84">
        <f t="shared" si="6"/>
        <v>0</v>
      </c>
      <c r="BG59" s="85">
        <f t="shared" si="7"/>
        <v>0</v>
      </c>
      <c r="BH59" s="86">
        <f t="shared" si="8"/>
        <v>0</v>
      </c>
      <c r="BI59" s="94">
        <f t="shared" si="9"/>
        <v>0</v>
      </c>
      <c r="BJ59" s="88">
        <f t="shared" si="10"/>
        <v>0</v>
      </c>
      <c r="BK59" s="88">
        <f t="shared" si="1"/>
        <v>0</v>
      </c>
      <c r="BL59" s="88">
        <f t="shared" si="11"/>
        <v>0</v>
      </c>
      <c r="BM59" s="88">
        <f t="shared" si="2"/>
        <v>0</v>
      </c>
      <c r="BN59" s="89">
        <f t="shared" si="12"/>
        <v>0</v>
      </c>
      <c r="BO59" s="85">
        <f t="shared" si="13"/>
        <v>0</v>
      </c>
      <c r="BP59" s="85">
        <f t="shared" si="3"/>
        <v>0</v>
      </c>
      <c r="BQ59" s="90">
        <f t="shared" si="14"/>
        <v>0</v>
      </c>
      <c r="BR59" s="85">
        <f t="shared" si="4"/>
        <v>0</v>
      </c>
      <c r="BS59" s="91">
        <v>0</v>
      </c>
      <c r="BT59" s="92">
        <f t="shared" si="15"/>
        <v>0</v>
      </c>
      <c r="BU59" s="25">
        <v>18.000225</v>
      </c>
    </row>
    <row r="60" spans="1:73" ht="15.75" x14ac:dyDescent="0.25">
      <c r="A60" s="93" t="s">
        <v>124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1">
        <f t="shared" si="16"/>
        <v>0</v>
      </c>
      <c r="BD60" s="82"/>
      <c r="BE60" s="83">
        <f t="shared" si="17"/>
        <v>0</v>
      </c>
      <c r="BF60" s="84">
        <f t="shared" si="6"/>
        <v>0</v>
      </c>
      <c r="BG60" s="85">
        <f t="shared" si="7"/>
        <v>0</v>
      </c>
      <c r="BH60" s="86">
        <f t="shared" si="8"/>
        <v>0</v>
      </c>
      <c r="BI60" s="94">
        <f t="shared" si="9"/>
        <v>0</v>
      </c>
      <c r="BJ60" s="88">
        <f t="shared" si="10"/>
        <v>0</v>
      </c>
      <c r="BK60" s="88">
        <f t="shared" si="1"/>
        <v>0</v>
      </c>
      <c r="BL60" s="88">
        <f t="shared" si="11"/>
        <v>0</v>
      </c>
      <c r="BM60" s="88">
        <f t="shared" si="2"/>
        <v>0</v>
      </c>
      <c r="BN60" s="89">
        <f t="shared" si="12"/>
        <v>0</v>
      </c>
      <c r="BO60" s="85">
        <f t="shared" si="13"/>
        <v>0</v>
      </c>
      <c r="BP60" s="85">
        <f t="shared" si="3"/>
        <v>0</v>
      </c>
      <c r="BQ60" s="90">
        <f t="shared" si="14"/>
        <v>0</v>
      </c>
      <c r="BR60" s="85">
        <f t="shared" si="4"/>
        <v>0</v>
      </c>
      <c r="BS60" s="91">
        <v>0</v>
      </c>
      <c r="BT60" s="92">
        <f t="shared" si="15"/>
        <v>0</v>
      </c>
      <c r="BU60" s="25">
        <v>18.000225</v>
      </c>
    </row>
    <row r="61" spans="1:73" ht="15.75" x14ac:dyDescent="0.25">
      <c r="A61" s="93" t="s">
        <v>125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1">
        <f t="shared" si="16"/>
        <v>0</v>
      </c>
      <c r="BD61" s="82"/>
      <c r="BE61" s="83">
        <f t="shared" si="17"/>
        <v>0</v>
      </c>
      <c r="BF61" s="84">
        <f t="shared" si="6"/>
        <v>0</v>
      </c>
      <c r="BG61" s="85">
        <f t="shared" si="7"/>
        <v>0</v>
      </c>
      <c r="BH61" s="86">
        <f t="shared" si="8"/>
        <v>0</v>
      </c>
      <c r="BI61" s="94">
        <f t="shared" si="9"/>
        <v>0</v>
      </c>
      <c r="BJ61" s="88">
        <f t="shared" si="10"/>
        <v>0</v>
      </c>
      <c r="BK61" s="88">
        <f t="shared" si="1"/>
        <v>0</v>
      </c>
      <c r="BL61" s="88">
        <f t="shared" si="11"/>
        <v>0</v>
      </c>
      <c r="BM61" s="88">
        <f t="shared" si="2"/>
        <v>0</v>
      </c>
      <c r="BN61" s="89">
        <f t="shared" si="12"/>
        <v>0</v>
      </c>
      <c r="BO61" s="85">
        <f t="shared" si="13"/>
        <v>0</v>
      </c>
      <c r="BP61" s="85">
        <f t="shared" si="3"/>
        <v>0</v>
      </c>
      <c r="BQ61" s="90">
        <f t="shared" si="14"/>
        <v>0</v>
      </c>
      <c r="BR61" s="85">
        <f t="shared" si="4"/>
        <v>0</v>
      </c>
      <c r="BS61" s="91">
        <v>0</v>
      </c>
      <c r="BT61" s="92">
        <f t="shared" si="15"/>
        <v>0</v>
      </c>
      <c r="BU61" s="25">
        <v>142.06619000000001</v>
      </c>
    </row>
    <row r="62" spans="1:73" ht="15.75" x14ac:dyDescent="0.25">
      <c r="A62" s="93" t="s">
        <v>126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1">
        <f t="shared" si="16"/>
        <v>0</v>
      </c>
      <c r="BD62" s="82"/>
      <c r="BE62" s="83">
        <f t="shared" si="17"/>
        <v>0</v>
      </c>
      <c r="BF62" s="84">
        <f t="shared" si="6"/>
        <v>0</v>
      </c>
      <c r="BG62" s="85">
        <f t="shared" si="7"/>
        <v>0</v>
      </c>
      <c r="BH62" s="86">
        <f t="shared" si="8"/>
        <v>0</v>
      </c>
      <c r="BI62" s="94">
        <f t="shared" si="9"/>
        <v>0</v>
      </c>
      <c r="BJ62" s="88">
        <f t="shared" si="10"/>
        <v>0</v>
      </c>
      <c r="BK62" s="88">
        <f t="shared" si="1"/>
        <v>0</v>
      </c>
      <c r="BL62" s="88">
        <f t="shared" si="11"/>
        <v>0</v>
      </c>
      <c r="BM62" s="88">
        <f t="shared" si="2"/>
        <v>0</v>
      </c>
      <c r="BN62" s="89">
        <f t="shared" si="12"/>
        <v>0</v>
      </c>
      <c r="BO62" s="85">
        <f t="shared" si="13"/>
        <v>0</v>
      </c>
      <c r="BP62" s="85">
        <f t="shared" si="3"/>
        <v>0</v>
      </c>
      <c r="BQ62" s="90">
        <f t="shared" si="14"/>
        <v>0</v>
      </c>
      <c r="BR62" s="85">
        <f t="shared" si="4"/>
        <v>0</v>
      </c>
      <c r="BS62" s="91">
        <v>0</v>
      </c>
      <c r="BT62" s="92">
        <f t="shared" si="15"/>
        <v>0</v>
      </c>
      <c r="BU62" s="25">
        <v>142.06619000000001</v>
      </c>
    </row>
    <row r="63" spans="1:73" ht="15.75" x14ac:dyDescent="0.25">
      <c r="A63" s="93" t="s">
        <v>127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1">
        <f t="shared" si="16"/>
        <v>0</v>
      </c>
      <c r="BD63" s="82"/>
      <c r="BE63" s="83">
        <f t="shared" si="17"/>
        <v>0</v>
      </c>
      <c r="BF63" s="84">
        <f t="shared" si="6"/>
        <v>0</v>
      </c>
      <c r="BG63" s="85">
        <f t="shared" si="7"/>
        <v>0</v>
      </c>
      <c r="BH63" s="86">
        <f t="shared" si="8"/>
        <v>0</v>
      </c>
      <c r="BI63" s="94">
        <f t="shared" si="9"/>
        <v>0</v>
      </c>
      <c r="BJ63" s="88">
        <f t="shared" si="10"/>
        <v>0</v>
      </c>
      <c r="BK63" s="88">
        <f t="shared" si="1"/>
        <v>0</v>
      </c>
      <c r="BL63" s="88">
        <f t="shared" si="11"/>
        <v>0</v>
      </c>
      <c r="BM63" s="88">
        <f t="shared" si="2"/>
        <v>0</v>
      </c>
      <c r="BN63" s="89">
        <f t="shared" si="12"/>
        <v>0</v>
      </c>
      <c r="BO63" s="85">
        <f t="shared" si="13"/>
        <v>0</v>
      </c>
      <c r="BP63" s="85">
        <f t="shared" si="3"/>
        <v>0</v>
      </c>
      <c r="BQ63" s="90">
        <f t="shared" si="14"/>
        <v>0</v>
      </c>
      <c r="BR63" s="85">
        <f t="shared" si="4"/>
        <v>0</v>
      </c>
      <c r="BS63" s="91">
        <v>0</v>
      </c>
      <c r="BT63" s="92">
        <f t="shared" si="15"/>
        <v>0</v>
      </c>
      <c r="BU63" s="25">
        <v>145.26534100000001</v>
      </c>
    </row>
    <row r="64" spans="1:73" ht="15.75" x14ac:dyDescent="0.25">
      <c r="A64" s="93" t="s">
        <v>128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1">
        <f t="shared" si="16"/>
        <v>0</v>
      </c>
      <c r="BD64" s="82"/>
      <c r="BE64" s="83">
        <f t="shared" si="17"/>
        <v>0</v>
      </c>
      <c r="BF64" s="84">
        <f t="shared" si="6"/>
        <v>0</v>
      </c>
      <c r="BG64" s="85">
        <f t="shared" si="7"/>
        <v>0</v>
      </c>
      <c r="BH64" s="86">
        <f t="shared" si="8"/>
        <v>0</v>
      </c>
      <c r="BI64" s="94">
        <f t="shared" si="9"/>
        <v>0</v>
      </c>
      <c r="BJ64" s="88">
        <f t="shared" si="10"/>
        <v>0</v>
      </c>
      <c r="BK64" s="88">
        <f t="shared" si="1"/>
        <v>0</v>
      </c>
      <c r="BL64" s="88">
        <f t="shared" si="11"/>
        <v>0</v>
      </c>
      <c r="BM64" s="88">
        <f t="shared" si="2"/>
        <v>0</v>
      </c>
      <c r="BN64" s="89">
        <f t="shared" si="12"/>
        <v>0</v>
      </c>
      <c r="BO64" s="85">
        <f t="shared" si="13"/>
        <v>0</v>
      </c>
      <c r="BP64" s="85">
        <f t="shared" si="3"/>
        <v>0</v>
      </c>
      <c r="BQ64" s="90">
        <f t="shared" si="14"/>
        <v>0</v>
      </c>
      <c r="BR64" s="85">
        <f t="shared" si="4"/>
        <v>0</v>
      </c>
      <c r="BS64" s="91">
        <v>0</v>
      </c>
      <c r="BT64" s="92">
        <f t="shared" si="15"/>
        <v>0</v>
      </c>
      <c r="BU64" s="25">
        <v>106.95353799999999</v>
      </c>
    </row>
    <row r="65" spans="1:73" ht="15.75" x14ac:dyDescent="0.25">
      <c r="A65" s="93" t="s">
        <v>129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1">
        <f t="shared" si="16"/>
        <v>0</v>
      </c>
      <c r="BD65" s="82"/>
      <c r="BE65" s="83">
        <f t="shared" si="17"/>
        <v>0</v>
      </c>
      <c r="BF65" s="84">
        <f t="shared" si="6"/>
        <v>0</v>
      </c>
      <c r="BG65" s="85">
        <f t="shared" si="7"/>
        <v>0</v>
      </c>
      <c r="BH65" s="86">
        <f t="shared" si="8"/>
        <v>0</v>
      </c>
      <c r="BI65" s="94">
        <f t="shared" si="9"/>
        <v>0</v>
      </c>
      <c r="BJ65" s="88">
        <f t="shared" si="10"/>
        <v>0</v>
      </c>
      <c r="BK65" s="88">
        <f t="shared" si="1"/>
        <v>0</v>
      </c>
      <c r="BL65" s="88">
        <f t="shared" si="11"/>
        <v>0</v>
      </c>
      <c r="BM65" s="88">
        <f t="shared" si="2"/>
        <v>0</v>
      </c>
      <c r="BN65" s="89">
        <f t="shared" si="12"/>
        <v>0</v>
      </c>
      <c r="BO65" s="85">
        <f t="shared" si="13"/>
        <v>0</v>
      </c>
      <c r="BP65" s="85">
        <f t="shared" si="3"/>
        <v>0</v>
      </c>
      <c r="BQ65" s="90">
        <f t="shared" si="14"/>
        <v>0</v>
      </c>
      <c r="BR65" s="85">
        <f t="shared" si="4"/>
        <v>0</v>
      </c>
      <c r="BS65" s="91">
        <v>0</v>
      </c>
      <c r="BT65" s="92">
        <f t="shared" si="15"/>
        <v>0</v>
      </c>
      <c r="BU65" s="25">
        <v>7.9140740000000003</v>
      </c>
    </row>
    <row r="66" spans="1:73" ht="15.75" x14ac:dyDescent="0.25">
      <c r="A66" s="93" t="s">
        <v>130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1">
        <f t="shared" si="16"/>
        <v>0</v>
      </c>
      <c r="BD66" s="82"/>
      <c r="BE66" s="83">
        <f t="shared" si="17"/>
        <v>0</v>
      </c>
      <c r="BF66" s="84">
        <f t="shared" si="6"/>
        <v>0</v>
      </c>
      <c r="BG66" s="85">
        <f t="shared" si="7"/>
        <v>0</v>
      </c>
      <c r="BH66" s="86">
        <f t="shared" si="8"/>
        <v>0</v>
      </c>
      <c r="BI66" s="94">
        <f t="shared" si="9"/>
        <v>0</v>
      </c>
      <c r="BJ66" s="88">
        <f t="shared" si="10"/>
        <v>0</v>
      </c>
      <c r="BK66" s="88">
        <f t="shared" si="1"/>
        <v>0</v>
      </c>
      <c r="BL66" s="88">
        <f t="shared" si="11"/>
        <v>0</v>
      </c>
      <c r="BM66" s="88">
        <f t="shared" si="2"/>
        <v>0</v>
      </c>
      <c r="BN66" s="89">
        <f t="shared" si="12"/>
        <v>0</v>
      </c>
      <c r="BO66" s="85">
        <f t="shared" si="13"/>
        <v>0</v>
      </c>
      <c r="BP66" s="85">
        <f t="shared" si="3"/>
        <v>0</v>
      </c>
      <c r="BQ66" s="90">
        <f t="shared" si="14"/>
        <v>0</v>
      </c>
      <c r="BR66" s="85">
        <f t="shared" si="4"/>
        <v>0</v>
      </c>
      <c r="BS66" s="91">
        <v>0</v>
      </c>
      <c r="BT66" s="92">
        <f t="shared" si="15"/>
        <v>0</v>
      </c>
      <c r="BU66" s="25">
        <v>7.9140740000000003</v>
      </c>
    </row>
    <row r="67" spans="1:73" ht="15.75" x14ac:dyDescent="0.25">
      <c r="A67" s="93" t="s">
        <v>131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1">
        <f t="shared" si="16"/>
        <v>0</v>
      </c>
      <c r="BD67" s="82"/>
      <c r="BE67" s="83">
        <f t="shared" si="17"/>
        <v>0</v>
      </c>
      <c r="BF67" s="84">
        <f t="shared" si="6"/>
        <v>0</v>
      </c>
      <c r="BG67" s="85">
        <f t="shared" si="7"/>
        <v>0</v>
      </c>
      <c r="BH67" s="86">
        <f t="shared" si="8"/>
        <v>0</v>
      </c>
      <c r="BI67" s="94">
        <f t="shared" si="9"/>
        <v>0</v>
      </c>
      <c r="BJ67" s="88">
        <f t="shared" si="10"/>
        <v>0</v>
      </c>
      <c r="BK67" s="88">
        <f t="shared" si="1"/>
        <v>0</v>
      </c>
      <c r="BL67" s="88">
        <f t="shared" si="11"/>
        <v>0</v>
      </c>
      <c r="BM67" s="88">
        <f t="shared" si="2"/>
        <v>0</v>
      </c>
      <c r="BN67" s="89">
        <f t="shared" si="12"/>
        <v>0</v>
      </c>
      <c r="BO67" s="85">
        <f t="shared" si="13"/>
        <v>0</v>
      </c>
      <c r="BP67" s="85">
        <f t="shared" si="3"/>
        <v>0</v>
      </c>
      <c r="BQ67" s="90">
        <f t="shared" si="14"/>
        <v>0</v>
      </c>
      <c r="BR67" s="85">
        <f t="shared" si="4"/>
        <v>0</v>
      </c>
      <c r="BS67" s="91">
        <v>0</v>
      </c>
      <c r="BT67" s="92">
        <f t="shared" si="15"/>
        <v>0</v>
      </c>
      <c r="BU67" s="25">
        <v>7.9070960000000001</v>
      </c>
    </row>
    <row r="68" spans="1:73" ht="15.75" x14ac:dyDescent="0.25">
      <c r="A68" s="93" t="s">
        <v>132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1">
        <f t="shared" si="16"/>
        <v>0</v>
      </c>
      <c r="BD68" s="82"/>
      <c r="BE68" s="83">
        <f t="shared" si="17"/>
        <v>0</v>
      </c>
      <c r="BF68" s="84">
        <f t="shared" si="6"/>
        <v>0</v>
      </c>
      <c r="BG68" s="85">
        <f t="shared" si="7"/>
        <v>0</v>
      </c>
      <c r="BH68" s="86">
        <f t="shared" si="8"/>
        <v>0</v>
      </c>
      <c r="BI68" s="94">
        <f t="shared" si="9"/>
        <v>0</v>
      </c>
      <c r="BJ68" s="88">
        <f t="shared" si="10"/>
        <v>0</v>
      </c>
      <c r="BK68" s="88">
        <f t="shared" si="1"/>
        <v>0</v>
      </c>
      <c r="BL68" s="88">
        <f t="shared" si="11"/>
        <v>0</v>
      </c>
      <c r="BM68" s="88">
        <f t="shared" si="2"/>
        <v>0</v>
      </c>
      <c r="BN68" s="89">
        <f t="shared" si="12"/>
        <v>0</v>
      </c>
      <c r="BO68" s="85">
        <f t="shared" si="13"/>
        <v>0</v>
      </c>
      <c r="BP68" s="85">
        <f t="shared" si="3"/>
        <v>0</v>
      </c>
      <c r="BQ68" s="90">
        <f t="shared" si="14"/>
        <v>0</v>
      </c>
      <c r="BR68" s="85">
        <f t="shared" si="4"/>
        <v>0</v>
      </c>
      <c r="BS68" s="91">
        <v>0</v>
      </c>
      <c r="BT68" s="92">
        <f t="shared" si="15"/>
        <v>0</v>
      </c>
      <c r="BU68" s="25">
        <v>7.9263529999999998</v>
      </c>
    </row>
    <row r="69" spans="1:73" ht="15.75" x14ac:dyDescent="0.25">
      <c r="A69" s="93" t="s">
        <v>133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1">
        <f t="shared" si="16"/>
        <v>0</v>
      </c>
      <c r="BD69" s="82"/>
      <c r="BE69" s="83">
        <f t="shared" si="17"/>
        <v>0</v>
      </c>
      <c r="BF69" s="84">
        <f t="shared" si="6"/>
        <v>0</v>
      </c>
      <c r="BG69" s="85">
        <f t="shared" si="7"/>
        <v>0</v>
      </c>
      <c r="BH69" s="86">
        <f t="shared" si="8"/>
        <v>0</v>
      </c>
      <c r="BI69" s="94">
        <f t="shared" si="9"/>
        <v>0</v>
      </c>
      <c r="BJ69" s="88">
        <f t="shared" si="10"/>
        <v>0</v>
      </c>
      <c r="BK69" s="88">
        <f t="shared" si="1"/>
        <v>0</v>
      </c>
      <c r="BL69" s="88">
        <f t="shared" si="11"/>
        <v>0</v>
      </c>
      <c r="BM69" s="88">
        <f t="shared" si="2"/>
        <v>0</v>
      </c>
      <c r="BN69" s="89">
        <f t="shared" si="12"/>
        <v>0</v>
      </c>
      <c r="BO69" s="85">
        <f t="shared" si="13"/>
        <v>0</v>
      </c>
      <c r="BP69" s="85">
        <f t="shared" si="3"/>
        <v>0</v>
      </c>
      <c r="BQ69" s="90">
        <f t="shared" si="14"/>
        <v>0</v>
      </c>
      <c r="BR69" s="85">
        <f t="shared" si="4"/>
        <v>0</v>
      </c>
      <c r="BS69" s="91">
        <v>0</v>
      </c>
      <c r="BT69" s="92">
        <f t="shared" si="15"/>
        <v>0</v>
      </c>
      <c r="BU69" s="25">
        <v>7.9070960000000001</v>
      </c>
    </row>
    <row r="70" spans="1:73" ht="15.75" x14ac:dyDescent="0.25">
      <c r="A70" s="93" t="s">
        <v>134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1">
        <f t="shared" si="16"/>
        <v>0</v>
      </c>
      <c r="BD70" s="82"/>
      <c r="BE70" s="83">
        <f t="shared" si="17"/>
        <v>0</v>
      </c>
      <c r="BF70" s="84">
        <f t="shared" si="6"/>
        <v>0</v>
      </c>
      <c r="BG70" s="85">
        <f t="shared" si="7"/>
        <v>0</v>
      </c>
      <c r="BH70" s="86">
        <f t="shared" si="8"/>
        <v>0</v>
      </c>
      <c r="BI70" s="94">
        <f t="shared" si="9"/>
        <v>0</v>
      </c>
      <c r="BJ70" s="88">
        <f t="shared" si="10"/>
        <v>0</v>
      </c>
      <c r="BK70" s="88">
        <f t="shared" si="1"/>
        <v>0</v>
      </c>
      <c r="BL70" s="88">
        <f t="shared" si="11"/>
        <v>0</v>
      </c>
      <c r="BM70" s="88">
        <f t="shared" si="2"/>
        <v>0</v>
      </c>
      <c r="BN70" s="89">
        <f t="shared" si="12"/>
        <v>0</v>
      </c>
      <c r="BO70" s="85">
        <f t="shared" si="13"/>
        <v>0</v>
      </c>
      <c r="BP70" s="85">
        <f t="shared" si="3"/>
        <v>0</v>
      </c>
      <c r="BQ70" s="90">
        <f t="shared" si="14"/>
        <v>0</v>
      </c>
      <c r="BR70" s="85">
        <f t="shared" si="4"/>
        <v>0</v>
      </c>
      <c r="BS70" s="91">
        <v>0</v>
      </c>
      <c r="BT70" s="92">
        <f t="shared" si="15"/>
        <v>0</v>
      </c>
      <c r="BU70" s="25">
        <v>7.9070960000000001</v>
      </c>
    </row>
    <row r="71" spans="1:73" ht="15.75" x14ac:dyDescent="0.25">
      <c r="A71" s="93" t="s">
        <v>135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1">
        <f t="shared" si="16"/>
        <v>0</v>
      </c>
      <c r="BD71" s="82"/>
      <c r="BE71" s="83">
        <f t="shared" si="17"/>
        <v>0</v>
      </c>
      <c r="BF71" s="84">
        <f t="shared" si="6"/>
        <v>0</v>
      </c>
      <c r="BG71" s="85">
        <f t="shared" si="7"/>
        <v>0</v>
      </c>
      <c r="BH71" s="86">
        <f t="shared" si="8"/>
        <v>0</v>
      </c>
      <c r="BI71" s="94">
        <f t="shared" si="9"/>
        <v>0</v>
      </c>
      <c r="BJ71" s="88">
        <f t="shared" si="10"/>
        <v>0</v>
      </c>
      <c r="BK71" s="88">
        <f t="shared" si="1"/>
        <v>0</v>
      </c>
      <c r="BL71" s="88">
        <f t="shared" si="11"/>
        <v>0</v>
      </c>
      <c r="BM71" s="88">
        <f t="shared" si="2"/>
        <v>0</v>
      </c>
      <c r="BN71" s="89">
        <f t="shared" si="12"/>
        <v>0</v>
      </c>
      <c r="BO71" s="85">
        <f t="shared" si="13"/>
        <v>0</v>
      </c>
      <c r="BP71" s="85">
        <f t="shared" si="3"/>
        <v>0</v>
      </c>
      <c r="BQ71" s="90">
        <f t="shared" si="14"/>
        <v>0</v>
      </c>
      <c r="BR71" s="85">
        <f t="shared" si="4"/>
        <v>0</v>
      </c>
      <c r="BS71" s="91">
        <v>0</v>
      </c>
      <c r="BT71" s="92">
        <f t="shared" si="15"/>
        <v>0</v>
      </c>
      <c r="BU71" s="25">
        <v>8.1615169999999999</v>
      </c>
    </row>
    <row r="72" spans="1:73" ht="15.75" x14ac:dyDescent="0.25">
      <c r="A72" s="93" t="s">
        <v>136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1">
        <f t="shared" si="16"/>
        <v>0</v>
      </c>
      <c r="BD72" s="82"/>
      <c r="BE72" s="83">
        <f t="shared" si="17"/>
        <v>0</v>
      </c>
      <c r="BF72" s="84">
        <f t="shared" si="6"/>
        <v>0</v>
      </c>
      <c r="BG72" s="85">
        <f t="shared" si="7"/>
        <v>0</v>
      </c>
      <c r="BH72" s="86">
        <f t="shared" si="8"/>
        <v>0</v>
      </c>
      <c r="BI72" s="94">
        <f t="shared" si="9"/>
        <v>0</v>
      </c>
      <c r="BJ72" s="88">
        <f t="shared" si="10"/>
        <v>0</v>
      </c>
      <c r="BK72" s="88">
        <f t="shared" si="1"/>
        <v>0</v>
      </c>
      <c r="BL72" s="88">
        <f t="shared" si="11"/>
        <v>0</v>
      </c>
      <c r="BM72" s="88">
        <f t="shared" si="2"/>
        <v>0</v>
      </c>
      <c r="BN72" s="89">
        <f t="shared" si="12"/>
        <v>0</v>
      </c>
      <c r="BO72" s="85">
        <f t="shared" si="13"/>
        <v>0</v>
      </c>
      <c r="BP72" s="85">
        <f t="shared" si="3"/>
        <v>0</v>
      </c>
      <c r="BQ72" s="90">
        <f t="shared" si="14"/>
        <v>0</v>
      </c>
      <c r="BR72" s="85">
        <f t="shared" si="4"/>
        <v>0</v>
      </c>
      <c r="BS72" s="91">
        <v>0</v>
      </c>
      <c r="BT72" s="92">
        <f t="shared" si="15"/>
        <v>0</v>
      </c>
      <c r="BU72" s="25">
        <v>8.1615169999999999</v>
      </c>
    </row>
    <row r="73" spans="1:73" ht="15.75" x14ac:dyDescent="0.25">
      <c r="A73" s="93" t="s">
        <v>137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1">
        <f t="shared" si="16"/>
        <v>0</v>
      </c>
      <c r="BD73" s="82"/>
      <c r="BE73" s="83">
        <f t="shared" si="17"/>
        <v>0</v>
      </c>
      <c r="BF73" s="84">
        <f t="shared" si="6"/>
        <v>0</v>
      </c>
      <c r="BG73" s="85">
        <f t="shared" si="7"/>
        <v>0</v>
      </c>
      <c r="BH73" s="86">
        <f t="shared" si="8"/>
        <v>0</v>
      </c>
      <c r="BI73" s="94">
        <f t="shared" si="9"/>
        <v>0</v>
      </c>
      <c r="BJ73" s="88">
        <f t="shared" si="10"/>
        <v>0</v>
      </c>
      <c r="BK73" s="88">
        <f t="shared" ref="BK73:BK104" si="18">U73+AW73+AX73+AY73+E73+F73+G73+AC73</f>
        <v>0</v>
      </c>
      <c r="BL73" s="88">
        <f t="shared" si="11"/>
        <v>0</v>
      </c>
      <c r="BM73" s="88">
        <f t="shared" ref="BM73:BM104" si="19">V73+AB73</f>
        <v>0</v>
      </c>
      <c r="BN73" s="89">
        <f t="shared" si="12"/>
        <v>0</v>
      </c>
      <c r="BO73" s="85">
        <f t="shared" si="13"/>
        <v>0</v>
      </c>
      <c r="BP73" s="85">
        <f t="shared" ref="BP73:BP104" si="20">T73+AR73</f>
        <v>0</v>
      </c>
      <c r="BQ73" s="90">
        <f t="shared" si="14"/>
        <v>0</v>
      </c>
      <c r="BR73" s="85">
        <f t="shared" ref="BR73:BR104" si="21">(I73+L73+AD73+J73+K73+AE73+AG73)</f>
        <v>0</v>
      </c>
      <c r="BS73" s="91">
        <v>0</v>
      </c>
      <c r="BT73" s="92">
        <f t="shared" si="15"/>
        <v>0</v>
      </c>
      <c r="BU73" s="25">
        <v>0</v>
      </c>
    </row>
    <row r="74" spans="1:73" ht="15.75" x14ac:dyDescent="0.25">
      <c r="A74" s="93" t="s">
        <v>138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1">
        <f t="shared" si="16"/>
        <v>0</v>
      </c>
      <c r="BD74" s="82"/>
      <c r="BE74" s="83">
        <f t="shared" si="17"/>
        <v>0</v>
      </c>
      <c r="BF74" s="84">
        <f t="shared" ref="BF74:BF104" si="22">(BJ74-((BJ74*$BD$3)+(BJ74-(BJ74*$BD$3))*$BD$3))+(BK74-((BK74*$BE$3)+(BK74-(BK74*$BE$4))*$BE$4))+(BL74-((BL74*$BF$3)+(BL74-(BL74*$BF$4))*$BF$4))+(BM74-((BM74*$BG$3)+(BM74-(BM74*$BG$4))*$BG$4))</f>
        <v>0</v>
      </c>
      <c r="BG74" s="85">
        <f t="shared" ref="BG74:BG104" si="23">(BO74-((BO74*$BD$3)+(BO74-(BO74*$BD$3))*$BD$3))+(BP74-((BP74*$BE$3)+(BP74-(BP74*$BE$4))*$BE$4))</f>
        <v>0</v>
      </c>
      <c r="BH74" s="86">
        <f t="shared" ref="BH74:BH104" si="24">ROUND((BR74-((BR74*$BD$3)+(BR74-(BR74*$BD$3))*$BD$3))+(BS74-((BS74*$BE$3)+(BS74-(BS74*$BD$3))*$BD$3)),2)</f>
        <v>0</v>
      </c>
      <c r="BI74" s="94">
        <f t="shared" ref="BI74:BI103" si="25">SUM(BF74:BH74)</f>
        <v>0</v>
      </c>
      <c r="BJ74" s="88">
        <f t="shared" ref="BJ74:BJ104" si="26">M74+N74+O74+P74+Q74+B74+C74+D74+AH74+AI74</f>
        <v>0</v>
      </c>
      <c r="BK74" s="88">
        <f t="shared" si="18"/>
        <v>0</v>
      </c>
      <c r="BL74" s="88">
        <f t="shared" ref="BL74:BL104" si="27">AJ74+AK74+AL74+AO74+AU74+W74+X74</f>
        <v>0</v>
      </c>
      <c r="BM74" s="88">
        <f t="shared" si="19"/>
        <v>0</v>
      </c>
      <c r="BN74" s="89">
        <f t="shared" ref="BN74:BN104" si="28">SUM(BJ74:BM74)</f>
        <v>0</v>
      </c>
      <c r="BO74" s="85">
        <f t="shared" ref="BO74:BO104" si="29">(H74+R74+S74+Z74+AA74+AF74+AM74+AN74+AQ74+AT74+AV74+BA74+BB74+Y74)</f>
        <v>0</v>
      </c>
      <c r="BP74" s="85">
        <f t="shared" si="20"/>
        <v>0</v>
      </c>
      <c r="BQ74" s="90">
        <f t="shared" ref="BQ74:BQ104" si="30">SUM(BO74:BP74)</f>
        <v>0</v>
      </c>
      <c r="BR74" s="85">
        <f t="shared" si="21"/>
        <v>0</v>
      </c>
      <c r="BS74" s="91">
        <v>0</v>
      </c>
      <c r="BT74" s="92">
        <f t="shared" ref="BT74:BT104" si="31">BN74+BQ74+BR74+BS74</f>
        <v>0</v>
      </c>
      <c r="BU74" s="25">
        <v>0</v>
      </c>
    </row>
    <row r="75" spans="1:73" ht="15.75" x14ac:dyDescent="0.25">
      <c r="A75" s="93" t="s">
        <v>139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1">
        <f t="shared" si="16"/>
        <v>0</v>
      </c>
      <c r="BD75" s="82"/>
      <c r="BE75" s="83">
        <f t="shared" si="17"/>
        <v>0</v>
      </c>
      <c r="BF75" s="84">
        <f t="shared" si="22"/>
        <v>0</v>
      </c>
      <c r="BG75" s="85">
        <f t="shared" si="23"/>
        <v>0</v>
      </c>
      <c r="BH75" s="86">
        <f t="shared" si="24"/>
        <v>0</v>
      </c>
      <c r="BI75" s="94">
        <f t="shared" si="25"/>
        <v>0</v>
      </c>
      <c r="BJ75" s="88">
        <f t="shared" si="26"/>
        <v>0</v>
      </c>
      <c r="BK75" s="88">
        <f t="shared" si="18"/>
        <v>0</v>
      </c>
      <c r="BL75" s="88">
        <f t="shared" si="27"/>
        <v>0</v>
      </c>
      <c r="BM75" s="88">
        <f t="shared" si="19"/>
        <v>0</v>
      </c>
      <c r="BN75" s="89">
        <f t="shared" si="28"/>
        <v>0</v>
      </c>
      <c r="BO75" s="85">
        <f t="shared" si="29"/>
        <v>0</v>
      </c>
      <c r="BP75" s="85">
        <f t="shared" si="20"/>
        <v>0</v>
      </c>
      <c r="BQ75" s="90">
        <f t="shared" si="30"/>
        <v>0</v>
      </c>
      <c r="BR75" s="85">
        <f t="shared" si="21"/>
        <v>0</v>
      </c>
      <c r="BS75" s="91">
        <v>0</v>
      </c>
      <c r="BT75" s="92">
        <f t="shared" si="31"/>
        <v>0</v>
      </c>
      <c r="BU75" s="25">
        <v>0</v>
      </c>
    </row>
    <row r="76" spans="1:73" ht="15.75" x14ac:dyDescent="0.25">
      <c r="A76" s="93" t="s">
        <v>140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1">
        <f t="shared" si="16"/>
        <v>0</v>
      </c>
      <c r="BD76" s="82"/>
      <c r="BE76" s="83">
        <f t="shared" si="17"/>
        <v>0</v>
      </c>
      <c r="BF76" s="84">
        <f t="shared" si="22"/>
        <v>0</v>
      </c>
      <c r="BG76" s="85">
        <f t="shared" si="23"/>
        <v>0</v>
      </c>
      <c r="BH76" s="86">
        <f t="shared" si="24"/>
        <v>0</v>
      </c>
      <c r="BI76" s="94">
        <f>SUM(BF76:BH76)</f>
        <v>0</v>
      </c>
      <c r="BJ76" s="88">
        <f t="shared" si="26"/>
        <v>0</v>
      </c>
      <c r="BK76" s="88">
        <f t="shared" si="18"/>
        <v>0</v>
      </c>
      <c r="BL76" s="88">
        <f t="shared" si="27"/>
        <v>0</v>
      </c>
      <c r="BM76" s="88">
        <f t="shared" si="19"/>
        <v>0</v>
      </c>
      <c r="BN76" s="89">
        <f t="shared" si="28"/>
        <v>0</v>
      </c>
      <c r="BO76" s="85">
        <f t="shared" si="29"/>
        <v>0</v>
      </c>
      <c r="BP76" s="85">
        <f t="shared" si="20"/>
        <v>0</v>
      </c>
      <c r="BQ76" s="90">
        <f t="shared" si="30"/>
        <v>0</v>
      </c>
      <c r="BR76" s="85">
        <f t="shared" si="21"/>
        <v>0</v>
      </c>
      <c r="BS76" s="91">
        <v>0</v>
      </c>
      <c r="BT76" s="92">
        <f t="shared" si="31"/>
        <v>0</v>
      </c>
      <c r="BU76" s="25">
        <v>0</v>
      </c>
    </row>
    <row r="77" spans="1:73" ht="15.75" x14ac:dyDescent="0.25">
      <c r="A77" s="93" t="s">
        <v>141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1">
        <f t="shared" si="16"/>
        <v>0</v>
      </c>
      <c r="BD77" s="82"/>
      <c r="BE77" s="83">
        <f t="shared" si="17"/>
        <v>0</v>
      </c>
      <c r="BF77" s="84">
        <f t="shared" si="22"/>
        <v>0</v>
      </c>
      <c r="BG77" s="85">
        <f t="shared" si="23"/>
        <v>0</v>
      </c>
      <c r="BH77" s="86">
        <f t="shared" si="24"/>
        <v>0</v>
      </c>
      <c r="BI77" s="94">
        <f t="shared" si="25"/>
        <v>0</v>
      </c>
      <c r="BJ77" s="88">
        <f t="shared" si="26"/>
        <v>0</v>
      </c>
      <c r="BK77" s="88">
        <f t="shared" si="18"/>
        <v>0</v>
      </c>
      <c r="BL77" s="88">
        <f t="shared" si="27"/>
        <v>0</v>
      </c>
      <c r="BM77" s="88">
        <f t="shared" si="19"/>
        <v>0</v>
      </c>
      <c r="BN77" s="89">
        <f t="shared" si="28"/>
        <v>0</v>
      </c>
      <c r="BO77" s="85">
        <f t="shared" si="29"/>
        <v>0</v>
      </c>
      <c r="BP77" s="85">
        <f t="shared" si="20"/>
        <v>0</v>
      </c>
      <c r="BQ77" s="90">
        <f t="shared" si="30"/>
        <v>0</v>
      </c>
      <c r="BR77" s="85">
        <f t="shared" si="21"/>
        <v>0</v>
      </c>
      <c r="BS77" s="91">
        <v>0</v>
      </c>
      <c r="BT77" s="92">
        <f t="shared" si="31"/>
        <v>0</v>
      </c>
      <c r="BU77" s="25">
        <v>0</v>
      </c>
    </row>
    <row r="78" spans="1:73" ht="15.75" x14ac:dyDescent="0.25">
      <c r="A78" s="93" t="s">
        <v>142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1">
        <f t="shared" si="16"/>
        <v>0</v>
      </c>
      <c r="BD78" s="82"/>
      <c r="BE78" s="83">
        <f t="shared" si="17"/>
        <v>0</v>
      </c>
      <c r="BF78" s="84">
        <f t="shared" si="22"/>
        <v>0</v>
      </c>
      <c r="BG78" s="85">
        <f t="shared" si="23"/>
        <v>0</v>
      </c>
      <c r="BH78" s="86">
        <f t="shared" si="24"/>
        <v>0</v>
      </c>
      <c r="BI78" s="94">
        <f t="shared" si="25"/>
        <v>0</v>
      </c>
      <c r="BJ78" s="88">
        <f t="shared" si="26"/>
        <v>0</v>
      </c>
      <c r="BK78" s="88">
        <f t="shared" si="18"/>
        <v>0</v>
      </c>
      <c r="BL78" s="88">
        <f t="shared" si="27"/>
        <v>0</v>
      </c>
      <c r="BM78" s="88">
        <f t="shared" si="19"/>
        <v>0</v>
      </c>
      <c r="BN78" s="89">
        <f t="shared" si="28"/>
        <v>0</v>
      </c>
      <c r="BO78" s="85">
        <f t="shared" si="29"/>
        <v>0</v>
      </c>
      <c r="BP78" s="85">
        <f t="shared" si="20"/>
        <v>0</v>
      </c>
      <c r="BQ78" s="90">
        <f t="shared" si="30"/>
        <v>0</v>
      </c>
      <c r="BR78" s="85">
        <f t="shared" si="21"/>
        <v>0</v>
      </c>
      <c r="BS78" s="91">
        <v>0</v>
      </c>
      <c r="BT78" s="92">
        <f t="shared" si="31"/>
        <v>0</v>
      </c>
      <c r="BU78" s="25">
        <v>0</v>
      </c>
    </row>
    <row r="79" spans="1:73" ht="15.75" x14ac:dyDescent="0.25">
      <c r="A79" s="93" t="s">
        <v>143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1">
        <f t="shared" si="16"/>
        <v>0</v>
      </c>
      <c r="BD79" s="82"/>
      <c r="BE79" s="83">
        <f t="shared" si="17"/>
        <v>0</v>
      </c>
      <c r="BF79" s="84">
        <f t="shared" si="22"/>
        <v>0</v>
      </c>
      <c r="BG79" s="85">
        <f t="shared" si="23"/>
        <v>0</v>
      </c>
      <c r="BH79" s="86">
        <f t="shared" si="24"/>
        <v>0</v>
      </c>
      <c r="BI79" s="94">
        <f t="shared" si="25"/>
        <v>0</v>
      </c>
      <c r="BJ79" s="88">
        <f t="shared" si="26"/>
        <v>0</v>
      </c>
      <c r="BK79" s="88">
        <f t="shared" si="18"/>
        <v>0</v>
      </c>
      <c r="BL79" s="88">
        <f t="shared" si="27"/>
        <v>0</v>
      </c>
      <c r="BM79" s="88">
        <f t="shared" si="19"/>
        <v>0</v>
      </c>
      <c r="BN79" s="89">
        <f t="shared" si="28"/>
        <v>0</v>
      </c>
      <c r="BO79" s="85">
        <f t="shared" si="29"/>
        <v>0</v>
      </c>
      <c r="BP79" s="85">
        <f t="shared" si="20"/>
        <v>0</v>
      </c>
      <c r="BQ79" s="90">
        <f t="shared" si="30"/>
        <v>0</v>
      </c>
      <c r="BR79" s="85">
        <f t="shared" si="21"/>
        <v>0</v>
      </c>
      <c r="BS79" s="91">
        <v>0</v>
      </c>
      <c r="BT79" s="92">
        <f t="shared" si="31"/>
        <v>0</v>
      </c>
      <c r="BU79" s="25">
        <v>0</v>
      </c>
    </row>
    <row r="80" spans="1:73" ht="15.75" x14ac:dyDescent="0.25">
      <c r="A80" s="93" t="s">
        <v>144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1">
        <f t="shared" si="16"/>
        <v>0</v>
      </c>
      <c r="BD80" s="82"/>
      <c r="BE80" s="83">
        <f t="shared" si="17"/>
        <v>0</v>
      </c>
      <c r="BF80" s="84">
        <f t="shared" si="22"/>
        <v>0</v>
      </c>
      <c r="BG80" s="85">
        <f t="shared" si="23"/>
        <v>0</v>
      </c>
      <c r="BH80" s="86">
        <f t="shared" si="24"/>
        <v>0</v>
      </c>
      <c r="BI80" s="94">
        <f t="shared" si="25"/>
        <v>0</v>
      </c>
      <c r="BJ80" s="88">
        <f t="shared" si="26"/>
        <v>0</v>
      </c>
      <c r="BK80" s="88">
        <f t="shared" si="18"/>
        <v>0</v>
      </c>
      <c r="BL80" s="88">
        <f t="shared" si="27"/>
        <v>0</v>
      </c>
      <c r="BM80" s="88">
        <f t="shared" si="19"/>
        <v>0</v>
      </c>
      <c r="BN80" s="89">
        <f t="shared" si="28"/>
        <v>0</v>
      </c>
      <c r="BO80" s="85">
        <f t="shared" si="29"/>
        <v>0</v>
      </c>
      <c r="BP80" s="85">
        <f t="shared" si="20"/>
        <v>0</v>
      </c>
      <c r="BQ80" s="90">
        <f t="shared" si="30"/>
        <v>0</v>
      </c>
      <c r="BR80" s="85">
        <f t="shared" si="21"/>
        <v>0</v>
      </c>
      <c r="BS80" s="91">
        <v>0</v>
      </c>
      <c r="BT80" s="92">
        <f t="shared" si="31"/>
        <v>0</v>
      </c>
      <c r="BU80" s="25">
        <v>0</v>
      </c>
    </row>
    <row r="81" spans="1:73" ht="15.75" x14ac:dyDescent="0.25">
      <c r="A81" s="93" t="s">
        <v>145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1">
        <f t="shared" si="16"/>
        <v>0</v>
      </c>
      <c r="BD81" s="82"/>
      <c r="BE81" s="83">
        <f t="shared" si="17"/>
        <v>0</v>
      </c>
      <c r="BF81" s="84">
        <f t="shared" si="22"/>
        <v>0</v>
      </c>
      <c r="BG81" s="85">
        <f t="shared" si="23"/>
        <v>0</v>
      </c>
      <c r="BH81" s="86">
        <f t="shared" si="24"/>
        <v>0</v>
      </c>
      <c r="BI81" s="94">
        <f t="shared" si="25"/>
        <v>0</v>
      </c>
      <c r="BJ81" s="88">
        <f t="shared" si="26"/>
        <v>0</v>
      </c>
      <c r="BK81" s="88">
        <f t="shared" si="18"/>
        <v>0</v>
      </c>
      <c r="BL81" s="88">
        <f t="shared" si="27"/>
        <v>0</v>
      </c>
      <c r="BM81" s="88">
        <f t="shared" si="19"/>
        <v>0</v>
      </c>
      <c r="BN81" s="89">
        <f t="shared" si="28"/>
        <v>0</v>
      </c>
      <c r="BO81" s="85">
        <f t="shared" si="29"/>
        <v>0</v>
      </c>
      <c r="BP81" s="85">
        <f t="shared" si="20"/>
        <v>0</v>
      </c>
      <c r="BQ81" s="90">
        <f t="shared" si="30"/>
        <v>0</v>
      </c>
      <c r="BR81" s="85">
        <f t="shared" si="21"/>
        <v>0</v>
      </c>
      <c r="BS81" s="91">
        <v>0</v>
      </c>
      <c r="BT81" s="92">
        <f t="shared" si="31"/>
        <v>0</v>
      </c>
      <c r="BU81" s="25">
        <v>0</v>
      </c>
    </row>
    <row r="82" spans="1:73" ht="15.75" x14ac:dyDescent="0.25">
      <c r="A82" s="93" t="s">
        <v>146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1">
        <f t="shared" si="16"/>
        <v>0</v>
      </c>
      <c r="BD82" s="82"/>
      <c r="BE82" s="83">
        <f t="shared" si="17"/>
        <v>0</v>
      </c>
      <c r="BF82" s="84">
        <f t="shared" si="22"/>
        <v>0</v>
      </c>
      <c r="BG82" s="85">
        <f t="shared" si="23"/>
        <v>0</v>
      </c>
      <c r="BH82" s="86">
        <f t="shared" si="24"/>
        <v>0</v>
      </c>
      <c r="BI82" s="94">
        <f t="shared" si="25"/>
        <v>0</v>
      </c>
      <c r="BJ82" s="88">
        <f t="shared" si="26"/>
        <v>0</v>
      </c>
      <c r="BK82" s="88">
        <f t="shared" si="18"/>
        <v>0</v>
      </c>
      <c r="BL82" s="88">
        <f t="shared" si="27"/>
        <v>0</v>
      </c>
      <c r="BM82" s="88">
        <f t="shared" si="19"/>
        <v>0</v>
      </c>
      <c r="BN82" s="89">
        <f t="shared" si="28"/>
        <v>0</v>
      </c>
      <c r="BO82" s="85">
        <f t="shared" si="29"/>
        <v>0</v>
      </c>
      <c r="BP82" s="85">
        <f t="shared" si="20"/>
        <v>0</v>
      </c>
      <c r="BQ82" s="90">
        <f t="shared" si="30"/>
        <v>0</v>
      </c>
      <c r="BR82" s="85">
        <f t="shared" si="21"/>
        <v>0</v>
      </c>
      <c r="BS82" s="91">
        <v>0</v>
      </c>
      <c r="BT82" s="92">
        <f t="shared" si="31"/>
        <v>0</v>
      </c>
      <c r="BU82" s="25">
        <v>0</v>
      </c>
    </row>
    <row r="83" spans="1:73" ht="15.75" x14ac:dyDescent="0.25">
      <c r="A83" s="93" t="s">
        <v>147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1">
        <f t="shared" si="16"/>
        <v>0</v>
      </c>
      <c r="BD83" s="82"/>
      <c r="BE83" s="83">
        <f t="shared" si="17"/>
        <v>0</v>
      </c>
      <c r="BF83" s="84">
        <f t="shared" si="22"/>
        <v>0</v>
      </c>
      <c r="BG83" s="85">
        <f t="shared" si="23"/>
        <v>0</v>
      </c>
      <c r="BH83" s="86">
        <f t="shared" si="24"/>
        <v>0</v>
      </c>
      <c r="BI83" s="94">
        <f t="shared" si="25"/>
        <v>0</v>
      </c>
      <c r="BJ83" s="88">
        <f t="shared" si="26"/>
        <v>0</v>
      </c>
      <c r="BK83" s="88">
        <f t="shared" si="18"/>
        <v>0</v>
      </c>
      <c r="BL83" s="88">
        <f t="shared" si="27"/>
        <v>0</v>
      </c>
      <c r="BM83" s="88">
        <f t="shared" si="19"/>
        <v>0</v>
      </c>
      <c r="BN83" s="89">
        <f t="shared" si="28"/>
        <v>0</v>
      </c>
      <c r="BO83" s="85">
        <f t="shared" si="29"/>
        <v>0</v>
      </c>
      <c r="BP83" s="85">
        <f t="shared" si="20"/>
        <v>0</v>
      </c>
      <c r="BQ83" s="90">
        <f t="shared" si="30"/>
        <v>0</v>
      </c>
      <c r="BR83" s="85">
        <f t="shared" si="21"/>
        <v>0</v>
      </c>
      <c r="BS83" s="91">
        <v>0</v>
      </c>
      <c r="BT83" s="92">
        <f t="shared" si="31"/>
        <v>0</v>
      </c>
      <c r="BU83" s="25">
        <v>0</v>
      </c>
    </row>
    <row r="84" spans="1:73" ht="15.75" x14ac:dyDescent="0.25">
      <c r="A84" s="93" t="s">
        <v>148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1">
        <f t="shared" si="16"/>
        <v>0</v>
      </c>
      <c r="BD84" s="82"/>
      <c r="BE84" s="83">
        <f t="shared" si="17"/>
        <v>0</v>
      </c>
      <c r="BF84" s="84">
        <f t="shared" si="22"/>
        <v>0</v>
      </c>
      <c r="BG84" s="85">
        <f t="shared" si="23"/>
        <v>0</v>
      </c>
      <c r="BH84" s="86">
        <f t="shared" si="24"/>
        <v>0</v>
      </c>
      <c r="BI84" s="94">
        <f t="shared" si="25"/>
        <v>0</v>
      </c>
      <c r="BJ84" s="88">
        <f t="shared" si="26"/>
        <v>0</v>
      </c>
      <c r="BK84" s="88">
        <f t="shared" si="18"/>
        <v>0</v>
      </c>
      <c r="BL84" s="88">
        <f t="shared" si="27"/>
        <v>0</v>
      </c>
      <c r="BM84" s="88">
        <f t="shared" si="19"/>
        <v>0</v>
      </c>
      <c r="BN84" s="89">
        <f t="shared" si="28"/>
        <v>0</v>
      </c>
      <c r="BO84" s="85">
        <f t="shared" si="29"/>
        <v>0</v>
      </c>
      <c r="BP84" s="85">
        <f t="shared" si="20"/>
        <v>0</v>
      </c>
      <c r="BQ84" s="90">
        <f t="shared" si="30"/>
        <v>0</v>
      </c>
      <c r="BR84" s="85">
        <f t="shared" si="21"/>
        <v>0</v>
      </c>
      <c r="BS84" s="91">
        <v>0</v>
      </c>
      <c r="BT84" s="92">
        <f t="shared" si="31"/>
        <v>0</v>
      </c>
      <c r="BU84" s="25">
        <v>0</v>
      </c>
    </row>
    <row r="85" spans="1:73" ht="15.75" x14ac:dyDescent="0.25">
      <c r="A85" s="93" t="s">
        <v>149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1">
        <f t="shared" si="16"/>
        <v>0</v>
      </c>
      <c r="BD85" s="82"/>
      <c r="BE85" s="83">
        <f t="shared" si="17"/>
        <v>0</v>
      </c>
      <c r="BF85" s="84">
        <f t="shared" si="22"/>
        <v>0</v>
      </c>
      <c r="BG85" s="85">
        <f t="shared" si="23"/>
        <v>0</v>
      </c>
      <c r="BH85" s="86">
        <f t="shared" si="24"/>
        <v>0</v>
      </c>
      <c r="BI85" s="94">
        <f t="shared" si="25"/>
        <v>0</v>
      </c>
      <c r="BJ85" s="88">
        <f t="shared" si="26"/>
        <v>0</v>
      </c>
      <c r="BK85" s="88">
        <f t="shared" si="18"/>
        <v>0</v>
      </c>
      <c r="BL85" s="88">
        <f t="shared" si="27"/>
        <v>0</v>
      </c>
      <c r="BM85" s="88">
        <f t="shared" si="19"/>
        <v>0</v>
      </c>
      <c r="BN85" s="89">
        <f t="shared" si="28"/>
        <v>0</v>
      </c>
      <c r="BO85" s="85">
        <f t="shared" si="29"/>
        <v>0</v>
      </c>
      <c r="BP85" s="85">
        <f t="shared" si="20"/>
        <v>0</v>
      </c>
      <c r="BQ85" s="90">
        <f t="shared" si="30"/>
        <v>0</v>
      </c>
      <c r="BR85" s="85">
        <f t="shared" si="21"/>
        <v>0</v>
      </c>
      <c r="BS85" s="91">
        <v>0</v>
      </c>
      <c r="BT85" s="92">
        <f t="shared" si="31"/>
        <v>0</v>
      </c>
      <c r="BU85" s="25">
        <v>0</v>
      </c>
    </row>
    <row r="86" spans="1:73" ht="15.75" x14ac:dyDescent="0.25">
      <c r="A86" s="93" t="s">
        <v>150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1">
        <f t="shared" si="16"/>
        <v>0</v>
      </c>
      <c r="BD86" s="82"/>
      <c r="BE86" s="83">
        <f t="shared" si="17"/>
        <v>0</v>
      </c>
      <c r="BF86" s="84">
        <f t="shared" si="22"/>
        <v>0</v>
      </c>
      <c r="BG86" s="85">
        <f t="shared" si="23"/>
        <v>0</v>
      </c>
      <c r="BH86" s="86">
        <f t="shared" si="24"/>
        <v>0</v>
      </c>
      <c r="BI86" s="94">
        <f t="shared" si="25"/>
        <v>0</v>
      </c>
      <c r="BJ86" s="88">
        <f t="shared" si="26"/>
        <v>0</v>
      </c>
      <c r="BK86" s="88">
        <f t="shared" si="18"/>
        <v>0</v>
      </c>
      <c r="BL86" s="88">
        <f t="shared" si="27"/>
        <v>0</v>
      </c>
      <c r="BM86" s="88">
        <f t="shared" si="19"/>
        <v>0</v>
      </c>
      <c r="BN86" s="89">
        <f t="shared" si="28"/>
        <v>0</v>
      </c>
      <c r="BO86" s="85">
        <f t="shared" si="29"/>
        <v>0</v>
      </c>
      <c r="BP86" s="85">
        <f t="shared" si="20"/>
        <v>0</v>
      </c>
      <c r="BQ86" s="90">
        <f t="shared" si="30"/>
        <v>0</v>
      </c>
      <c r="BR86" s="85">
        <f t="shared" si="21"/>
        <v>0</v>
      </c>
      <c r="BS86" s="91">
        <v>0</v>
      </c>
      <c r="BT86" s="92">
        <f t="shared" si="31"/>
        <v>0</v>
      </c>
      <c r="BU86" s="25">
        <v>0</v>
      </c>
    </row>
    <row r="87" spans="1:73" ht="15.75" x14ac:dyDescent="0.25">
      <c r="A87" s="93" t="s">
        <v>151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1">
        <f t="shared" si="16"/>
        <v>0</v>
      </c>
      <c r="BD87" s="82"/>
      <c r="BE87" s="83">
        <f t="shared" si="17"/>
        <v>0</v>
      </c>
      <c r="BF87" s="84">
        <f t="shared" si="22"/>
        <v>0</v>
      </c>
      <c r="BG87" s="85">
        <f t="shared" si="23"/>
        <v>0</v>
      </c>
      <c r="BH87" s="86">
        <f t="shared" si="24"/>
        <v>0</v>
      </c>
      <c r="BI87" s="94">
        <f t="shared" si="25"/>
        <v>0</v>
      </c>
      <c r="BJ87" s="88">
        <f t="shared" si="26"/>
        <v>0</v>
      </c>
      <c r="BK87" s="88">
        <f t="shared" si="18"/>
        <v>0</v>
      </c>
      <c r="BL87" s="88">
        <f t="shared" si="27"/>
        <v>0</v>
      </c>
      <c r="BM87" s="88">
        <f t="shared" si="19"/>
        <v>0</v>
      </c>
      <c r="BN87" s="89">
        <f t="shared" si="28"/>
        <v>0</v>
      </c>
      <c r="BO87" s="85">
        <f t="shared" si="29"/>
        <v>0</v>
      </c>
      <c r="BP87" s="85">
        <f t="shared" si="20"/>
        <v>0</v>
      </c>
      <c r="BQ87" s="90">
        <f t="shared" si="30"/>
        <v>0</v>
      </c>
      <c r="BR87" s="85">
        <f t="shared" si="21"/>
        <v>0</v>
      </c>
      <c r="BS87" s="91">
        <v>0</v>
      </c>
      <c r="BT87" s="92">
        <f t="shared" si="31"/>
        <v>0</v>
      </c>
      <c r="BU87" s="25">
        <v>191.016684</v>
      </c>
    </row>
    <row r="88" spans="1:73" ht="15.75" x14ac:dyDescent="0.25">
      <c r="A88" s="93" t="s">
        <v>152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1">
        <f t="shared" si="16"/>
        <v>0</v>
      </c>
      <c r="BD88" s="82"/>
      <c r="BE88" s="83">
        <f t="shared" si="17"/>
        <v>0</v>
      </c>
      <c r="BF88" s="84">
        <f t="shared" si="22"/>
        <v>0</v>
      </c>
      <c r="BG88" s="85">
        <f t="shared" si="23"/>
        <v>0</v>
      </c>
      <c r="BH88" s="86">
        <f t="shared" si="24"/>
        <v>0</v>
      </c>
      <c r="BI88" s="94">
        <f t="shared" si="25"/>
        <v>0</v>
      </c>
      <c r="BJ88" s="88">
        <f t="shared" si="26"/>
        <v>0</v>
      </c>
      <c r="BK88" s="88">
        <f t="shared" si="18"/>
        <v>0</v>
      </c>
      <c r="BL88" s="88">
        <f t="shared" si="27"/>
        <v>0</v>
      </c>
      <c r="BM88" s="88">
        <f t="shared" si="19"/>
        <v>0</v>
      </c>
      <c r="BN88" s="89">
        <f t="shared" si="28"/>
        <v>0</v>
      </c>
      <c r="BO88" s="85">
        <f t="shared" si="29"/>
        <v>0</v>
      </c>
      <c r="BP88" s="85">
        <f t="shared" si="20"/>
        <v>0</v>
      </c>
      <c r="BQ88" s="90">
        <f t="shared" si="30"/>
        <v>0</v>
      </c>
      <c r="BR88" s="85">
        <f t="shared" si="21"/>
        <v>0</v>
      </c>
      <c r="BS88" s="91">
        <v>0</v>
      </c>
      <c r="BT88" s="92">
        <f t="shared" si="31"/>
        <v>0</v>
      </c>
      <c r="BU88" s="25">
        <v>141.95388600000001</v>
      </c>
    </row>
    <row r="89" spans="1:73" ht="15.75" x14ac:dyDescent="0.25">
      <c r="A89" s="93" t="s">
        <v>153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1">
        <f t="shared" si="16"/>
        <v>0</v>
      </c>
      <c r="BD89" s="82"/>
      <c r="BE89" s="83">
        <f t="shared" si="17"/>
        <v>0</v>
      </c>
      <c r="BF89" s="84">
        <f t="shared" si="22"/>
        <v>0</v>
      </c>
      <c r="BG89" s="85">
        <f t="shared" si="23"/>
        <v>0</v>
      </c>
      <c r="BH89" s="86">
        <f t="shared" si="24"/>
        <v>0</v>
      </c>
      <c r="BI89" s="94">
        <f t="shared" si="25"/>
        <v>0</v>
      </c>
      <c r="BJ89" s="88">
        <f t="shared" si="26"/>
        <v>0</v>
      </c>
      <c r="BK89" s="88">
        <f t="shared" si="18"/>
        <v>0</v>
      </c>
      <c r="BL89" s="88">
        <f t="shared" si="27"/>
        <v>0</v>
      </c>
      <c r="BM89" s="88">
        <f t="shared" si="19"/>
        <v>0</v>
      </c>
      <c r="BN89" s="89">
        <f t="shared" si="28"/>
        <v>0</v>
      </c>
      <c r="BO89" s="85">
        <f t="shared" si="29"/>
        <v>0</v>
      </c>
      <c r="BP89" s="85">
        <f t="shared" si="20"/>
        <v>0</v>
      </c>
      <c r="BQ89" s="90">
        <f t="shared" si="30"/>
        <v>0</v>
      </c>
      <c r="BR89" s="85">
        <f t="shared" si="21"/>
        <v>0</v>
      </c>
      <c r="BS89" s="91">
        <v>0</v>
      </c>
      <c r="BT89" s="92">
        <f t="shared" si="31"/>
        <v>0</v>
      </c>
      <c r="BU89" s="25">
        <v>73.025677999999999</v>
      </c>
    </row>
    <row r="90" spans="1:73" ht="15.75" x14ac:dyDescent="0.25">
      <c r="A90" s="93" t="s">
        <v>154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1">
        <f t="shared" si="16"/>
        <v>0</v>
      </c>
      <c r="BD90" s="82"/>
      <c r="BE90" s="83">
        <f t="shared" si="17"/>
        <v>0</v>
      </c>
      <c r="BF90" s="84">
        <f t="shared" si="22"/>
        <v>0</v>
      </c>
      <c r="BG90" s="85">
        <f t="shared" si="23"/>
        <v>0</v>
      </c>
      <c r="BH90" s="86">
        <f t="shared" si="24"/>
        <v>0</v>
      </c>
      <c r="BI90" s="94">
        <f t="shared" si="25"/>
        <v>0</v>
      </c>
      <c r="BJ90" s="88">
        <f t="shared" si="26"/>
        <v>0</v>
      </c>
      <c r="BK90" s="88">
        <f t="shared" si="18"/>
        <v>0</v>
      </c>
      <c r="BL90" s="88">
        <f t="shared" si="27"/>
        <v>0</v>
      </c>
      <c r="BM90" s="88">
        <f t="shared" si="19"/>
        <v>0</v>
      </c>
      <c r="BN90" s="89">
        <f t="shared" si="28"/>
        <v>0</v>
      </c>
      <c r="BO90" s="85">
        <f t="shared" si="29"/>
        <v>0</v>
      </c>
      <c r="BP90" s="85">
        <f t="shared" si="20"/>
        <v>0</v>
      </c>
      <c r="BQ90" s="90">
        <f t="shared" si="30"/>
        <v>0</v>
      </c>
      <c r="BR90" s="85">
        <f t="shared" si="21"/>
        <v>0</v>
      </c>
      <c r="BS90" s="91">
        <v>0</v>
      </c>
      <c r="BT90" s="92">
        <f t="shared" si="31"/>
        <v>0</v>
      </c>
      <c r="BU90" s="25">
        <v>0</v>
      </c>
    </row>
    <row r="91" spans="1:73" ht="15.75" x14ac:dyDescent="0.25">
      <c r="A91" s="93" t="s">
        <v>155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1">
        <f t="shared" si="16"/>
        <v>0</v>
      </c>
      <c r="BD91" s="82"/>
      <c r="BE91" s="83">
        <f t="shared" si="17"/>
        <v>0</v>
      </c>
      <c r="BF91" s="84">
        <f t="shared" si="22"/>
        <v>0</v>
      </c>
      <c r="BG91" s="85">
        <f t="shared" si="23"/>
        <v>0</v>
      </c>
      <c r="BH91" s="86">
        <f t="shared" si="24"/>
        <v>0</v>
      </c>
      <c r="BI91" s="94">
        <f>SUM(BF91:BH91)</f>
        <v>0</v>
      </c>
      <c r="BJ91" s="88">
        <f t="shared" si="26"/>
        <v>0</v>
      </c>
      <c r="BK91" s="88">
        <f t="shared" si="18"/>
        <v>0</v>
      </c>
      <c r="BL91" s="88">
        <f t="shared" si="27"/>
        <v>0</v>
      </c>
      <c r="BM91" s="88">
        <f t="shared" si="19"/>
        <v>0</v>
      </c>
      <c r="BN91" s="89">
        <f t="shared" si="28"/>
        <v>0</v>
      </c>
      <c r="BO91" s="85">
        <f t="shared" si="29"/>
        <v>0</v>
      </c>
      <c r="BP91" s="85">
        <f t="shared" si="20"/>
        <v>0</v>
      </c>
      <c r="BQ91" s="90">
        <f t="shared" si="30"/>
        <v>0</v>
      </c>
      <c r="BR91" s="85">
        <f t="shared" si="21"/>
        <v>0</v>
      </c>
      <c r="BS91" s="91">
        <v>0</v>
      </c>
      <c r="BT91" s="92">
        <f t="shared" si="31"/>
        <v>0</v>
      </c>
      <c r="BU91" s="25">
        <v>12.950942</v>
      </c>
    </row>
    <row r="92" spans="1:73" ht="15.75" x14ac:dyDescent="0.25">
      <c r="A92" s="93" t="s">
        <v>156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1">
        <f t="shared" si="16"/>
        <v>0</v>
      </c>
      <c r="BD92" s="82"/>
      <c r="BE92" s="83">
        <f t="shared" si="17"/>
        <v>0</v>
      </c>
      <c r="BF92" s="84">
        <f t="shared" si="22"/>
        <v>0</v>
      </c>
      <c r="BG92" s="85">
        <f t="shared" si="23"/>
        <v>0</v>
      </c>
      <c r="BH92" s="86">
        <f t="shared" si="24"/>
        <v>0</v>
      </c>
      <c r="BI92" s="94">
        <f t="shared" si="25"/>
        <v>0</v>
      </c>
      <c r="BJ92" s="88">
        <f t="shared" si="26"/>
        <v>0</v>
      </c>
      <c r="BK92" s="88">
        <f t="shared" si="18"/>
        <v>0</v>
      </c>
      <c r="BL92" s="88">
        <f t="shared" si="27"/>
        <v>0</v>
      </c>
      <c r="BM92" s="88">
        <f t="shared" si="19"/>
        <v>0</v>
      </c>
      <c r="BN92" s="89">
        <f t="shared" si="28"/>
        <v>0</v>
      </c>
      <c r="BO92" s="85">
        <f t="shared" si="29"/>
        <v>0</v>
      </c>
      <c r="BP92" s="85">
        <f t="shared" si="20"/>
        <v>0</v>
      </c>
      <c r="BQ92" s="90">
        <f t="shared" si="30"/>
        <v>0</v>
      </c>
      <c r="BR92" s="85">
        <f t="shared" si="21"/>
        <v>0</v>
      </c>
      <c r="BS92" s="91">
        <v>0</v>
      </c>
      <c r="BT92" s="92">
        <f t="shared" si="31"/>
        <v>0</v>
      </c>
      <c r="BU92" s="25">
        <v>0</v>
      </c>
    </row>
    <row r="93" spans="1:73" ht="15.75" x14ac:dyDescent="0.25">
      <c r="A93" s="93" t="s">
        <v>157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1">
        <f t="shared" si="16"/>
        <v>0</v>
      </c>
      <c r="BD93" s="82"/>
      <c r="BE93" s="83">
        <f t="shared" si="17"/>
        <v>0</v>
      </c>
      <c r="BF93" s="84">
        <f t="shared" si="22"/>
        <v>0</v>
      </c>
      <c r="BG93" s="85">
        <f t="shared" si="23"/>
        <v>0</v>
      </c>
      <c r="BH93" s="86">
        <f t="shared" si="24"/>
        <v>0</v>
      </c>
      <c r="BI93" s="94">
        <f t="shared" si="25"/>
        <v>0</v>
      </c>
      <c r="BJ93" s="88">
        <f t="shared" si="26"/>
        <v>0</v>
      </c>
      <c r="BK93" s="88">
        <f t="shared" si="18"/>
        <v>0</v>
      </c>
      <c r="BL93" s="88">
        <f t="shared" si="27"/>
        <v>0</v>
      </c>
      <c r="BM93" s="88">
        <f t="shared" si="19"/>
        <v>0</v>
      </c>
      <c r="BN93" s="89">
        <f t="shared" si="28"/>
        <v>0</v>
      </c>
      <c r="BO93" s="85">
        <f t="shared" si="29"/>
        <v>0</v>
      </c>
      <c r="BP93" s="85">
        <f t="shared" si="20"/>
        <v>0</v>
      </c>
      <c r="BQ93" s="90">
        <f t="shared" si="30"/>
        <v>0</v>
      </c>
      <c r="BR93" s="85">
        <f t="shared" si="21"/>
        <v>0</v>
      </c>
      <c r="BS93" s="91">
        <v>0</v>
      </c>
      <c r="BT93" s="92">
        <f t="shared" si="31"/>
        <v>0</v>
      </c>
      <c r="BU93" s="25">
        <v>105.341212</v>
      </c>
    </row>
    <row r="94" spans="1:73" ht="15.75" x14ac:dyDescent="0.25">
      <c r="A94" s="93" t="s">
        <v>158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1">
        <f t="shared" si="16"/>
        <v>0</v>
      </c>
      <c r="BD94" s="82"/>
      <c r="BE94" s="83">
        <f t="shared" si="17"/>
        <v>0</v>
      </c>
      <c r="BF94" s="84">
        <f t="shared" si="22"/>
        <v>0</v>
      </c>
      <c r="BG94" s="85">
        <f t="shared" si="23"/>
        <v>0</v>
      </c>
      <c r="BH94" s="86">
        <f t="shared" si="24"/>
        <v>0</v>
      </c>
      <c r="BI94" s="94">
        <f t="shared" si="25"/>
        <v>0</v>
      </c>
      <c r="BJ94" s="88">
        <f t="shared" si="26"/>
        <v>0</v>
      </c>
      <c r="BK94" s="88">
        <f t="shared" si="18"/>
        <v>0</v>
      </c>
      <c r="BL94" s="88">
        <f t="shared" si="27"/>
        <v>0</v>
      </c>
      <c r="BM94" s="88">
        <f t="shared" si="19"/>
        <v>0</v>
      </c>
      <c r="BN94" s="89">
        <f t="shared" si="28"/>
        <v>0</v>
      </c>
      <c r="BO94" s="85">
        <f t="shared" si="29"/>
        <v>0</v>
      </c>
      <c r="BP94" s="85">
        <f t="shared" si="20"/>
        <v>0</v>
      </c>
      <c r="BQ94" s="90">
        <f t="shared" si="30"/>
        <v>0</v>
      </c>
      <c r="BR94" s="85">
        <f t="shared" si="21"/>
        <v>0</v>
      </c>
      <c r="BS94" s="91">
        <v>0</v>
      </c>
      <c r="BT94" s="92">
        <f t="shared" si="31"/>
        <v>0</v>
      </c>
      <c r="BU94" s="25">
        <v>33.587981999999997</v>
      </c>
    </row>
    <row r="95" spans="1:73" ht="15.75" x14ac:dyDescent="0.25">
      <c r="A95" s="93" t="s">
        <v>159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1">
        <f t="shared" si="16"/>
        <v>0</v>
      </c>
      <c r="BD95" s="82"/>
      <c r="BE95" s="83">
        <f t="shared" si="17"/>
        <v>0</v>
      </c>
      <c r="BF95" s="84">
        <f t="shared" si="22"/>
        <v>0</v>
      </c>
      <c r="BG95" s="85">
        <f t="shared" si="23"/>
        <v>0</v>
      </c>
      <c r="BH95" s="86">
        <f t="shared" si="24"/>
        <v>0</v>
      </c>
      <c r="BI95" s="94">
        <f t="shared" si="25"/>
        <v>0</v>
      </c>
      <c r="BJ95" s="88">
        <f t="shared" si="26"/>
        <v>0</v>
      </c>
      <c r="BK95" s="88">
        <f t="shared" si="18"/>
        <v>0</v>
      </c>
      <c r="BL95" s="88">
        <f t="shared" si="27"/>
        <v>0</v>
      </c>
      <c r="BM95" s="88">
        <f t="shared" si="19"/>
        <v>0</v>
      </c>
      <c r="BN95" s="89">
        <f t="shared" si="28"/>
        <v>0</v>
      </c>
      <c r="BO95" s="85">
        <f t="shared" si="29"/>
        <v>0</v>
      </c>
      <c r="BP95" s="85">
        <f t="shared" si="20"/>
        <v>0</v>
      </c>
      <c r="BQ95" s="90">
        <f t="shared" si="30"/>
        <v>0</v>
      </c>
      <c r="BR95" s="85">
        <f t="shared" si="21"/>
        <v>0</v>
      </c>
      <c r="BS95" s="91">
        <v>0</v>
      </c>
      <c r="BT95" s="92">
        <f t="shared" si="31"/>
        <v>0</v>
      </c>
      <c r="BU95" s="25">
        <v>103.127178</v>
      </c>
    </row>
    <row r="96" spans="1:73" ht="15.75" x14ac:dyDescent="0.25">
      <c r="A96" s="93" t="s">
        <v>160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1">
        <f t="shared" si="16"/>
        <v>0</v>
      </c>
      <c r="BD96" s="82"/>
      <c r="BE96" s="83">
        <f t="shared" si="17"/>
        <v>0</v>
      </c>
      <c r="BF96" s="84">
        <f t="shared" si="22"/>
        <v>0</v>
      </c>
      <c r="BG96" s="85">
        <f t="shared" si="23"/>
        <v>0</v>
      </c>
      <c r="BH96" s="86">
        <f t="shared" si="24"/>
        <v>0</v>
      </c>
      <c r="BI96" s="94">
        <f t="shared" si="25"/>
        <v>0</v>
      </c>
      <c r="BJ96" s="88">
        <f t="shared" si="26"/>
        <v>0</v>
      </c>
      <c r="BK96" s="88">
        <f t="shared" si="18"/>
        <v>0</v>
      </c>
      <c r="BL96" s="88">
        <f t="shared" si="27"/>
        <v>0</v>
      </c>
      <c r="BM96" s="88">
        <f t="shared" si="19"/>
        <v>0</v>
      </c>
      <c r="BN96" s="89">
        <f t="shared" si="28"/>
        <v>0</v>
      </c>
      <c r="BO96" s="85">
        <f t="shared" si="29"/>
        <v>0</v>
      </c>
      <c r="BP96" s="85">
        <f t="shared" si="20"/>
        <v>0</v>
      </c>
      <c r="BQ96" s="90">
        <f t="shared" si="30"/>
        <v>0</v>
      </c>
      <c r="BR96" s="85">
        <f t="shared" si="21"/>
        <v>0</v>
      </c>
      <c r="BS96" s="91">
        <v>0</v>
      </c>
      <c r="BT96" s="92">
        <f t="shared" si="31"/>
        <v>0</v>
      </c>
      <c r="BU96" s="25">
        <v>83.186248000000006</v>
      </c>
    </row>
    <row r="97" spans="1:73" ht="15.75" x14ac:dyDescent="0.25">
      <c r="A97" s="93" t="s">
        <v>161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1">
        <f t="shared" si="16"/>
        <v>0</v>
      </c>
      <c r="BD97" s="82"/>
      <c r="BE97" s="83">
        <f t="shared" si="17"/>
        <v>0</v>
      </c>
      <c r="BF97" s="84">
        <f t="shared" si="22"/>
        <v>0</v>
      </c>
      <c r="BG97" s="85">
        <f t="shared" si="23"/>
        <v>0</v>
      </c>
      <c r="BH97" s="86">
        <f t="shared" si="24"/>
        <v>0</v>
      </c>
      <c r="BI97" s="94">
        <f t="shared" si="25"/>
        <v>0</v>
      </c>
      <c r="BJ97" s="88">
        <f t="shared" si="26"/>
        <v>0</v>
      </c>
      <c r="BK97" s="88">
        <f t="shared" si="18"/>
        <v>0</v>
      </c>
      <c r="BL97" s="88">
        <f t="shared" si="27"/>
        <v>0</v>
      </c>
      <c r="BM97" s="88">
        <f t="shared" si="19"/>
        <v>0</v>
      </c>
      <c r="BN97" s="89">
        <f t="shared" si="28"/>
        <v>0</v>
      </c>
      <c r="BO97" s="85">
        <f t="shared" si="29"/>
        <v>0</v>
      </c>
      <c r="BP97" s="85">
        <f t="shared" si="20"/>
        <v>0</v>
      </c>
      <c r="BQ97" s="90">
        <f t="shared" si="30"/>
        <v>0</v>
      </c>
      <c r="BR97" s="85">
        <f t="shared" si="21"/>
        <v>0</v>
      </c>
      <c r="BS97" s="91">
        <v>0</v>
      </c>
      <c r="BT97" s="92">
        <f t="shared" si="31"/>
        <v>0</v>
      </c>
      <c r="BU97" s="25">
        <v>85.384585000000001</v>
      </c>
    </row>
    <row r="98" spans="1:73" ht="15.75" x14ac:dyDescent="0.25">
      <c r="A98" s="93" t="s">
        <v>162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1">
        <f t="shared" si="16"/>
        <v>0</v>
      </c>
      <c r="BD98" s="82"/>
      <c r="BE98" s="83">
        <f t="shared" si="17"/>
        <v>0</v>
      </c>
      <c r="BF98" s="84">
        <f t="shared" si="22"/>
        <v>0</v>
      </c>
      <c r="BG98" s="85">
        <f t="shared" si="23"/>
        <v>0</v>
      </c>
      <c r="BH98" s="86">
        <f t="shared" si="24"/>
        <v>0</v>
      </c>
      <c r="BI98" s="94">
        <f t="shared" si="25"/>
        <v>0</v>
      </c>
      <c r="BJ98" s="88">
        <f t="shared" si="26"/>
        <v>0</v>
      </c>
      <c r="BK98" s="88">
        <f t="shared" si="18"/>
        <v>0</v>
      </c>
      <c r="BL98" s="88">
        <f t="shared" si="27"/>
        <v>0</v>
      </c>
      <c r="BM98" s="88">
        <f t="shared" si="19"/>
        <v>0</v>
      </c>
      <c r="BN98" s="89">
        <f t="shared" si="28"/>
        <v>0</v>
      </c>
      <c r="BO98" s="85">
        <f t="shared" si="29"/>
        <v>0</v>
      </c>
      <c r="BP98" s="85">
        <f t="shared" si="20"/>
        <v>0</v>
      </c>
      <c r="BQ98" s="90">
        <f t="shared" si="30"/>
        <v>0</v>
      </c>
      <c r="BR98" s="85">
        <f t="shared" si="21"/>
        <v>0</v>
      </c>
      <c r="BS98" s="91">
        <v>0</v>
      </c>
      <c r="BT98" s="92">
        <f t="shared" si="31"/>
        <v>0</v>
      </c>
      <c r="BU98" s="25">
        <v>59.067110999999997</v>
      </c>
    </row>
    <row r="99" spans="1:73" ht="15.75" x14ac:dyDescent="0.25">
      <c r="A99" s="93" t="s">
        <v>163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1">
        <f t="shared" si="16"/>
        <v>0</v>
      </c>
      <c r="BD99" s="82"/>
      <c r="BE99" s="83">
        <f t="shared" si="17"/>
        <v>0</v>
      </c>
      <c r="BF99" s="84">
        <f t="shared" si="22"/>
        <v>0</v>
      </c>
      <c r="BG99" s="85">
        <f t="shared" si="23"/>
        <v>0</v>
      </c>
      <c r="BH99" s="86">
        <f t="shared" si="24"/>
        <v>0</v>
      </c>
      <c r="BI99" s="94">
        <f t="shared" si="25"/>
        <v>0</v>
      </c>
      <c r="BJ99" s="88">
        <f t="shared" si="26"/>
        <v>0</v>
      </c>
      <c r="BK99" s="88">
        <f t="shared" si="18"/>
        <v>0</v>
      </c>
      <c r="BL99" s="88">
        <f t="shared" si="27"/>
        <v>0</v>
      </c>
      <c r="BM99" s="88">
        <f t="shared" si="19"/>
        <v>0</v>
      </c>
      <c r="BN99" s="89">
        <f t="shared" si="28"/>
        <v>0</v>
      </c>
      <c r="BO99" s="85">
        <f t="shared" si="29"/>
        <v>0</v>
      </c>
      <c r="BP99" s="85">
        <f t="shared" si="20"/>
        <v>0</v>
      </c>
      <c r="BQ99" s="90">
        <f t="shared" si="30"/>
        <v>0</v>
      </c>
      <c r="BR99" s="85">
        <f t="shared" si="21"/>
        <v>0</v>
      </c>
      <c r="BS99" s="91">
        <v>0</v>
      </c>
      <c r="BT99" s="92">
        <f t="shared" si="31"/>
        <v>0</v>
      </c>
      <c r="BU99" s="25">
        <v>59.067110999999997</v>
      </c>
    </row>
    <row r="100" spans="1:73" ht="15.75" x14ac:dyDescent="0.25">
      <c r="A100" s="93" t="s">
        <v>164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1">
        <f t="shared" si="16"/>
        <v>0</v>
      </c>
      <c r="BD100" s="82"/>
      <c r="BE100" s="83">
        <f t="shared" si="17"/>
        <v>0</v>
      </c>
      <c r="BF100" s="84">
        <f t="shared" si="22"/>
        <v>0</v>
      </c>
      <c r="BG100" s="85">
        <f t="shared" si="23"/>
        <v>0</v>
      </c>
      <c r="BH100" s="86">
        <f t="shared" si="24"/>
        <v>0</v>
      </c>
      <c r="BI100" s="94">
        <f t="shared" si="25"/>
        <v>0</v>
      </c>
      <c r="BJ100" s="88">
        <f t="shared" si="26"/>
        <v>0</v>
      </c>
      <c r="BK100" s="88">
        <f t="shared" si="18"/>
        <v>0</v>
      </c>
      <c r="BL100" s="88">
        <f t="shared" si="27"/>
        <v>0</v>
      </c>
      <c r="BM100" s="88">
        <f t="shared" si="19"/>
        <v>0</v>
      </c>
      <c r="BN100" s="89">
        <f t="shared" si="28"/>
        <v>0</v>
      </c>
      <c r="BO100" s="85">
        <f t="shared" si="29"/>
        <v>0</v>
      </c>
      <c r="BP100" s="85">
        <f t="shared" si="20"/>
        <v>0</v>
      </c>
      <c r="BQ100" s="90">
        <f t="shared" si="30"/>
        <v>0</v>
      </c>
      <c r="BR100" s="85">
        <f t="shared" si="21"/>
        <v>0</v>
      </c>
      <c r="BS100" s="91">
        <v>0</v>
      </c>
      <c r="BT100" s="92">
        <f t="shared" si="31"/>
        <v>0</v>
      </c>
      <c r="BU100" s="25">
        <v>59.067110999999997</v>
      </c>
    </row>
    <row r="101" spans="1:73" ht="15.75" x14ac:dyDescent="0.25">
      <c r="A101" s="93" t="s">
        <v>165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1">
        <f t="shared" si="16"/>
        <v>0</v>
      </c>
      <c r="BD101" s="82"/>
      <c r="BE101" s="83">
        <f t="shared" si="17"/>
        <v>0</v>
      </c>
      <c r="BF101" s="84">
        <f t="shared" si="22"/>
        <v>0</v>
      </c>
      <c r="BG101" s="85">
        <f t="shared" si="23"/>
        <v>0</v>
      </c>
      <c r="BH101" s="86">
        <f t="shared" si="24"/>
        <v>0</v>
      </c>
      <c r="BI101" s="94">
        <f>SUM(BF101:BH101)</f>
        <v>0</v>
      </c>
      <c r="BJ101" s="88">
        <f t="shared" si="26"/>
        <v>0</v>
      </c>
      <c r="BK101" s="88">
        <f t="shared" si="18"/>
        <v>0</v>
      </c>
      <c r="BL101" s="88">
        <f t="shared" si="27"/>
        <v>0</v>
      </c>
      <c r="BM101" s="88">
        <f t="shared" si="19"/>
        <v>0</v>
      </c>
      <c r="BN101" s="89">
        <f t="shared" si="28"/>
        <v>0</v>
      </c>
      <c r="BO101" s="85">
        <f t="shared" si="29"/>
        <v>0</v>
      </c>
      <c r="BP101" s="85">
        <f t="shared" si="20"/>
        <v>0</v>
      </c>
      <c r="BQ101" s="90">
        <f t="shared" si="30"/>
        <v>0</v>
      </c>
      <c r="BR101" s="85">
        <f t="shared" si="21"/>
        <v>0</v>
      </c>
      <c r="BS101" s="91">
        <v>0</v>
      </c>
      <c r="BT101" s="92">
        <f t="shared" si="31"/>
        <v>0</v>
      </c>
      <c r="BU101" s="25">
        <v>80.181548000000006</v>
      </c>
    </row>
    <row r="102" spans="1:73" ht="15.75" x14ac:dyDescent="0.25">
      <c r="A102" s="93" t="s">
        <v>166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1">
        <f t="shared" si="16"/>
        <v>0</v>
      </c>
      <c r="BD102" s="82"/>
      <c r="BE102" s="83">
        <f t="shared" si="17"/>
        <v>0</v>
      </c>
      <c r="BF102" s="84">
        <f t="shared" si="22"/>
        <v>0</v>
      </c>
      <c r="BG102" s="85">
        <f t="shared" si="23"/>
        <v>0</v>
      </c>
      <c r="BH102" s="86">
        <f t="shared" si="24"/>
        <v>0</v>
      </c>
      <c r="BI102" s="94">
        <f t="shared" si="25"/>
        <v>0</v>
      </c>
      <c r="BJ102" s="88">
        <f t="shared" si="26"/>
        <v>0</v>
      </c>
      <c r="BK102" s="88">
        <f t="shared" si="18"/>
        <v>0</v>
      </c>
      <c r="BL102" s="88">
        <f t="shared" si="27"/>
        <v>0</v>
      </c>
      <c r="BM102" s="88">
        <f t="shared" si="19"/>
        <v>0</v>
      </c>
      <c r="BN102" s="89">
        <f t="shared" si="28"/>
        <v>0</v>
      </c>
      <c r="BO102" s="85">
        <f t="shared" si="29"/>
        <v>0</v>
      </c>
      <c r="BP102" s="85">
        <f t="shared" si="20"/>
        <v>0</v>
      </c>
      <c r="BQ102" s="90">
        <f t="shared" si="30"/>
        <v>0</v>
      </c>
      <c r="BR102" s="85">
        <f t="shared" si="21"/>
        <v>0</v>
      </c>
      <c r="BS102" s="91">
        <v>0</v>
      </c>
      <c r="BT102" s="92">
        <f t="shared" si="31"/>
        <v>0</v>
      </c>
      <c r="BU102" s="25">
        <v>109.270383</v>
      </c>
    </row>
    <row r="103" spans="1:73" ht="15.75" x14ac:dyDescent="0.25">
      <c r="A103" s="93" t="s">
        <v>167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1">
        <f t="shared" si="16"/>
        <v>0</v>
      </c>
      <c r="BD103" s="82"/>
      <c r="BE103" s="83">
        <f t="shared" si="17"/>
        <v>0</v>
      </c>
      <c r="BF103" s="84">
        <f t="shared" si="22"/>
        <v>0</v>
      </c>
      <c r="BG103" s="85">
        <f t="shared" si="23"/>
        <v>0</v>
      </c>
      <c r="BH103" s="86">
        <f t="shared" si="24"/>
        <v>0</v>
      </c>
      <c r="BI103" s="94">
        <f t="shared" si="25"/>
        <v>0</v>
      </c>
      <c r="BJ103" s="88">
        <f t="shared" si="26"/>
        <v>0</v>
      </c>
      <c r="BK103" s="88">
        <f t="shared" si="18"/>
        <v>0</v>
      </c>
      <c r="BL103" s="88">
        <f t="shared" si="27"/>
        <v>0</v>
      </c>
      <c r="BM103" s="88">
        <f t="shared" si="19"/>
        <v>0</v>
      </c>
      <c r="BN103" s="89">
        <f t="shared" si="28"/>
        <v>0</v>
      </c>
      <c r="BO103" s="85">
        <f t="shared" si="29"/>
        <v>0</v>
      </c>
      <c r="BP103" s="85">
        <f t="shared" si="20"/>
        <v>0</v>
      </c>
      <c r="BQ103" s="90">
        <f t="shared" si="30"/>
        <v>0</v>
      </c>
      <c r="BR103" s="85">
        <f t="shared" si="21"/>
        <v>0</v>
      </c>
      <c r="BS103" s="91">
        <v>0</v>
      </c>
      <c r="BT103" s="92">
        <f t="shared" si="31"/>
        <v>0</v>
      </c>
      <c r="BU103" s="25">
        <v>143.62516400000001</v>
      </c>
    </row>
    <row r="104" spans="1:73" ht="16.5" thickBot="1" x14ac:dyDescent="0.3">
      <c r="A104" s="93" t="s">
        <v>168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1">
        <f t="shared" si="16"/>
        <v>0</v>
      </c>
      <c r="BD104" s="82"/>
      <c r="BE104" s="83">
        <f t="shared" si="17"/>
        <v>0</v>
      </c>
      <c r="BF104" s="84">
        <f t="shared" si="22"/>
        <v>0</v>
      </c>
      <c r="BG104" s="85">
        <f t="shared" si="23"/>
        <v>0</v>
      </c>
      <c r="BH104" s="86">
        <f t="shared" si="24"/>
        <v>0</v>
      </c>
      <c r="BI104" s="95">
        <f>SUM(BF104:BH104)</f>
        <v>0</v>
      </c>
      <c r="BJ104" s="88">
        <f t="shared" si="26"/>
        <v>0</v>
      </c>
      <c r="BK104" s="88">
        <f t="shared" si="18"/>
        <v>0</v>
      </c>
      <c r="BL104" s="88">
        <f t="shared" si="27"/>
        <v>0</v>
      </c>
      <c r="BM104" s="88">
        <f t="shared" si="19"/>
        <v>0</v>
      </c>
      <c r="BN104" s="89">
        <f t="shared" si="28"/>
        <v>0</v>
      </c>
      <c r="BO104" s="85">
        <f t="shared" si="29"/>
        <v>0</v>
      </c>
      <c r="BP104" s="85">
        <f t="shared" si="20"/>
        <v>0</v>
      </c>
      <c r="BQ104" s="90">
        <f t="shared" si="30"/>
        <v>0</v>
      </c>
      <c r="BR104" s="85">
        <f t="shared" si="21"/>
        <v>0</v>
      </c>
      <c r="BS104" s="91">
        <v>0</v>
      </c>
      <c r="BT104" s="92">
        <f t="shared" si="31"/>
        <v>0</v>
      </c>
      <c r="BU104" s="25">
        <v>133.63005699999999</v>
      </c>
    </row>
    <row r="105" spans="1:73" ht="24" thickBot="1" x14ac:dyDescent="0.3">
      <c r="A105" s="96" t="s">
        <v>169</v>
      </c>
      <c r="B105" s="97">
        <f t="shared" ref="B105:V105" si="32">SUM(B9:B104)/400</f>
        <v>0</v>
      </c>
      <c r="C105" s="97">
        <f t="shared" si="32"/>
        <v>0</v>
      </c>
      <c r="D105" s="97">
        <f t="shared" si="32"/>
        <v>0</v>
      </c>
      <c r="E105" s="97">
        <f t="shared" si="32"/>
        <v>0</v>
      </c>
      <c r="F105" s="97">
        <f t="shared" si="32"/>
        <v>0</v>
      </c>
      <c r="G105" s="97">
        <f t="shared" si="32"/>
        <v>0</v>
      </c>
      <c r="H105" s="97">
        <f t="shared" si="32"/>
        <v>0</v>
      </c>
      <c r="I105" s="97">
        <f t="shared" si="32"/>
        <v>0</v>
      </c>
      <c r="J105" s="97">
        <f t="shared" si="32"/>
        <v>0</v>
      </c>
      <c r="K105" s="97">
        <f t="shared" si="32"/>
        <v>0</v>
      </c>
      <c r="L105" s="97">
        <f t="shared" si="32"/>
        <v>0</v>
      </c>
      <c r="M105" s="97">
        <f t="shared" si="32"/>
        <v>0</v>
      </c>
      <c r="N105" s="97">
        <f t="shared" si="32"/>
        <v>0</v>
      </c>
      <c r="O105" s="97">
        <f t="shared" si="32"/>
        <v>0</v>
      </c>
      <c r="P105" s="97">
        <f t="shared" si="32"/>
        <v>0</v>
      </c>
      <c r="Q105" s="97">
        <f t="shared" si="32"/>
        <v>0</v>
      </c>
      <c r="R105" s="97">
        <f t="shared" si="32"/>
        <v>0</v>
      </c>
      <c r="S105" s="97">
        <f t="shared" si="32"/>
        <v>0</v>
      </c>
      <c r="T105" s="97">
        <f t="shared" si="32"/>
        <v>0</v>
      </c>
      <c r="U105" s="97">
        <f t="shared" si="32"/>
        <v>0</v>
      </c>
      <c r="V105" s="97">
        <f t="shared" si="32"/>
        <v>0</v>
      </c>
      <c r="W105" s="97">
        <f t="shared" ref="W105:BA105" si="33">SUM(W9:W104)/400</f>
        <v>0</v>
      </c>
      <c r="X105" s="97">
        <f t="shared" si="33"/>
        <v>0</v>
      </c>
      <c r="Y105" s="97">
        <f t="shared" si="33"/>
        <v>0</v>
      </c>
      <c r="Z105" s="97">
        <f t="shared" si="33"/>
        <v>0</v>
      </c>
      <c r="AA105" s="97">
        <f t="shared" si="33"/>
        <v>0</v>
      </c>
      <c r="AB105" s="97">
        <f t="shared" si="33"/>
        <v>0</v>
      </c>
      <c r="AC105" s="97">
        <f t="shared" si="33"/>
        <v>0</v>
      </c>
      <c r="AD105" s="97">
        <f t="shared" si="33"/>
        <v>0</v>
      </c>
      <c r="AE105" s="97">
        <f t="shared" si="33"/>
        <v>0</v>
      </c>
      <c r="AF105" s="97">
        <f t="shared" si="33"/>
        <v>0</v>
      </c>
      <c r="AG105" s="97">
        <f t="shared" si="33"/>
        <v>0</v>
      </c>
      <c r="AH105" s="97">
        <f t="shared" si="33"/>
        <v>0</v>
      </c>
      <c r="AI105" s="97">
        <f t="shared" si="33"/>
        <v>0</v>
      </c>
      <c r="AJ105" s="97">
        <f t="shared" si="33"/>
        <v>0</v>
      </c>
      <c r="AK105" s="97">
        <f t="shared" si="33"/>
        <v>0</v>
      </c>
      <c r="AL105" s="97">
        <f t="shared" si="33"/>
        <v>0</v>
      </c>
      <c r="AM105" s="97">
        <f t="shared" si="33"/>
        <v>0</v>
      </c>
      <c r="AN105" s="97">
        <f t="shared" si="33"/>
        <v>0</v>
      </c>
      <c r="AO105" s="98">
        <f t="shared" si="33"/>
        <v>0</v>
      </c>
      <c r="AP105" s="97">
        <f t="shared" si="33"/>
        <v>0</v>
      </c>
      <c r="AQ105" s="97">
        <f t="shared" si="33"/>
        <v>0</v>
      </c>
      <c r="AR105" s="97">
        <f t="shared" si="33"/>
        <v>0</v>
      </c>
      <c r="AS105" s="97">
        <f t="shared" si="33"/>
        <v>0</v>
      </c>
      <c r="AT105" s="97">
        <f t="shared" si="33"/>
        <v>0</v>
      </c>
      <c r="AU105" s="97">
        <f>SUM(AU9:AU104)/400</f>
        <v>0</v>
      </c>
      <c r="AV105" s="97">
        <f>SUM(AV9:AV104)/400</f>
        <v>0</v>
      </c>
      <c r="AW105" s="97">
        <f t="shared" si="33"/>
        <v>0</v>
      </c>
      <c r="AX105" s="97">
        <f t="shared" si="33"/>
        <v>0</v>
      </c>
      <c r="AY105" s="97">
        <f t="shared" si="33"/>
        <v>0</v>
      </c>
      <c r="AZ105" s="97">
        <f t="shared" si="33"/>
        <v>0</v>
      </c>
      <c r="BA105" s="97">
        <f t="shared" si="33"/>
        <v>0</v>
      </c>
      <c r="BB105" s="97">
        <f>SUM(BA9:BA104)/400</f>
        <v>0</v>
      </c>
      <c r="BC105" s="97">
        <f>SUM(BC9:BC104)/400</f>
        <v>0</v>
      </c>
      <c r="BD105" s="99"/>
      <c r="BE105" s="99">
        <f>SUM(BE9:BE104)/400</f>
        <v>0</v>
      </c>
      <c r="BF105" s="100" t="e">
        <f>SUM(BF9:BF104)/400</f>
        <v>#REF!</v>
      </c>
      <c r="BG105" s="100" t="e">
        <f>SUM(BG9:BG104)/400</f>
        <v>#REF!</v>
      </c>
      <c r="BH105" s="100">
        <f>SUM(BH9:BH104)/400</f>
        <v>0</v>
      </c>
      <c r="BI105" s="101" t="e">
        <f>SUM(BI9:BI104)/400</f>
        <v>#REF!</v>
      </c>
      <c r="BJ105" s="100">
        <f t="shared" ref="BJ105:BS105" si="34">SUM(BJ9:BJ104)/400</f>
        <v>0</v>
      </c>
      <c r="BK105" s="100">
        <f t="shared" si="34"/>
        <v>0</v>
      </c>
      <c r="BL105" s="100" t="e">
        <f t="shared" si="34"/>
        <v>#REF!</v>
      </c>
      <c r="BM105" s="100">
        <f t="shared" si="34"/>
        <v>0</v>
      </c>
      <c r="BN105" s="100" t="e">
        <f t="shared" si="34"/>
        <v>#REF!</v>
      </c>
      <c r="BO105" s="100" t="e">
        <f t="shared" si="34"/>
        <v>#REF!</v>
      </c>
      <c r="BP105" s="100">
        <f t="shared" si="34"/>
        <v>0</v>
      </c>
      <c r="BQ105" s="100" t="e">
        <f t="shared" si="34"/>
        <v>#REF!</v>
      </c>
      <c r="BR105" s="100">
        <f>SUM(BR9:BR104)/400</f>
        <v>0</v>
      </c>
      <c r="BS105" s="100">
        <f t="shared" si="34"/>
        <v>0</v>
      </c>
      <c r="BT105" s="102" t="e">
        <f>SUM(BT9:BT104)/400</f>
        <v>#REF!</v>
      </c>
    </row>
    <row r="106" spans="1:73" x14ac:dyDescent="0.25">
      <c r="C106" s="104" t="s">
        <v>170</v>
      </c>
    </row>
    <row r="107" spans="1:73" x14ac:dyDescent="0.25">
      <c r="A107" s="25" t="s">
        <v>171</v>
      </c>
      <c r="B107" s="103">
        <v>2.71</v>
      </c>
      <c r="C107" s="103">
        <v>18.149999999999999</v>
      </c>
      <c r="D107" s="103">
        <v>10.55</v>
      </c>
      <c r="E107" s="103">
        <v>2.72</v>
      </c>
      <c r="F107" s="103">
        <v>14.59</v>
      </c>
      <c r="G107" s="103">
        <v>10.63</v>
      </c>
      <c r="M107" s="103">
        <v>2.63</v>
      </c>
      <c r="N107" s="103">
        <v>20.36</v>
      </c>
      <c r="O107" s="103">
        <v>10.1</v>
      </c>
      <c r="Q107" s="103">
        <v>4.8099999999999996</v>
      </c>
      <c r="X107" s="103">
        <v>3.59</v>
      </c>
      <c r="AJ107" s="103">
        <v>2.2999999999999998</v>
      </c>
      <c r="AK107" s="103">
        <v>2.16</v>
      </c>
      <c r="AL107" s="103">
        <v>2.88</v>
      </c>
      <c r="AO107" s="103">
        <v>2.19</v>
      </c>
      <c r="AU107" s="103">
        <v>4.43</v>
      </c>
      <c r="AW107" s="103">
        <v>4.24</v>
      </c>
      <c r="AX107" s="103">
        <v>4.1900000000000004</v>
      </c>
      <c r="AY107" s="103">
        <v>4.5</v>
      </c>
      <c r="AZ107" s="103">
        <v>4.54</v>
      </c>
      <c r="BB107" s="106"/>
      <c r="BC107" s="106"/>
      <c r="BD107" s="106"/>
    </row>
    <row r="108" spans="1:73" x14ac:dyDescent="0.25">
      <c r="A108" s="25" t="s">
        <v>172</v>
      </c>
      <c r="B108" s="103">
        <f>B105*1000*B107</f>
        <v>0</v>
      </c>
      <c r="C108" s="103">
        <f t="shared" ref="C108:BB108" si="35">C105*1000*C107</f>
        <v>0</v>
      </c>
      <c r="D108" s="103">
        <f t="shared" si="35"/>
        <v>0</v>
      </c>
      <c r="E108" s="103">
        <f t="shared" si="35"/>
        <v>0</v>
      </c>
      <c r="F108" s="103">
        <f t="shared" si="35"/>
        <v>0</v>
      </c>
      <c r="G108" s="103">
        <f t="shared" si="35"/>
        <v>0</v>
      </c>
      <c r="H108" s="103">
        <f t="shared" si="35"/>
        <v>0</v>
      </c>
      <c r="I108" s="103">
        <f t="shared" si="35"/>
        <v>0</v>
      </c>
      <c r="J108" s="103">
        <f t="shared" si="35"/>
        <v>0</v>
      </c>
      <c r="K108" s="103">
        <f t="shared" si="35"/>
        <v>0</v>
      </c>
      <c r="L108" s="103">
        <f t="shared" si="35"/>
        <v>0</v>
      </c>
      <c r="M108" s="103">
        <f t="shared" si="35"/>
        <v>0</v>
      </c>
      <c r="N108" s="103">
        <f t="shared" si="35"/>
        <v>0</v>
      </c>
      <c r="O108" s="103">
        <f t="shared" si="35"/>
        <v>0</v>
      </c>
      <c r="P108" s="103">
        <f t="shared" si="35"/>
        <v>0</v>
      </c>
      <c r="Q108" s="103">
        <f t="shared" si="35"/>
        <v>0</v>
      </c>
      <c r="R108" s="103">
        <f t="shared" si="35"/>
        <v>0</v>
      </c>
      <c r="S108" s="103">
        <f t="shared" si="35"/>
        <v>0</v>
      </c>
      <c r="T108" s="103">
        <f t="shared" si="35"/>
        <v>0</v>
      </c>
      <c r="U108" s="103">
        <f t="shared" si="35"/>
        <v>0</v>
      </c>
      <c r="V108" s="103">
        <f t="shared" si="35"/>
        <v>0</v>
      </c>
      <c r="W108" s="103">
        <f t="shared" si="35"/>
        <v>0</v>
      </c>
      <c r="X108" s="103">
        <f t="shared" si="35"/>
        <v>0</v>
      </c>
      <c r="Y108" s="103">
        <f t="shared" si="35"/>
        <v>0</v>
      </c>
      <c r="Z108" s="103">
        <f t="shared" si="35"/>
        <v>0</v>
      </c>
      <c r="AA108" s="103">
        <f t="shared" si="35"/>
        <v>0</v>
      </c>
      <c r="AB108" s="103">
        <f t="shared" si="35"/>
        <v>0</v>
      </c>
      <c r="AC108" s="103">
        <f t="shared" si="35"/>
        <v>0</v>
      </c>
      <c r="AD108" s="103">
        <f t="shared" si="35"/>
        <v>0</v>
      </c>
      <c r="AE108" s="103">
        <f t="shared" si="35"/>
        <v>0</v>
      </c>
      <c r="AF108" s="103">
        <f t="shared" si="35"/>
        <v>0</v>
      </c>
      <c r="AG108" s="103">
        <f t="shared" si="35"/>
        <v>0</v>
      </c>
      <c r="AH108" s="103">
        <f t="shared" si="35"/>
        <v>0</v>
      </c>
      <c r="AI108" s="103">
        <f t="shared" si="35"/>
        <v>0</v>
      </c>
      <c r="AJ108" s="103">
        <f t="shared" si="35"/>
        <v>0</v>
      </c>
      <c r="AK108" s="103">
        <f t="shared" si="35"/>
        <v>0</v>
      </c>
      <c r="AL108" s="103">
        <f t="shared" si="35"/>
        <v>0</v>
      </c>
      <c r="AM108" s="103">
        <f t="shared" si="35"/>
        <v>0</v>
      </c>
      <c r="AN108" s="103">
        <f t="shared" si="35"/>
        <v>0</v>
      </c>
      <c r="AO108" s="103">
        <f t="shared" si="35"/>
        <v>0</v>
      </c>
      <c r="AP108" s="103">
        <f t="shared" si="35"/>
        <v>0</v>
      </c>
      <c r="AQ108" s="103">
        <f t="shared" si="35"/>
        <v>0</v>
      </c>
      <c r="AR108" s="103">
        <f t="shared" si="35"/>
        <v>0</v>
      </c>
      <c r="AS108" s="103">
        <f t="shared" si="35"/>
        <v>0</v>
      </c>
      <c r="AT108" s="103">
        <f t="shared" si="35"/>
        <v>0</v>
      </c>
      <c r="AU108" s="103">
        <f t="shared" si="35"/>
        <v>0</v>
      </c>
      <c r="AV108" s="103">
        <f t="shared" si="35"/>
        <v>0</v>
      </c>
      <c r="AW108" s="103">
        <f t="shared" si="35"/>
        <v>0</v>
      </c>
      <c r="AX108" s="103">
        <f t="shared" si="35"/>
        <v>0</v>
      </c>
      <c r="AY108" s="103">
        <f t="shared" si="35"/>
        <v>0</v>
      </c>
      <c r="AZ108" s="103">
        <f t="shared" si="35"/>
        <v>0</v>
      </c>
      <c r="BA108" s="103">
        <f t="shared" si="35"/>
        <v>0</v>
      </c>
      <c r="BB108" s="103">
        <f t="shared" si="35"/>
        <v>0</v>
      </c>
      <c r="BC108" s="103">
        <f>SUM(B108:BB108)</f>
        <v>0</v>
      </c>
    </row>
    <row r="109" spans="1:73" ht="30" x14ac:dyDescent="0.25">
      <c r="A109" s="25" t="s">
        <v>173</v>
      </c>
      <c r="AM109" s="107"/>
      <c r="BA109" s="108" t="s">
        <v>174</v>
      </c>
      <c r="BC109" s="103">
        <f>IF(BC105=0,0,BC108/BC105/1000)</f>
        <v>0</v>
      </c>
      <c r="BF109" s="109"/>
    </row>
    <row r="110" spans="1:73" ht="15.75" x14ac:dyDescent="0.25">
      <c r="BG110" s="110"/>
    </row>
    <row r="111" spans="1:73" x14ac:dyDescent="0.25">
      <c r="AZ111" s="103" t="s">
        <v>175</v>
      </c>
    </row>
    <row r="115" spans="56:67" ht="21" customHeight="1" x14ac:dyDescent="0.25">
      <c r="BD115" s="103" t="s">
        <v>176</v>
      </c>
      <c r="BH115" s="111" t="s">
        <v>177</v>
      </c>
      <c r="BO115" s="112"/>
    </row>
    <row r="145" spans="54:54" x14ac:dyDescent="0.25">
      <c r="BB145" s="103">
        <f>(14.1+0.55+2.03)/24</f>
        <v>0.69499999999999995</v>
      </c>
    </row>
  </sheetData>
  <mergeCells count="12">
    <mergeCell ref="A6:BB6"/>
    <mergeCell ref="BF6:BI6"/>
    <mergeCell ref="A7:A8"/>
    <mergeCell ref="BJ7:BN7"/>
    <mergeCell ref="BO7:BQ7"/>
    <mergeCell ref="A1:A2"/>
    <mergeCell ref="BE1:BG1"/>
    <mergeCell ref="BI1:BM1"/>
    <mergeCell ref="BN1:BP1"/>
    <mergeCell ref="M4:AB4"/>
    <mergeCell ref="AE4:AT4"/>
    <mergeCell ref="BA4:BC4"/>
  </mergeCells>
  <pageMargins left="0.70866141732283472" right="0.70866141732283472" top="0.74803149606299213" bottom="0.74803149606299213" header="0.31496062992125984" footer="0.31496062992125984"/>
  <pageSetup paperSize="8" scale="34" orientation="landscape" horizontalDpi="4294967293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Form-4B URS_booked</vt:lpstr>
      <vt:lpstr>'Form-4B URS_booked'!Print_Area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2022-05-02T03:22:57Z</dcterms:created>
  <dcterms:modified xsi:type="dcterms:W3CDTF">2022-05-02T03:23:15Z</dcterms:modified>
</cp:coreProperties>
</file>