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4052022\"/>
    </mc:Choice>
  </mc:AlternateContent>
  <xr:revisionPtr revIDLastSave="0" documentId="8_{9510F4F1-580C-4DAA-8E49-54E341CB5121}" xr6:coauthVersionLast="36" xr6:coauthVersionMax="36" xr10:uidLastSave="{00000000-0000-0000-0000-000000000000}"/>
  <bookViews>
    <workbookView xWindow="0" yWindow="0" windowWidth="28800" windowHeight="11625" xr2:uid="{D4D61ECB-F195-4D21-AC09-6C3669EB2291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C114" i="1"/>
  <c r="I84" i="1"/>
  <c r="D84" i="1"/>
  <c r="G83" i="1"/>
  <c r="I82" i="1"/>
  <c r="I83" i="1" s="1"/>
  <c r="G82" i="1"/>
  <c r="I81" i="1"/>
  <c r="I80" i="1"/>
  <c r="F80" i="1"/>
  <c r="I79" i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C68" i="1"/>
  <c r="B68" i="1"/>
  <c r="I67" i="1"/>
  <c r="H67" i="1"/>
  <c r="F67" i="1"/>
  <c r="D67" i="1"/>
  <c r="D83" i="1" s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F57" i="1" s="1"/>
  <c r="H57" i="1"/>
  <c r="D57" i="1"/>
  <c r="D61" i="1" s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D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F37" i="1"/>
  <c r="E37" i="1"/>
  <c r="D37" i="1"/>
  <c r="I36" i="1"/>
  <c r="G3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F33" i="1" s="1"/>
  <c r="N31" i="1" s="1"/>
  <c r="E21" i="1"/>
  <c r="D21" i="1"/>
  <c r="D33" i="1" s="1"/>
  <c r="I20" i="1"/>
  <c r="H20" i="1"/>
  <c r="H33" i="1" s="1"/>
  <c r="G20" i="1"/>
  <c r="G33" i="1" s="1"/>
  <c r="F20" i="1"/>
  <c r="E20" i="1"/>
  <c r="E33" i="1" s="1"/>
  <c r="D20" i="1"/>
  <c r="R16" i="1"/>
  <c r="D11" i="1"/>
  <c r="I5" i="1" s="1"/>
  <c r="C1" i="1"/>
  <c r="N33" i="1" l="1"/>
  <c r="D46" i="1"/>
  <c r="G36" i="1"/>
  <c r="D47" i="1"/>
  <c r="I77" i="1"/>
  <c r="C112" i="1" l="1"/>
  <c r="B121" i="1"/>
  <c r="D56" i="1"/>
  <c r="D64" i="1" s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D6CF7FC6-8480-4101-89B0-69C21A9147E3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189ACFC1-1217-4290-B7A8-9BDA0B8E55D0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2C7BEB67-E146-4F50-ABB9-3A1D4C07F5C0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<sst xmlns="http://schemas.openxmlformats.org/spreadsheetml/2006/main" count="143" uniqueCount="136">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</sst>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DEB3665C-E122-4E79-8C38-CF1804EC092D}"/>
    <cellStyle name="Percent 2 2" xfId="3" xr:uid="{FFDDEB10-8787-42D6-9682-45C63CFF7F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1148</c:v>
                </c:pt>
                <c:pt idx="1">
                  <c:v>1133</c:v>
                </c:pt>
                <c:pt idx="2">
                  <c:v>1141</c:v>
                </c:pt>
                <c:pt idx="3">
                  <c:v>1137</c:v>
                </c:pt>
                <c:pt idx="4">
                  <c:v>1123</c:v>
                </c:pt>
                <c:pt idx="5">
                  <c:v>1108</c:v>
                </c:pt>
                <c:pt idx="6">
                  <c:v>1074</c:v>
                </c:pt>
                <c:pt idx="7">
                  <c:v>1071</c:v>
                </c:pt>
                <c:pt idx="8">
                  <c:v>1067</c:v>
                </c:pt>
                <c:pt idx="9">
                  <c:v>1047</c:v>
                </c:pt>
                <c:pt idx="10">
                  <c:v>1063</c:v>
                </c:pt>
                <c:pt idx="11">
                  <c:v>1072</c:v>
                </c:pt>
                <c:pt idx="12">
                  <c:v>1055</c:v>
                </c:pt>
                <c:pt idx="13">
                  <c:v>1047</c:v>
                </c:pt>
                <c:pt idx="14">
                  <c:v>1051</c:v>
                </c:pt>
                <c:pt idx="15">
                  <c:v>1051</c:v>
                </c:pt>
                <c:pt idx="16">
                  <c:v>1026</c:v>
                </c:pt>
                <c:pt idx="17">
                  <c:v>1024</c:v>
                </c:pt>
                <c:pt idx="18">
                  <c:v>1023</c:v>
                </c:pt>
                <c:pt idx="19">
                  <c:v>1029</c:v>
                </c:pt>
                <c:pt idx="20">
                  <c:v>1073</c:v>
                </c:pt>
                <c:pt idx="21">
                  <c:v>1120</c:v>
                </c:pt>
                <c:pt idx="22">
                  <c:v>1167</c:v>
                </c:pt>
                <c:pt idx="23">
                  <c:v>1209</c:v>
                </c:pt>
                <c:pt idx="24">
                  <c:v>1265</c:v>
                </c:pt>
                <c:pt idx="25">
                  <c:v>1304</c:v>
                </c:pt>
                <c:pt idx="26">
                  <c:v>1335</c:v>
                </c:pt>
                <c:pt idx="27">
                  <c:v>1334</c:v>
                </c:pt>
                <c:pt idx="28">
                  <c:v>1342</c:v>
                </c:pt>
                <c:pt idx="29">
                  <c:v>1344</c:v>
                </c:pt>
                <c:pt idx="30">
                  <c:v>1355</c:v>
                </c:pt>
                <c:pt idx="31">
                  <c:v>1381</c:v>
                </c:pt>
                <c:pt idx="32">
                  <c:v>1360</c:v>
                </c:pt>
                <c:pt idx="33">
                  <c:v>1367</c:v>
                </c:pt>
                <c:pt idx="34">
                  <c:v>1389</c:v>
                </c:pt>
                <c:pt idx="35">
                  <c:v>1382</c:v>
                </c:pt>
                <c:pt idx="36">
                  <c:v>1374</c:v>
                </c:pt>
                <c:pt idx="37">
                  <c:v>1397</c:v>
                </c:pt>
                <c:pt idx="38">
                  <c:v>1376</c:v>
                </c:pt>
                <c:pt idx="39">
                  <c:v>1382</c:v>
                </c:pt>
                <c:pt idx="40">
                  <c:v>1376</c:v>
                </c:pt>
                <c:pt idx="41">
                  <c:v>1379</c:v>
                </c:pt>
                <c:pt idx="42">
                  <c:v>1369</c:v>
                </c:pt>
                <c:pt idx="43">
                  <c:v>1360</c:v>
                </c:pt>
                <c:pt idx="44">
                  <c:v>1343</c:v>
                </c:pt>
                <c:pt idx="45">
                  <c:v>1325</c:v>
                </c:pt>
                <c:pt idx="46">
                  <c:v>1326</c:v>
                </c:pt>
                <c:pt idx="47">
                  <c:v>1303</c:v>
                </c:pt>
                <c:pt idx="48">
                  <c:v>1299</c:v>
                </c:pt>
                <c:pt idx="49">
                  <c:v>1309</c:v>
                </c:pt>
                <c:pt idx="50">
                  <c:v>1296</c:v>
                </c:pt>
                <c:pt idx="51">
                  <c:v>1277</c:v>
                </c:pt>
                <c:pt idx="52">
                  <c:v>1233</c:v>
                </c:pt>
                <c:pt idx="53">
                  <c:v>1222</c:v>
                </c:pt>
                <c:pt idx="54">
                  <c:v>1244</c:v>
                </c:pt>
                <c:pt idx="55">
                  <c:v>1247</c:v>
                </c:pt>
                <c:pt idx="56">
                  <c:v>1255</c:v>
                </c:pt>
                <c:pt idx="57">
                  <c:v>1267</c:v>
                </c:pt>
                <c:pt idx="58">
                  <c:v>1267</c:v>
                </c:pt>
                <c:pt idx="59">
                  <c:v>1260</c:v>
                </c:pt>
                <c:pt idx="60">
                  <c:v>1275</c:v>
                </c:pt>
                <c:pt idx="61">
                  <c:v>1277</c:v>
                </c:pt>
                <c:pt idx="62">
                  <c:v>1269</c:v>
                </c:pt>
                <c:pt idx="63">
                  <c:v>1279</c:v>
                </c:pt>
                <c:pt idx="64">
                  <c:v>1302</c:v>
                </c:pt>
                <c:pt idx="65">
                  <c:v>1290</c:v>
                </c:pt>
                <c:pt idx="66">
                  <c:v>1275</c:v>
                </c:pt>
                <c:pt idx="67">
                  <c:v>1260</c:v>
                </c:pt>
                <c:pt idx="68">
                  <c:v>1241</c:v>
                </c:pt>
                <c:pt idx="69">
                  <c:v>1244</c:v>
                </c:pt>
                <c:pt idx="70">
                  <c:v>1222</c:v>
                </c:pt>
                <c:pt idx="71">
                  <c:v>1235</c:v>
                </c:pt>
                <c:pt idx="72">
                  <c:v>1229</c:v>
                </c:pt>
                <c:pt idx="73">
                  <c:v>1225</c:v>
                </c:pt>
                <c:pt idx="74">
                  <c:v>1200</c:v>
                </c:pt>
                <c:pt idx="75">
                  <c:v>1204</c:v>
                </c:pt>
                <c:pt idx="76">
                  <c:v>1183</c:v>
                </c:pt>
                <c:pt idx="77">
                  <c:v>1205</c:v>
                </c:pt>
                <c:pt idx="78">
                  <c:v>1246</c:v>
                </c:pt>
                <c:pt idx="79">
                  <c:v>1277</c:v>
                </c:pt>
                <c:pt idx="80">
                  <c:v>1264</c:v>
                </c:pt>
                <c:pt idx="81">
                  <c:v>1265</c:v>
                </c:pt>
                <c:pt idx="82">
                  <c:v>1257</c:v>
                </c:pt>
                <c:pt idx="83">
                  <c:v>1256</c:v>
                </c:pt>
                <c:pt idx="84">
                  <c:v>1237</c:v>
                </c:pt>
                <c:pt idx="85">
                  <c:v>1220</c:v>
                </c:pt>
                <c:pt idx="86">
                  <c:v>1178</c:v>
                </c:pt>
                <c:pt idx="87">
                  <c:v>1160</c:v>
                </c:pt>
                <c:pt idx="88">
                  <c:v>1138</c:v>
                </c:pt>
                <c:pt idx="89">
                  <c:v>1113</c:v>
                </c:pt>
                <c:pt idx="90">
                  <c:v>1105</c:v>
                </c:pt>
                <c:pt idx="91">
                  <c:v>1073</c:v>
                </c:pt>
                <c:pt idx="92">
                  <c:v>1052</c:v>
                </c:pt>
                <c:pt idx="93">
                  <c:v>1054</c:v>
                </c:pt>
                <c:pt idx="94">
                  <c:v>1040</c:v>
                </c:pt>
                <c:pt idx="95">
                  <c:v>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9-4AC1-8017-16D83C69762F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1139</c:v>
                </c:pt>
                <c:pt idx="1">
                  <c:v>1103</c:v>
                </c:pt>
                <c:pt idx="2">
                  <c:v>1107</c:v>
                </c:pt>
                <c:pt idx="3">
                  <c:v>1106</c:v>
                </c:pt>
                <c:pt idx="4">
                  <c:v>1144</c:v>
                </c:pt>
                <c:pt idx="5">
                  <c:v>1163</c:v>
                </c:pt>
                <c:pt idx="6">
                  <c:v>1146</c:v>
                </c:pt>
                <c:pt idx="7">
                  <c:v>1132</c:v>
                </c:pt>
                <c:pt idx="8">
                  <c:v>1103</c:v>
                </c:pt>
                <c:pt idx="9">
                  <c:v>1040</c:v>
                </c:pt>
                <c:pt idx="10">
                  <c:v>1095</c:v>
                </c:pt>
                <c:pt idx="11">
                  <c:v>1060</c:v>
                </c:pt>
                <c:pt idx="12">
                  <c:v>1062</c:v>
                </c:pt>
                <c:pt idx="13">
                  <c:v>1009</c:v>
                </c:pt>
                <c:pt idx="14">
                  <c:v>1104</c:v>
                </c:pt>
                <c:pt idx="15">
                  <c:v>1100</c:v>
                </c:pt>
                <c:pt idx="16">
                  <c:v>1031</c:v>
                </c:pt>
                <c:pt idx="17">
                  <c:v>1075</c:v>
                </c:pt>
                <c:pt idx="18">
                  <c:v>1093</c:v>
                </c:pt>
                <c:pt idx="19">
                  <c:v>1094</c:v>
                </c:pt>
                <c:pt idx="20">
                  <c:v>1088</c:v>
                </c:pt>
                <c:pt idx="21">
                  <c:v>1083</c:v>
                </c:pt>
                <c:pt idx="22">
                  <c:v>1229</c:v>
                </c:pt>
                <c:pt idx="23">
                  <c:v>1233</c:v>
                </c:pt>
                <c:pt idx="24">
                  <c:v>1322</c:v>
                </c:pt>
                <c:pt idx="25">
                  <c:v>1377</c:v>
                </c:pt>
                <c:pt idx="26">
                  <c:v>1389</c:v>
                </c:pt>
                <c:pt idx="27">
                  <c:v>1372</c:v>
                </c:pt>
                <c:pt idx="28">
                  <c:v>1330</c:v>
                </c:pt>
                <c:pt idx="29">
                  <c:v>1314</c:v>
                </c:pt>
                <c:pt idx="30">
                  <c:v>1301</c:v>
                </c:pt>
                <c:pt idx="31">
                  <c:v>1313</c:v>
                </c:pt>
                <c:pt idx="32">
                  <c:v>1325</c:v>
                </c:pt>
                <c:pt idx="33">
                  <c:v>1413</c:v>
                </c:pt>
                <c:pt idx="34">
                  <c:v>1435</c:v>
                </c:pt>
                <c:pt idx="35">
                  <c:v>1430</c:v>
                </c:pt>
                <c:pt idx="36">
                  <c:v>1410</c:v>
                </c:pt>
                <c:pt idx="37">
                  <c:v>1339</c:v>
                </c:pt>
                <c:pt idx="38">
                  <c:v>1411</c:v>
                </c:pt>
                <c:pt idx="39">
                  <c:v>1374</c:v>
                </c:pt>
                <c:pt idx="40">
                  <c:v>1372</c:v>
                </c:pt>
                <c:pt idx="41">
                  <c:v>1246</c:v>
                </c:pt>
                <c:pt idx="42">
                  <c:v>1416</c:v>
                </c:pt>
                <c:pt idx="43">
                  <c:v>1376</c:v>
                </c:pt>
                <c:pt idx="44">
                  <c:v>1402</c:v>
                </c:pt>
                <c:pt idx="45">
                  <c:v>1396</c:v>
                </c:pt>
                <c:pt idx="46">
                  <c:v>1373</c:v>
                </c:pt>
                <c:pt idx="47">
                  <c:v>1308</c:v>
                </c:pt>
                <c:pt idx="48">
                  <c:v>1293</c:v>
                </c:pt>
                <c:pt idx="49">
                  <c:v>1328</c:v>
                </c:pt>
                <c:pt idx="50">
                  <c:v>1324</c:v>
                </c:pt>
                <c:pt idx="51">
                  <c:v>1361</c:v>
                </c:pt>
                <c:pt idx="52">
                  <c:v>1206</c:v>
                </c:pt>
                <c:pt idx="53">
                  <c:v>1216</c:v>
                </c:pt>
                <c:pt idx="54">
                  <c:v>1261</c:v>
                </c:pt>
                <c:pt idx="55">
                  <c:v>1299</c:v>
                </c:pt>
                <c:pt idx="56">
                  <c:v>1255</c:v>
                </c:pt>
                <c:pt idx="57">
                  <c:v>1271</c:v>
                </c:pt>
                <c:pt idx="58">
                  <c:v>1259</c:v>
                </c:pt>
                <c:pt idx="59">
                  <c:v>1338</c:v>
                </c:pt>
                <c:pt idx="60">
                  <c:v>1340</c:v>
                </c:pt>
                <c:pt idx="61">
                  <c:v>1349</c:v>
                </c:pt>
                <c:pt idx="62">
                  <c:v>1300</c:v>
                </c:pt>
                <c:pt idx="63">
                  <c:v>1280</c:v>
                </c:pt>
                <c:pt idx="64">
                  <c:v>1263</c:v>
                </c:pt>
                <c:pt idx="65">
                  <c:v>1216</c:v>
                </c:pt>
                <c:pt idx="66">
                  <c:v>1212</c:v>
                </c:pt>
                <c:pt idx="67">
                  <c:v>1296</c:v>
                </c:pt>
                <c:pt idx="68">
                  <c:v>1212</c:v>
                </c:pt>
                <c:pt idx="69">
                  <c:v>1225</c:v>
                </c:pt>
                <c:pt idx="70">
                  <c:v>1280</c:v>
                </c:pt>
                <c:pt idx="71">
                  <c:v>1237</c:v>
                </c:pt>
                <c:pt idx="72">
                  <c:v>1217</c:v>
                </c:pt>
                <c:pt idx="73">
                  <c:v>1225</c:v>
                </c:pt>
                <c:pt idx="74">
                  <c:v>1159</c:v>
                </c:pt>
                <c:pt idx="75">
                  <c:v>1099</c:v>
                </c:pt>
                <c:pt idx="76">
                  <c:v>1217</c:v>
                </c:pt>
                <c:pt idx="77">
                  <c:v>1246</c:v>
                </c:pt>
                <c:pt idx="78">
                  <c:v>1249</c:v>
                </c:pt>
                <c:pt idx="79">
                  <c:v>1261</c:v>
                </c:pt>
                <c:pt idx="80">
                  <c:v>1262</c:v>
                </c:pt>
                <c:pt idx="81">
                  <c:v>1264</c:v>
                </c:pt>
                <c:pt idx="82">
                  <c:v>1245</c:v>
                </c:pt>
                <c:pt idx="83">
                  <c:v>1243</c:v>
                </c:pt>
                <c:pt idx="84">
                  <c:v>1198</c:v>
                </c:pt>
                <c:pt idx="85">
                  <c:v>1219</c:v>
                </c:pt>
                <c:pt idx="86">
                  <c:v>1193</c:v>
                </c:pt>
                <c:pt idx="87">
                  <c:v>1160</c:v>
                </c:pt>
                <c:pt idx="88">
                  <c:v>1130</c:v>
                </c:pt>
                <c:pt idx="89">
                  <c:v>1142</c:v>
                </c:pt>
                <c:pt idx="90">
                  <c:v>1152</c:v>
                </c:pt>
                <c:pt idx="91">
                  <c:v>1121</c:v>
                </c:pt>
                <c:pt idx="92">
                  <c:v>1048</c:v>
                </c:pt>
                <c:pt idx="93">
                  <c:v>1054</c:v>
                </c:pt>
                <c:pt idx="94">
                  <c:v>995</c:v>
                </c:pt>
                <c:pt idx="95">
                  <c:v>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9-4AC1-8017-16D83C69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12F9-4AC1-8017-16D83C69762F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12F9-4AC1-8017-16D83C69762F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50.02</c:v>
                </c:pt>
                <c:pt idx="1">
                  <c:v>50.03</c:v>
                </c:pt>
                <c:pt idx="2">
                  <c:v>50.02</c:v>
                </c:pt>
                <c:pt idx="3">
                  <c:v>50</c:v>
                </c:pt>
                <c:pt idx="4">
                  <c:v>49.95</c:v>
                </c:pt>
                <c:pt idx="5">
                  <c:v>49.91</c:v>
                </c:pt>
                <c:pt idx="6">
                  <c:v>49.85</c:v>
                </c:pt>
                <c:pt idx="7">
                  <c:v>49.96</c:v>
                </c:pt>
                <c:pt idx="8">
                  <c:v>49.86</c:v>
                </c:pt>
                <c:pt idx="9">
                  <c:v>49.83</c:v>
                </c:pt>
                <c:pt idx="10">
                  <c:v>49.89</c:v>
                </c:pt>
                <c:pt idx="11">
                  <c:v>50.01</c:v>
                </c:pt>
                <c:pt idx="12">
                  <c:v>50.02</c:v>
                </c:pt>
                <c:pt idx="13">
                  <c:v>50</c:v>
                </c:pt>
                <c:pt idx="14">
                  <c:v>50</c:v>
                </c:pt>
                <c:pt idx="15">
                  <c:v>50.01</c:v>
                </c:pt>
                <c:pt idx="16">
                  <c:v>49.93</c:v>
                </c:pt>
                <c:pt idx="17">
                  <c:v>49.99</c:v>
                </c:pt>
                <c:pt idx="18">
                  <c:v>49.97</c:v>
                </c:pt>
                <c:pt idx="19">
                  <c:v>49.97</c:v>
                </c:pt>
                <c:pt idx="20">
                  <c:v>49.9</c:v>
                </c:pt>
                <c:pt idx="21">
                  <c:v>49.79</c:v>
                </c:pt>
                <c:pt idx="22">
                  <c:v>49.77</c:v>
                </c:pt>
                <c:pt idx="23">
                  <c:v>49.82</c:v>
                </c:pt>
                <c:pt idx="24">
                  <c:v>49.92</c:v>
                </c:pt>
                <c:pt idx="25">
                  <c:v>49.9</c:v>
                </c:pt>
                <c:pt idx="26">
                  <c:v>49.99</c:v>
                </c:pt>
                <c:pt idx="27">
                  <c:v>50</c:v>
                </c:pt>
                <c:pt idx="28">
                  <c:v>50.02</c:v>
                </c:pt>
                <c:pt idx="29">
                  <c:v>50.06</c:v>
                </c:pt>
                <c:pt idx="30">
                  <c:v>50.07</c:v>
                </c:pt>
                <c:pt idx="31">
                  <c:v>50.07</c:v>
                </c:pt>
                <c:pt idx="32">
                  <c:v>50.08</c:v>
                </c:pt>
                <c:pt idx="33">
                  <c:v>50.02</c:v>
                </c:pt>
                <c:pt idx="34">
                  <c:v>49.99</c:v>
                </c:pt>
                <c:pt idx="35">
                  <c:v>50.01</c:v>
                </c:pt>
                <c:pt idx="36">
                  <c:v>49.99</c:v>
                </c:pt>
                <c:pt idx="37">
                  <c:v>49.97</c:v>
                </c:pt>
                <c:pt idx="38">
                  <c:v>49.99</c:v>
                </c:pt>
                <c:pt idx="39">
                  <c:v>49.99</c:v>
                </c:pt>
                <c:pt idx="40">
                  <c:v>49.99</c:v>
                </c:pt>
                <c:pt idx="41">
                  <c:v>50.01</c:v>
                </c:pt>
                <c:pt idx="42">
                  <c:v>49.99</c:v>
                </c:pt>
                <c:pt idx="43">
                  <c:v>49.97</c:v>
                </c:pt>
                <c:pt idx="44">
                  <c:v>49.9</c:v>
                </c:pt>
                <c:pt idx="45">
                  <c:v>49.91</c:v>
                </c:pt>
                <c:pt idx="46">
                  <c:v>49.91</c:v>
                </c:pt>
                <c:pt idx="47">
                  <c:v>49.98</c:v>
                </c:pt>
                <c:pt idx="48">
                  <c:v>49.97</c:v>
                </c:pt>
                <c:pt idx="49">
                  <c:v>49.99</c:v>
                </c:pt>
                <c:pt idx="50">
                  <c:v>49.98</c:v>
                </c:pt>
                <c:pt idx="51">
                  <c:v>50.05</c:v>
                </c:pt>
                <c:pt idx="52">
                  <c:v>50.13</c:v>
                </c:pt>
                <c:pt idx="53">
                  <c:v>50.05</c:v>
                </c:pt>
                <c:pt idx="54">
                  <c:v>50</c:v>
                </c:pt>
                <c:pt idx="55">
                  <c:v>49.94</c:v>
                </c:pt>
                <c:pt idx="56">
                  <c:v>49.95</c:v>
                </c:pt>
                <c:pt idx="57">
                  <c:v>49.86</c:v>
                </c:pt>
                <c:pt idx="58">
                  <c:v>49.95</c:v>
                </c:pt>
                <c:pt idx="59">
                  <c:v>49.89</c:v>
                </c:pt>
                <c:pt idx="60">
                  <c:v>49.92</c:v>
                </c:pt>
                <c:pt idx="61">
                  <c:v>49.91</c:v>
                </c:pt>
                <c:pt idx="62">
                  <c:v>49.9</c:v>
                </c:pt>
                <c:pt idx="63">
                  <c:v>50</c:v>
                </c:pt>
                <c:pt idx="64">
                  <c:v>50.02</c:v>
                </c:pt>
                <c:pt idx="65">
                  <c:v>49.99</c:v>
                </c:pt>
                <c:pt idx="66">
                  <c:v>50</c:v>
                </c:pt>
                <c:pt idx="67">
                  <c:v>50.01</c:v>
                </c:pt>
                <c:pt idx="68">
                  <c:v>50.04</c:v>
                </c:pt>
                <c:pt idx="69">
                  <c:v>50.04</c:v>
                </c:pt>
                <c:pt idx="70">
                  <c:v>50.04</c:v>
                </c:pt>
                <c:pt idx="71">
                  <c:v>50.01</c:v>
                </c:pt>
                <c:pt idx="72">
                  <c:v>50.03</c:v>
                </c:pt>
                <c:pt idx="73">
                  <c:v>50</c:v>
                </c:pt>
                <c:pt idx="74">
                  <c:v>50.02</c:v>
                </c:pt>
                <c:pt idx="75">
                  <c:v>50.01</c:v>
                </c:pt>
                <c:pt idx="76">
                  <c:v>50.04</c:v>
                </c:pt>
                <c:pt idx="77">
                  <c:v>49.99</c:v>
                </c:pt>
                <c:pt idx="78">
                  <c:v>49.86</c:v>
                </c:pt>
                <c:pt idx="79">
                  <c:v>49.88</c:v>
                </c:pt>
                <c:pt idx="80">
                  <c:v>50.03</c:v>
                </c:pt>
                <c:pt idx="81">
                  <c:v>49.99</c:v>
                </c:pt>
                <c:pt idx="82">
                  <c:v>50</c:v>
                </c:pt>
                <c:pt idx="83">
                  <c:v>49.99</c:v>
                </c:pt>
                <c:pt idx="84">
                  <c:v>49.89</c:v>
                </c:pt>
                <c:pt idx="85">
                  <c:v>49.87</c:v>
                </c:pt>
                <c:pt idx="86">
                  <c:v>49.82</c:v>
                </c:pt>
                <c:pt idx="87">
                  <c:v>49.94</c:v>
                </c:pt>
                <c:pt idx="88">
                  <c:v>49.99</c:v>
                </c:pt>
                <c:pt idx="89">
                  <c:v>49.92</c:v>
                </c:pt>
                <c:pt idx="90">
                  <c:v>49.93</c:v>
                </c:pt>
                <c:pt idx="91">
                  <c:v>49.93</c:v>
                </c:pt>
                <c:pt idx="92">
                  <c:v>49.85</c:v>
                </c:pt>
                <c:pt idx="93">
                  <c:v>49.82</c:v>
                </c:pt>
                <c:pt idx="94">
                  <c:v>49.81</c:v>
                </c:pt>
                <c:pt idx="95">
                  <c:v>49.81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F9-4AC1-8017-16D83C69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376704-D465-4B06-9333-625AA0DA1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2ADF105E-D629-4BAE-A42B-6BBC5ADAB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4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T3" t="str">
            <v>Availability</v>
          </cell>
        </row>
        <row r="5">
          <cell r="B5" t="str">
            <v>00:00-00.15</v>
          </cell>
          <cell r="C5">
            <v>50.02</v>
          </cell>
          <cell r="E5">
            <v>1148</v>
          </cell>
          <cell r="T5">
            <v>1139</v>
          </cell>
        </row>
        <row r="6">
          <cell r="B6" t="str">
            <v>00.15-00.30</v>
          </cell>
          <cell r="C6">
            <v>50.03</v>
          </cell>
          <cell r="E6">
            <v>1133</v>
          </cell>
          <cell r="T6">
            <v>1103</v>
          </cell>
        </row>
        <row r="7">
          <cell r="B7" t="str">
            <v>00.30-00.45</v>
          </cell>
          <cell r="C7">
            <v>50.02</v>
          </cell>
          <cell r="E7">
            <v>1141</v>
          </cell>
          <cell r="T7">
            <v>1107</v>
          </cell>
        </row>
        <row r="8">
          <cell r="B8" t="str">
            <v>00.45-01.00</v>
          </cell>
          <cell r="C8">
            <v>50</v>
          </cell>
          <cell r="E8">
            <v>1137</v>
          </cell>
          <cell r="T8">
            <v>1106</v>
          </cell>
        </row>
        <row r="9">
          <cell r="B9" t="str">
            <v>01.00-01.15</v>
          </cell>
          <cell r="C9">
            <v>49.95</v>
          </cell>
          <cell r="E9">
            <v>1123</v>
          </cell>
          <cell r="T9">
            <v>1144</v>
          </cell>
        </row>
        <row r="10">
          <cell r="B10" t="str">
            <v>01.15-01.30</v>
          </cell>
          <cell r="C10">
            <v>49.91</v>
          </cell>
          <cell r="E10">
            <v>1108</v>
          </cell>
          <cell r="T10">
            <v>1163</v>
          </cell>
        </row>
        <row r="11">
          <cell r="B11" t="str">
            <v>01.30-01.45</v>
          </cell>
          <cell r="C11">
            <v>49.85</v>
          </cell>
          <cell r="E11">
            <v>1074</v>
          </cell>
          <cell r="T11">
            <v>1146</v>
          </cell>
        </row>
        <row r="12">
          <cell r="B12" t="str">
            <v>01.45-02.00</v>
          </cell>
          <cell r="C12">
            <v>49.96</v>
          </cell>
          <cell r="E12">
            <v>1071</v>
          </cell>
          <cell r="T12">
            <v>1132</v>
          </cell>
        </row>
        <row r="13">
          <cell r="B13" t="str">
            <v>02.00-02.15</v>
          </cell>
          <cell r="C13">
            <v>49.86</v>
          </cell>
          <cell r="E13">
            <v>1067</v>
          </cell>
          <cell r="T13">
            <v>1103</v>
          </cell>
        </row>
        <row r="14">
          <cell r="B14" t="str">
            <v>02.15-02.30</v>
          </cell>
          <cell r="C14">
            <v>49.83</v>
          </cell>
          <cell r="E14">
            <v>1047</v>
          </cell>
          <cell r="T14">
            <v>1040</v>
          </cell>
        </row>
        <row r="15">
          <cell r="B15" t="str">
            <v>02.30-02.45</v>
          </cell>
          <cell r="C15">
            <v>49.89</v>
          </cell>
          <cell r="E15">
            <v>1063</v>
          </cell>
          <cell r="T15">
            <v>1095</v>
          </cell>
        </row>
        <row r="16">
          <cell r="B16" t="str">
            <v>02.45-03:00</v>
          </cell>
          <cell r="C16">
            <v>50.01</v>
          </cell>
          <cell r="E16">
            <v>1072</v>
          </cell>
          <cell r="T16">
            <v>1060</v>
          </cell>
        </row>
        <row r="17">
          <cell r="B17" t="str">
            <v>03.00-03.15</v>
          </cell>
          <cell r="C17">
            <v>50.02</v>
          </cell>
          <cell r="E17">
            <v>1055</v>
          </cell>
          <cell r="T17">
            <v>1062</v>
          </cell>
        </row>
        <row r="18">
          <cell r="B18" t="str">
            <v>03.15-03.30</v>
          </cell>
          <cell r="C18">
            <v>50</v>
          </cell>
          <cell r="E18">
            <v>1047</v>
          </cell>
          <cell r="T18">
            <v>1009</v>
          </cell>
        </row>
        <row r="19">
          <cell r="B19" t="str">
            <v>03.30-03.45</v>
          </cell>
          <cell r="C19">
            <v>50</v>
          </cell>
          <cell r="E19">
            <v>1051</v>
          </cell>
          <cell r="T19">
            <v>1104</v>
          </cell>
        </row>
        <row r="20">
          <cell r="B20" t="str">
            <v>03.45-04.00</v>
          </cell>
          <cell r="C20">
            <v>50.01</v>
          </cell>
          <cell r="E20">
            <v>1051</v>
          </cell>
          <cell r="T20">
            <v>1100</v>
          </cell>
        </row>
        <row r="21">
          <cell r="B21" t="str">
            <v>04.00-04.15</v>
          </cell>
          <cell r="C21">
            <v>49.93</v>
          </cell>
          <cell r="E21">
            <v>1026</v>
          </cell>
          <cell r="T21">
            <v>1031</v>
          </cell>
        </row>
        <row r="22">
          <cell r="B22" t="str">
            <v>04.15-04.30</v>
          </cell>
          <cell r="C22">
            <v>49.99</v>
          </cell>
          <cell r="E22">
            <v>1024</v>
          </cell>
          <cell r="T22">
            <v>1075</v>
          </cell>
        </row>
        <row r="23">
          <cell r="B23" t="str">
            <v>04.30-04.45</v>
          </cell>
          <cell r="C23">
            <v>49.97</v>
          </cell>
          <cell r="E23">
            <v>1023</v>
          </cell>
          <cell r="T23">
            <v>1093</v>
          </cell>
        </row>
        <row r="24">
          <cell r="B24" t="str">
            <v>04.45-05.00</v>
          </cell>
          <cell r="C24">
            <v>49.97</v>
          </cell>
          <cell r="E24">
            <v>1029</v>
          </cell>
          <cell r="T24">
            <v>1094</v>
          </cell>
        </row>
        <row r="25">
          <cell r="B25" t="str">
            <v>05.00-05.15</v>
          </cell>
          <cell r="C25">
            <v>49.9</v>
          </cell>
          <cell r="E25">
            <v>1073</v>
          </cell>
          <cell r="T25">
            <v>1088</v>
          </cell>
        </row>
        <row r="26">
          <cell r="B26" t="str">
            <v>05.15-05.30</v>
          </cell>
          <cell r="C26">
            <v>49.79</v>
          </cell>
          <cell r="E26">
            <v>1120</v>
          </cell>
          <cell r="T26">
            <v>1083</v>
          </cell>
        </row>
        <row r="27">
          <cell r="B27" t="str">
            <v>05.30-05.45</v>
          </cell>
          <cell r="C27">
            <v>49.77</v>
          </cell>
          <cell r="E27">
            <v>1167</v>
          </cell>
          <cell r="T27">
            <v>1229</v>
          </cell>
        </row>
        <row r="28">
          <cell r="B28" t="str">
            <v>05.45-06.00</v>
          </cell>
          <cell r="C28">
            <v>49.82</v>
          </cell>
          <cell r="E28">
            <v>1209</v>
          </cell>
          <cell r="T28">
            <v>1233</v>
          </cell>
        </row>
        <row r="29">
          <cell r="B29" t="str">
            <v>06.00-06.15</v>
          </cell>
          <cell r="C29">
            <v>49.92</v>
          </cell>
          <cell r="E29">
            <v>1265</v>
          </cell>
          <cell r="T29">
            <v>1322</v>
          </cell>
        </row>
        <row r="30">
          <cell r="B30" t="str">
            <v>06.15-06.30</v>
          </cell>
          <cell r="C30">
            <v>49.9</v>
          </cell>
          <cell r="E30">
            <v>1304</v>
          </cell>
          <cell r="T30">
            <v>1377</v>
          </cell>
        </row>
        <row r="31">
          <cell r="B31" t="str">
            <v>06.30-06.45</v>
          </cell>
          <cell r="C31">
            <v>49.99</v>
          </cell>
          <cell r="E31">
            <v>1335</v>
          </cell>
          <cell r="T31">
            <v>1389</v>
          </cell>
        </row>
        <row r="32">
          <cell r="B32" t="str">
            <v>06.45-07.00</v>
          </cell>
          <cell r="C32">
            <v>50</v>
          </cell>
          <cell r="E32">
            <v>1334</v>
          </cell>
          <cell r="T32">
            <v>1372</v>
          </cell>
        </row>
        <row r="33">
          <cell r="B33" t="str">
            <v>07.00-07.15</v>
          </cell>
          <cell r="C33">
            <v>50.02</v>
          </cell>
          <cell r="E33">
            <v>1342</v>
          </cell>
          <cell r="T33">
            <v>1330</v>
          </cell>
        </row>
        <row r="34">
          <cell r="B34" t="str">
            <v>07.15-07.30</v>
          </cell>
          <cell r="C34">
            <v>50.06</v>
          </cell>
          <cell r="E34">
            <v>1344</v>
          </cell>
          <cell r="T34">
            <v>1314</v>
          </cell>
        </row>
        <row r="35">
          <cell r="B35" t="str">
            <v>07.30-07.45</v>
          </cell>
          <cell r="C35">
            <v>50.07</v>
          </cell>
          <cell r="E35">
            <v>1355</v>
          </cell>
          <cell r="T35">
            <v>1301</v>
          </cell>
        </row>
        <row r="36">
          <cell r="B36" t="str">
            <v>07.45-08.00</v>
          </cell>
          <cell r="C36">
            <v>50.07</v>
          </cell>
          <cell r="E36">
            <v>1381</v>
          </cell>
          <cell r="T36">
            <v>1313</v>
          </cell>
        </row>
        <row r="37">
          <cell r="B37" t="str">
            <v>08.00-08.15</v>
          </cell>
          <cell r="C37">
            <v>50.08</v>
          </cell>
          <cell r="E37">
            <v>1360</v>
          </cell>
          <cell r="T37">
            <v>1325</v>
          </cell>
        </row>
        <row r="38">
          <cell r="B38" t="str">
            <v>08.15-08.30</v>
          </cell>
          <cell r="C38">
            <v>50.02</v>
          </cell>
          <cell r="E38">
            <v>1367</v>
          </cell>
          <cell r="T38">
            <v>1413</v>
          </cell>
        </row>
        <row r="39">
          <cell r="B39" t="str">
            <v>08.30-08.45</v>
          </cell>
          <cell r="C39">
            <v>49.99</v>
          </cell>
          <cell r="E39">
            <v>1389</v>
          </cell>
          <cell r="T39">
            <v>1435</v>
          </cell>
        </row>
        <row r="40">
          <cell r="B40" t="str">
            <v>08.45-09.00</v>
          </cell>
          <cell r="C40">
            <v>50.01</v>
          </cell>
          <cell r="E40">
            <v>1382</v>
          </cell>
          <cell r="T40">
            <v>1430</v>
          </cell>
        </row>
        <row r="41">
          <cell r="B41" t="str">
            <v>09.00-09.15</v>
          </cell>
          <cell r="C41">
            <v>49.99</v>
          </cell>
          <cell r="E41">
            <v>1374</v>
          </cell>
          <cell r="T41">
            <v>1410</v>
          </cell>
        </row>
        <row r="42">
          <cell r="B42" t="str">
            <v>09.15-09.30</v>
          </cell>
          <cell r="C42">
            <v>49.97</v>
          </cell>
          <cell r="E42">
            <v>1397</v>
          </cell>
          <cell r="T42">
            <v>1339</v>
          </cell>
        </row>
        <row r="43">
          <cell r="B43" t="str">
            <v>09.30-09.45</v>
          </cell>
          <cell r="C43">
            <v>49.99</v>
          </cell>
          <cell r="E43">
            <v>1376</v>
          </cell>
          <cell r="T43">
            <v>1411</v>
          </cell>
        </row>
        <row r="44">
          <cell r="B44" t="str">
            <v>09.45-10.00</v>
          </cell>
          <cell r="C44">
            <v>49.99</v>
          </cell>
          <cell r="E44">
            <v>1382</v>
          </cell>
          <cell r="T44">
            <v>1374</v>
          </cell>
        </row>
        <row r="45">
          <cell r="B45" t="str">
            <v>10.00-10.15</v>
          </cell>
          <cell r="C45">
            <v>49.99</v>
          </cell>
          <cell r="E45">
            <v>1376</v>
          </cell>
          <cell r="T45">
            <v>1372</v>
          </cell>
        </row>
        <row r="46">
          <cell r="B46" t="str">
            <v>10.15-10.30</v>
          </cell>
          <cell r="C46">
            <v>50.01</v>
          </cell>
          <cell r="E46">
            <v>1379</v>
          </cell>
          <cell r="T46">
            <v>1246</v>
          </cell>
        </row>
        <row r="47">
          <cell r="B47" t="str">
            <v>10.30-10.45</v>
          </cell>
          <cell r="C47">
            <v>49.99</v>
          </cell>
          <cell r="E47">
            <v>1369</v>
          </cell>
          <cell r="T47">
            <v>1416</v>
          </cell>
        </row>
        <row r="48">
          <cell r="B48" t="str">
            <v>10.45-11.00</v>
          </cell>
          <cell r="C48">
            <v>49.97</v>
          </cell>
          <cell r="E48">
            <v>1360</v>
          </cell>
          <cell r="T48">
            <v>1376</v>
          </cell>
        </row>
        <row r="49">
          <cell r="B49" t="str">
            <v>11.00-11.15</v>
          </cell>
          <cell r="C49">
            <v>49.9</v>
          </cell>
          <cell r="E49">
            <v>1343</v>
          </cell>
          <cell r="T49">
            <v>1402</v>
          </cell>
        </row>
        <row r="50">
          <cell r="B50" t="str">
            <v>11.15-11.30</v>
          </cell>
          <cell r="C50">
            <v>49.91</v>
          </cell>
          <cell r="E50">
            <v>1325</v>
          </cell>
          <cell r="T50">
            <v>1396</v>
          </cell>
        </row>
        <row r="51">
          <cell r="B51" t="str">
            <v>11.30-11.45</v>
          </cell>
          <cell r="C51">
            <v>49.91</v>
          </cell>
          <cell r="E51">
            <v>1326</v>
          </cell>
          <cell r="T51">
            <v>1373</v>
          </cell>
        </row>
        <row r="52">
          <cell r="B52" t="str">
            <v>11.45-12.00</v>
          </cell>
          <cell r="C52">
            <v>49.98</v>
          </cell>
          <cell r="E52">
            <v>1303</v>
          </cell>
          <cell r="T52">
            <v>1308</v>
          </cell>
        </row>
        <row r="53">
          <cell r="B53" t="str">
            <v>12.00-12.15</v>
          </cell>
          <cell r="C53">
            <v>49.97</v>
          </cell>
          <cell r="E53">
            <v>1299</v>
          </cell>
          <cell r="T53">
            <v>1293</v>
          </cell>
        </row>
        <row r="54">
          <cell r="B54" t="str">
            <v>12.15-12.30</v>
          </cell>
          <cell r="C54">
            <v>49.99</v>
          </cell>
          <cell r="E54">
            <v>1309</v>
          </cell>
          <cell r="T54">
            <v>1328</v>
          </cell>
        </row>
        <row r="55">
          <cell r="B55" t="str">
            <v>12:30-12:45</v>
          </cell>
          <cell r="C55">
            <v>49.98</v>
          </cell>
          <cell r="E55">
            <v>1296</v>
          </cell>
          <cell r="T55">
            <v>1324</v>
          </cell>
        </row>
        <row r="56">
          <cell r="B56" t="str">
            <v>12.45-13.00</v>
          </cell>
          <cell r="C56">
            <v>50.05</v>
          </cell>
          <cell r="E56">
            <v>1277</v>
          </cell>
          <cell r="T56">
            <v>1361</v>
          </cell>
        </row>
        <row r="57">
          <cell r="B57" t="str">
            <v>13.00-13.15</v>
          </cell>
          <cell r="C57">
            <v>50.13</v>
          </cell>
          <cell r="E57">
            <v>1233</v>
          </cell>
          <cell r="T57">
            <v>1206</v>
          </cell>
        </row>
        <row r="58">
          <cell r="B58" t="str">
            <v>13.15-13.30</v>
          </cell>
          <cell r="C58">
            <v>50.05</v>
          </cell>
          <cell r="E58">
            <v>1222</v>
          </cell>
          <cell r="T58">
            <v>1216</v>
          </cell>
        </row>
        <row r="59">
          <cell r="B59" t="str">
            <v>13.30-13:45</v>
          </cell>
          <cell r="C59">
            <v>50</v>
          </cell>
          <cell r="E59">
            <v>1244</v>
          </cell>
          <cell r="T59">
            <v>1261</v>
          </cell>
        </row>
        <row r="60">
          <cell r="B60" t="str">
            <v>13.45-14.00</v>
          </cell>
          <cell r="C60">
            <v>49.94</v>
          </cell>
          <cell r="E60">
            <v>1247</v>
          </cell>
          <cell r="T60">
            <v>1299</v>
          </cell>
        </row>
        <row r="61">
          <cell r="B61" t="str">
            <v>14.00-14.15</v>
          </cell>
          <cell r="C61">
            <v>49.95</v>
          </cell>
          <cell r="E61">
            <v>1255</v>
          </cell>
          <cell r="T61">
            <v>1255</v>
          </cell>
        </row>
        <row r="62">
          <cell r="B62" t="str">
            <v>14.15-14.30</v>
          </cell>
          <cell r="C62">
            <v>49.86</v>
          </cell>
          <cell r="E62">
            <v>1267</v>
          </cell>
          <cell r="T62">
            <v>1271</v>
          </cell>
        </row>
        <row r="63">
          <cell r="B63" t="str">
            <v>14.30-14.45</v>
          </cell>
          <cell r="C63">
            <v>49.95</v>
          </cell>
          <cell r="E63">
            <v>1267</v>
          </cell>
          <cell r="T63">
            <v>1259</v>
          </cell>
        </row>
        <row r="64">
          <cell r="B64" t="str">
            <v>14.45-15.00</v>
          </cell>
          <cell r="C64">
            <v>49.89</v>
          </cell>
          <cell r="E64">
            <v>1260</v>
          </cell>
          <cell r="T64">
            <v>1338</v>
          </cell>
        </row>
        <row r="65">
          <cell r="B65" t="str">
            <v>15.00-15.15</v>
          </cell>
          <cell r="C65">
            <v>49.92</v>
          </cell>
          <cell r="E65">
            <v>1275</v>
          </cell>
          <cell r="T65">
            <v>1340</v>
          </cell>
        </row>
        <row r="66">
          <cell r="B66" t="str">
            <v>15.15-15.30</v>
          </cell>
          <cell r="C66">
            <v>49.91</v>
          </cell>
          <cell r="E66">
            <v>1277</v>
          </cell>
          <cell r="T66">
            <v>1349</v>
          </cell>
        </row>
        <row r="67">
          <cell r="B67" t="str">
            <v>15.30-15.45</v>
          </cell>
          <cell r="C67">
            <v>49.9</v>
          </cell>
          <cell r="E67">
            <v>1269</v>
          </cell>
          <cell r="T67">
            <v>1300</v>
          </cell>
        </row>
        <row r="68">
          <cell r="B68" t="str">
            <v>15.45-16.00</v>
          </cell>
          <cell r="C68">
            <v>50</v>
          </cell>
          <cell r="E68">
            <v>1279</v>
          </cell>
          <cell r="T68">
            <v>1280</v>
          </cell>
        </row>
        <row r="69">
          <cell r="B69" t="str">
            <v>16.00-16.15</v>
          </cell>
          <cell r="C69">
            <v>50.02</v>
          </cell>
          <cell r="E69">
            <v>1302</v>
          </cell>
          <cell r="T69">
            <v>1263</v>
          </cell>
        </row>
        <row r="70">
          <cell r="B70" t="str">
            <v>16.15-16.30</v>
          </cell>
          <cell r="C70">
            <v>49.99</v>
          </cell>
          <cell r="E70">
            <v>1290</v>
          </cell>
          <cell r="T70">
            <v>1216</v>
          </cell>
        </row>
        <row r="71">
          <cell r="B71" t="str">
            <v>16.30-16.45</v>
          </cell>
          <cell r="C71">
            <v>50</v>
          </cell>
          <cell r="E71">
            <v>1275</v>
          </cell>
          <cell r="T71">
            <v>1212</v>
          </cell>
        </row>
        <row r="72">
          <cell r="B72" t="str">
            <v>16.45-17.00</v>
          </cell>
          <cell r="C72">
            <v>50.01</v>
          </cell>
          <cell r="E72">
            <v>1260</v>
          </cell>
          <cell r="T72">
            <v>1296</v>
          </cell>
        </row>
        <row r="73">
          <cell r="B73" t="str">
            <v>17.00-17.15</v>
          </cell>
          <cell r="C73">
            <v>50.04</v>
          </cell>
          <cell r="E73">
            <v>1241</v>
          </cell>
          <cell r="T73">
            <v>1212</v>
          </cell>
        </row>
        <row r="74">
          <cell r="B74" t="str">
            <v>17.15-17.30</v>
          </cell>
          <cell r="C74">
            <v>50.04</v>
          </cell>
          <cell r="E74">
            <v>1244</v>
          </cell>
          <cell r="T74">
            <v>1225</v>
          </cell>
        </row>
        <row r="75">
          <cell r="B75" t="str">
            <v>17.30-17.45</v>
          </cell>
          <cell r="C75">
            <v>50.04</v>
          </cell>
          <cell r="E75">
            <v>1222</v>
          </cell>
          <cell r="T75">
            <v>1280</v>
          </cell>
        </row>
        <row r="76">
          <cell r="B76" t="str">
            <v>17.45-18.00</v>
          </cell>
          <cell r="C76">
            <v>50.01</v>
          </cell>
          <cell r="E76">
            <v>1235</v>
          </cell>
          <cell r="T76">
            <v>1237</v>
          </cell>
        </row>
        <row r="77">
          <cell r="B77" t="str">
            <v>18.00-18.15</v>
          </cell>
          <cell r="C77">
            <v>50.03</v>
          </cell>
          <cell r="E77">
            <v>1229</v>
          </cell>
          <cell r="T77">
            <v>1217</v>
          </cell>
        </row>
        <row r="78">
          <cell r="B78" t="str">
            <v>18.15-18.30</v>
          </cell>
          <cell r="C78">
            <v>50</v>
          </cell>
          <cell r="E78">
            <v>1225</v>
          </cell>
          <cell r="T78">
            <v>1225</v>
          </cell>
        </row>
        <row r="79">
          <cell r="B79" t="str">
            <v>18.30-18.45</v>
          </cell>
          <cell r="C79">
            <v>50.02</v>
          </cell>
          <cell r="E79">
            <v>1200</v>
          </cell>
          <cell r="T79">
            <v>1159</v>
          </cell>
        </row>
        <row r="80">
          <cell r="B80" t="str">
            <v>18.45-19.00</v>
          </cell>
          <cell r="C80">
            <v>50.01</v>
          </cell>
          <cell r="E80">
            <v>1204</v>
          </cell>
          <cell r="T80">
            <v>1099</v>
          </cell>
        </row>
        <row r="81">
          <cell r="B81" t="str">
            <v>19.00-19.15</v>
          </cell>
          <cell r="C81">
            <v>50.04</v>
          </cell>
          <cell r="E81">
            <v>1183</v>
          </cell>
          <cell r="T81">
            <v>1217</v>
          </cell>
        </row>
        <row r="82">
          <cell r="B82" t="str">
            <v>19.15-19.30</v>
          </cell>
          <cell r="C82">
            <v>49.99</v>
          </cell>
          <cell r="E82">
            <v>1205</v>
          </cell>
          <cell r="T82">
            <v>1246</v>
          </cell>
        </row>
        <row r="83">
          <cell r="B83" t="str">
            <v>19.30-19.45</v>
          </cell>
          <cell r="C83">
            <v>49.86</v>
          </cell>
          <cell r="E83">
            <v>1246</v>
          </cell>
          <cell r="T83">
            <v>1249</v>
          </cell>
        </row>
        <row r="84">
          <cell r="B84" t="str">
            <v>19.45-20.00</v>
          </cell>
          <cell r="C84">
            <v>49.88</v>
          </cell>
          <cell r="E84">
            <v>1277</v>
          </cell>
          <cell r="T84">
            <v>1261</v>
          </cell>
        </row>
        <row r="85">
          <cell r="B85" t="str">
            <v>20.00-20.15</v>
          </cell>
          <cell r="C85">
            <v>50.03</v>
          </cell>
          <cell r="E85">
            <v>1264</v>
          </cell>
          <cell r="T85">
            <v>1262</v>
          </cell>
        </row>
        <row r="86">
          <cell r="B86" t="str">
            <v>20.15-20.30</v>
          </cell>
          <cell r="C86">
            <v>49.99</v>
          </cell>
          <cell r="E86">
            <v>1265</v>
          </cell>
          <cell r="T86">
            <v>1264</v>
          </cell>
        </row>
        <row r="87">
          <cell r="B87" t="str">
            <v>20.30-20.45</v>
          </cell>
          <cell r="C87">
            <v>50</v>
          </cell>
          <cell r="E87">
            <v>1257</v>
          </cell>
          <cell r="T87">
            <v>1245</v>
          </cell>
        </row>
        <row r="88">
          <cell r="B88" t="str">
            <v>20.45-21.00</v>
          </cell>
          <cell r="C88">
            <v>49.99</v>
          </cell>
          <cell r="E88">
            <v>1256</v>
          </cell>
          <cell r="T88">
            <v>1243</v>
          </cell>
        </row>
        <row r="89">
          <cell r="B89" t="str">
            <v>21.00-21.15</v>
          </cell>
          <cell r="C89">
            <v>49.89</v>
          </cell>
          <cell r="E89">
            <v>1237</v>
          </cell>
          <cell r="T89">
            <v>1198</v>
          </cell>
        </row>
        <row r="90">
          <cell r="B90" t="str">
            <v>21.15-21.30</v>
          </cell>
          <cell r="C90">
            <v>49.87</v>
          </cell>
          <cell r="E90">
            <v>1220</v>
          </cell>
          <cell r="T90">
            <v>1219</v>
          </cell>
        </row>
        <row r="91">
          <cell r="B91" t="str">
            <v>21.30-21.45</v>
          </cell>
          <cell r="C91">
            <v>49.82</v>
          </cell>
          <cell r="E91">
            <v>1178</v>
          </cell>
          <cell r="T91">
            <v>1193</v>
          </cell>
        </row>
        <row r="92">
          <cell r="B92" t="str">
            <v>21.45-22.00</v>
          </cell>
          <cell r="C92">
            <v>49.94</v>
          </cell>
          <cell r="E92">
            <v>1160</v>
          </cell>
          <cell r="T92">
            <v>1160</v>
          </cell>
        </row>
        <row r="93">
          <cell r="B93" t="str">
            <v>22.00-22.15</v>
          </cell>
          <cell r="C93">
            <v>49.99</v>
          </cell>
          <cell r="E93">
            <v>1138</v>
          </cell>
          <cell r="T93">
            <v>1130</v>
          </cell>
        </row>
        <row r="94">
          <cell r="B94" t="str">
            <v>22.15-22.30</v>
          </cell>
          <cell r="C94">
            <v>49.92</v>
          </cell>
          <cell r="E94">
            <v>1113</v>
          </cell>
          <cell r="T94">
            <v>1142</v>
          </cell>
        </row>
        <row r="95">
          <cell r="B95" t="str">
            <v>22.30-22.45</v>
          </cell>
          <cell r="C95">
            <v>49.93</v>
          </cell>
          <cell r="E95">
            <v>1105</v>
          </cell>
          <cell r="T95">
            <v>1152</v>
          </cell>
        </row>
        <row r="96">
          <cell r="B96" t="str">
            <v>22.45-23.00</v>
          </cell>
          <cell r="C96">
            <v>49.93</v>
          </cell>
          <cell r="E96">
            <v>1073</v>
          </cell>
          <cell r="T96">
            <v>1121</v>
          </cell>
        </row>
        <row r="97">
          <cell r="B97" t="str">
            <v>23.00-23.15</v>
          </cell>
          <cell r="C97">
            <v>49.85</v>
          </cell>
          <cell r="E97">
            <v>1052</v>
          </cell>
          <cell r="T97">
            <v>1048</v>
          </cell>
        </row>
        <row r="98">
          <cell r="B98" t="str">
            <v>23.15-23.30</v>
          </cell>
          <cell r="C98">
            <v>49.82</v>
          </cell>
          <cell r="E98">
            <v>1054</v>
          </cell>
          <cell r="T98">
            <v>1054</v>
          </cell>
        </row>
        <row r="99">
          <cell r="B99" t="str">
            <v>23.30-23.45</v>
          </cell>
          <cell r="C99">
            <v>49.81</v>
          </cell>
          <cell r="E99">
            <v>1040</v>
          </cell>
          <cell r="T99">
            <v>995</v>
          </cell>
        </row>
        <row r="100">
          <cell r="B100" t="str">
            <v>23.45-24.00</v>
          </cell>
          <cell r="C100">
            <v>49.81</v>
          </cell>
          <cell r="E100">
            <v>1025</v>
          </cell>
          <cell r="T100">
            <v>989</v>
          </cell>
        </row>
        <row r="101">
          <cell r="C101">
            <v>49.961354166666673</v>
          </cell>
          <cell r="E101">
            <v>292.69499999999999</v>
          </cell>
          <cell r="AJ101">
            <v>4.6144844091903723</v>
          </cell>
          <cell r="BA101" t="str">
            <v>13.00-13.15</v>
          </cell>
        </row>
        <row r="102">
          <cell r="BA102" t="str">
            <v>05.30-05.45</v>
          </cell>
          <cell r="BC102">
            <v>49.77</v>
          </cell>
          <cell r="BD102">
            <v>0</v>
          </cell>
          <cell r="BF102">
            <v>62</v>
          </cell>
          <cell r="BG102">
            <v>50.13</v>
          </cell>
          <cell r="BH102">
            <v>27</v>
          </cell>
          <cell r="BJ102">
            <v>0</v>
          </cell>
        </row>
        <row r="104">
          <cell r="B104">
            <v>1397</v>
          </cell>
        </row>
        <row r="105">
          <cell r="A105" t="str">
            <v xml:space="preserve">Max Demand observed (MW) (at 09.30 Hrs.) </v>
          </cell>
        </row>
        <row r="106">
          <cell r="B106">
            <v>1023</v>
          </cell>
          <cell r="Q106">
            <v>4.1971070480928683</v>
          </cell>
          <cell r="R106">
            <v>4.3770518160377359</v>
          </cell>
        </row>
        <row r="107">
          <cell r="A107" t="str">
            <v xml:space="preserve">Min Demand at observed (MW) (at 04.45 Hrs.) </v>
          </cell>
        </row>
      </sheetData>
      <sheetData sheetId="11"/>
      <sheetData sheetId="12"/>
      <sheetData sheetId="13"/>
      <sheetData sheetId="14"/>
      <sheetData sheetId="15">
        <row r="82">
          <cell r="AB82">
            <v>0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1080</v>
          </cell>
          <cell r="AC99">
            <v>1042.308</v>
          </cell>
        </row>
        <row r="100">
          <cell r="B100" t="str">
            <v>G- DAM THROUGH HPSEBL</v>
          </cell>
          <cell r="AB100">
            <v>0</v>
          </cell>
          <cell r="AC100">
            <v>0</v>
          </cell>
        </row>
        <row r="101">
          <cell r="B101" t="str">
            <v>MANIKARAN BRPL NR/2021/88246/F</v>
          </cell>
          <cell r="AB101">
            <v>0</v>
          </cell>
          <cell r="AC101">
            <v>0</v>
          </cell>
        </row>
        <row r="102">
          <cell r="B102" t="str">
            <v>PTC TO PCKL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124.52249999999999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0</v>
          </cell>
          <cell r="AC113">
            <v>0</v>
          </cell>
        </row>
        <row r="115">
          <cell r="B115" t="str">
            <v>KEIPL THROUGH BYPL</v>
          </cell>
          <cell r="AB115">
            <v>0</v>
          </cell>
          <cell r="AC115">
            <v>0</v>
          </cell>
        </row>
        <row r="116">
          <cell r="B116" t="str">
            <v>BRPL</v>
          </cell>
          <cell r="AB116">
            <v>1908</v>
          </cell>
          <cell r="AC116">
            <v>1908</v>
          </cell>
        </row>
        <row r="117">
          <cell r="B117" t="str">
            <v>(BYPL )</v>
          </cell>
          <cell r="AB117">
            <v>660</v>
          </cell>
          <cell r="AC117">
            <v>660</v>
          </cell>
        </row>
        <row r="118">
          <cell r="B118" t="str">
            <v xml:space="preserve">PUNJAB  (Through  APPCL) </v>
          </cell>
          <cell r="AB118">
            <v>1800</v>
          </cell>
          <cell r="AC118">
            <v>1800</v>
          </cell>
        </row>
        <row r="119">
          <cell r="B119" t="str">
            <v>PUNJAB(PTC)</v>
          </cell>
          <cell r="AB119">
            <v>960</v>
          </cell>
          <cell r="AC119">
            <v>960</v>
          </cell>
        </row>
        <row r="121">
          <cell r="B121" t="str">
            <v>IPCL_WB</v>
          </cell>
          <cell r="AB121">
            <v>0</v>
          </cell>
        </row>
        <row r="122">
          <cell r="B122" t="str">
            <v xml:space="preserve">PUNJAB  (Through  APPCL) </v>
          </cell>
          <cell r="AB122">
            <v>0</v>
          </cell>
        </row>
        <row r="126">
          <cell r="B126" t="str">
            <v>PUNJAB  (Through  PTC) NIGHT POWER</v>
          </cell>
          <cell r="AB126">
            <v>0</v>
          </cell>
          <cell r="AC126">
            <v>0</v>
          </cell>
        </row>
        <row r="127">
          <cell r="B127" t="str">
            <v xml:space="preserve">GOA  (Through APPCL) </v>
          </cell>
          <cell r="AB127">
            <v>0</v>
          </cell>
          <cell r="AC127">
            <v>0</v>
          </cell>
        </row>
        <row r="128">
          <cell r="B128" t="str">
            <v xml:space="preserve">GOA  (Through MPL) </v>
          </cell>
          <cell r="AB128">
            <v>0</v>
          </cell>
          <cell r="AC128">
            <v>0</v>
          </cell>
        </row>
        <row r="129">
          <cell r="B129" t="str">
            <v>DIAL &amp; ODISHA (RE Through M/s GMR)</v>
          </cell>
          <cell r="AB129">
            <v>0</v>
          </cell>
          <cell r="AC129">
            <v>0</v>
          </cell>
        </row>
        <row r="130">
          <cell r="B130" t="str">
            <v>TPDDL (RE Through M/s TPTCL) RTC Power</v>
          </cell>
          <cell r="AB130">
            <v>0</v>
          </cell>
          <cell r="AC130">
            <v>0</v>
          </cell>
        </row>
        <row r="131">
          <cell r="B131" t="str">
            <v>PSPCL (RE Through M/s PTC) RTC Power</v>
          </cell>
          <cell r="AB131">
            <v>0</v>
          </cell>
          <cell r="AC131">
            <v>0</v>
          </cell>
        </row>
        <row r="132">
          <cell r="B132" t="str">
            <v>PXIL GTAM</v>
          </cell>
          <cell r="AB132">
            <v>0</v>
          </cell>
          <cell r="AC132">
            <v>0</v>
          </cell>
        </row>
        <row r="133">
          <cell r="B133">
            <v>0</v>
          </cell>
          <cell r="AB133">
            <v>0</v>
          </cell>
          <cell r="AC133">
            <v>0</v>
          </cell>
        </row>
      </sheetData>
      <sheetData sheetId="16">
        <row r="101">
          <cell r="G101">
            <v>67.503850000000014</v>
          </cell>
          <cell r="CI101">
            <v>-7.3982749999999946</v>
          </cell>
          <cell r="CP101">
            <v>55.838974999999998</v>
          </cell>
        </row>
        <row r="107">
          <cell r="AN107">
            <v>123.24893567499998</v>
          </cell>
        </row>
        <row r="109">
          <cell r="AN109">
            <v>8.5521000000000047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8">
          <cell r="AQ8">
            <v>0</v>
          </cell>
        </row>
        <row r="105">
          <cell r="AQ105">
            <v>0</v>
          </cell>
          <cell r="BD105">
            <v>231.60275876249983</v>
          </cell>
        </row>
      </sheetData>
      <sheetData sheetId="33">
        <row r="100">
          <cell r="DI100">
            <v>22.78546220999996</v>
          </cell>
          <cell r="DK100">
            <v>8.555999999999969</v>
          </cell>
        </row>
      </sheetData>
      <sheetData sheetId="34">
        <row r="105">
          <cell r="BD105">
            <v>2.6909399999999923</v>
          </cell>
          <cell r="BE105">
            <v>0</v>
          </cell>
          <cell r="BF105">
            <v>0</v>
          </cell>
        </row>
      </sheetData>
      <sheetData sheetId="35"/>
      <sheetData sheetId="36"/>
      <sheetData sheetId="38"/>
      <sheetData sheetId="39"/>
      <sheetData sheetId="40">
        <row r="12">
          <cell r="T12">
            <v>1.1180000000000001</v>
          </cell>
          <cell r="V12">
            <v>-0.56688000000000027</v>
          </cell>
        </row>
        <row r="17">
          <cell r="T17">
            <v>0</v>
          </cell>
          <cell r="V17">
            <v>-7.6600000000000446E-2</v>
          </cell>
        </row>
        <row r="22">
          <cell r="T22">
            <v>5.7200000000000001E-2</v>
          </cell>
          <cell r="V22">
            <v>0.30348799999999998</v>
          </cell>
        </row>
        <row r="28">
          <cell r="T28">
            <v>0.41364400000000001</v>
          </cell>
          <cell r="V28">
            <v>4.6328960000000308E-2</v>
          </cell>
        </row>
        <row r="34">
          <cell r="T34">
            <v>0.39597500000000002</v>
          </cell>
          <cell r="V34">
            <v>-4.4085200000000047E-2</v>
          </cell>
        </row>
        <row r="40">
          <cell r="T40">
            <v>0.15317999999999998</v>
          </cell>
          <cell r="V40">
            <v>-0.19586879999999995</v>
          </cell>
        </row>
        <row r="46">
          <cell r="T46">
            <v>0.35905299999999996</v>
          </cell>
          <cell r="V46">
            <v>0.2794374399999997</v>
          </cell>
        </row>
        <row r="52">
          <cell r="T52">
            <v>0.58109999999999995</v>
          </cell>
          <cell r="V52">
            <v>-0.77613504000000022</v>
          </cell>
        </row>
        <row r="58">
          <cell r="T58">
            <v>0</v>
          </cell>
          <cell r="V58">
            <v>-0.18029999999999999</v>
          </cell>
        </row>
        <row r="64">
          <cell r="T64">
            <v>2.01E-2</v>
          </cell>
          <cell r="V64">
            <v>-9.6960000000001489E-3</v>
          </cell>
        </row>
        <row r="70">
          <cell r="V70">
            <v>-0.14569200000000093</v>
          </cell>
        </row>
        <row r="77">
          <cell r="V77">
            <v>-1.3035680000000003</v>
          </cell>
        </row>
        <row r="82">
          <cell r="V82">
            <v>-0.10946111999999997</v>
          </cell>
        </row>
        <row r="87">
          <cell r="T87">
            <v>0.22401240000000003</v>
          </cell>
          <cell r="U87">
            <v>1.0573385279999989</v>
          </cell>
        </row>
      </sheetData>
      <sheetData sheetId="41"/>
      <sheetData sheetId="43">
        <row r="2">
          <cell r="C2">
            <v>44705</v>
          </cell>
        </row>
        <row r="6">
          <cell r="Q6">
            <v>31666.7</v>
          </cell>
        </row>
        <row r="10">
          <cell r="D10">
            <v>23.19</v>
          </cell>
          <cell r="E10">
            <v>23.19</v>
          </cell>
          <cell r="F10">
            <v>18.55</v>
          </cell>
          <cell r="G10">
            <v>16.07</v>
          </cell>
          <cell r="H10">
            <v>90</v>
          </cell>
        </row>
        <row r="11">
          <cell r="D11">
            <v>19.2</v>
          </cell>
          <cell r="E11">
            <v>19.2</v>
          </cell>
          <cell r="F11">
            <v>22.4</v>
          </cell>
          <cell r="G11">
            <v>16.850000000000001</v>
          </cell>
          <cell r="H11">
            <v>126</v>
          </cell>
        </row>
        <row r="12">
          <cell r="D12">
            <v>9.8000000000000007</v>
          </cell>
          <cell r="E12">
            <v>9.8000000000000007</v>
          </cell>
          <cell r="F12">
            <v>13.31</v>
          </cell>
          <cell r="G12">
            <v>13.75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</v>
          </cell>
          <cell r="G13">
            <v>3.64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1.87</v>
          </cell>
          <cell r="G14">
            <v>2.1</v>
          </cell>
          <cell r="H14">
            <v>10.1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1.52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1.77</v>
          </cell>
          <cell r="H16">
            <v>10.6</v>
          </cell>
        </row>
        <row r="17">
          <cell r="D17">
            <v>0.81</v>
          </cell>
          <cell r="E17">
            <v>0.81</v>
          </cell>
          <cell r="F17">
            <v>0.96</v>
          </cell>
          <cell r="G17">
            <v>1.82</v>
          </cell>
          <cell r="H17">
            <v>11</v>
          </cell>
        </row>
        <row r="18">
          <cell r="D18">
            <v>0.92</v>
          </cell>
          <cell r="E18">
            <v>0.92</v>
          </cell>
          <cell r="F18">
            <v>0.96</v>
          </cell>
          <cell r="G18">
            <v>1.38</v>
          </cell>
          <cell r="H18">
            <v>8.6999999999999993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1.04</v>
          </cell>
          <cell r="H19">
            <v>5.03</v>
          </cell>
        </row>
        <row r="20">
          <cell r="D20">
            <v>0.73</v>
          </cell>
          <cell r="E20">
            <v>0.73</v>
          </cell>
          <cell r="F20">
            <v>0.96</v>
          </cell>
          <cell r="G20">
            <v>1.1100000000000001</v>
          </cell>
          <cell r="H20">
            <v>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0.66</v>
          </cell>
          <cell r="G22">
            <v>0.66</v>
          </cell>
        </row>
        <row r="24">
          <cell r="F24">
            <v>3.36</v>
          </cell>
          <cell r="G24">
            <v>2.2200000000000002</v>
          </cell>
        </row>
        <row r="25">
          <cell r="F25">
            <v>0.96</v>
          </cell>
          <cell r="G25">
            <v>2.31</v>
          </cell>
        </row>
        <row r="28">
          <cell r="F28">
            <v>43.55</v>
          </cell>
          <cell r="G28">
            <v>30.07</v>
          </cell>
          <cell r="H28">
            <v>220</v>
          </cell>
        </row>
        <row r="29">
          <cell r="F29">
            <v>6.36</v>
          </cell>
          <cell r="G29">
            <v>5.59</v>
          </cell>
          <cell r="H29">
            <v>45.5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6.85</v>
          </cell>
          <cell r="G30">
            <v>4.47</v>
          </cell>
          <cell r="H30">
            <v>70</v>
          </cell>
        </row>
        <row r="31">
          <cell r="F31">
            <v>6.06</v>
          </cell>
          <cell r="G31">
            <v>7.91</v>
          </cell>
          <cell r="H31">
            <v>74</v>
          </cell>
        </row>
        <row r="32">
          <cell r="F32">
            <v>38.159999999999997</v>
          </cell>
          <cell r="G32">
            <v>37.869999999999997</v>
          </cell>
        </row>
        <row r="33">
          <cell r="F33">
            <v>0</v>
          </cell>
          <cell r="G33">
            <v>2.87</v>
          </cell>
        </row>
        <row r="34">
          <cell r="F34">
            <v>0.6</v>
          </cell>
          <cell r="G34">
            <v>0.44</v>
          </cell>
        </row>
        <row r="35">
          <cell r="F35">
            <v>2.52</v>
          </cell>
          <cell r="G35">
            <v>3.08</v>
          </cell>
        </row>
        <row r="36">
          <cell r="F36">
            <v>2.4</v>
          </cell>
          <cell r="G36">
            <v>2.35</v>
          </cell>
        </row>
        <row r="37">
          <cell r="F37">
            <v>1.1202399999999999</v>
          </cell>
          <cell r="G37">
            <v>0.9</v>
          </cell>
        </row>
        <row r="38">
          <cell r="F38">
            <v>2.0481600000000002</v>
          </cell>
          <cell r="G38">
            <v>2.33</v>
          </cell>
        </row>
        <row r="39">
          <cell r="G39">
            <v>2.0099999999999998</v>
          </cell>
        </row>
        <row r="41">
          <cell r="G41">
            <v>5.56</v>
          </cell>
        </row>
        <row r="42">
          <cell r="G42">
            <v>0.31666700000000003</v>
          </cell>
        </row>
        <row r="43">
          <cell r="G43">
            <v>1.3244</v>
          </cell>
        </row>
        <row r="44">
          <cell r="G44">
            <v>22.401240000000001</v>
          </cell>
        </row>
        <row r="51">
          <cell r="F51">
            <v>219.76839999999993</v>
          </cell>
        </row>
        <row r="62">
          <cell r="C62">
            <v>12.472300000000001</v>
          </cell>
        </row>
        <row r="77">
          <cell r="I77">
            <v>208.89984000000001</v>
          </cell>
        </row>
      </sheetData>
      <sheetData sheetId="44"/>
      <sheetData sheetId="45"/>
      <sheetData sheetId="46"/>
      <sheetData sheetId="47">
        <row r="105">
          <cell r="BC105">
            <v>61.764188022499994</v>
          </cell>
        </row>
      </sheetData>
      <sheetData sheetId="48"/>
      <sheetData sheetId="49"/>
      <sheetData sheetId="50">
        <row r="5">
          <cell r="AF5">
            <v>4.17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61C35-28F1-42EC-9E6B-1BC797ABE645}">
  <sheetPr>
    <tabColor rgb="FF00B050"/>
    <pageSetUpPr fitToPage="1"/>
  </sheetPr>
  <dimension ref="A1:AB158"/>
  <sheetViews>
    <sheetView showGridLines="0" tabSelected="1" view="pageBreakPreview" topLeftCell="B56" zoomScale="60" workbookViewId="0">
      <selection activeCell="L83" sqref="L83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44705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44706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44705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8.64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18.55</v>
      </c>
      <c r="G20" s="73">
        <f>'[1]Form-1_AnticipatedVsActual_BI'!G10</f>
        <v>16.07</v>
      </c>
      <c r="H20" s="74">
        <f>'[1]Form-1_AnticipatedVsActual_BI'!H10</f>
        <v>90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22.4</v>
      </c>
      <c r="G21" s="80">
        <f>'[1]Form-1_AnticipatedVsActual_BI'!G11</f>
        <v>16.850000000000001</v>
      </c>
      <c r="H21" s="81">
        <f>'[1]Form-1_AnticipatedVsActual_BI'!H11</f>
        <v>126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13.31</v>
      </c>
      <c r="G22" s="84">
        <f>'[1]Form-1_AnticipatedVsActual_BI'!G12</f>
        <v>13.75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</v>
      </c>
      <c r="G23" s="84">
        <f>'[1]Form-1_AnticipatedVsActual_BI'!G13</f>
        <v>3.64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1.87</v>
      </c>
      <c r="G24" s="84">
        <f>'[1]Form-1_AnticipatedVsActual_BI'!G14</f>
        <v>2.1</v>
      </c>
      <c r="H24" s="88">
        <f>'[1]Form-1_AnticipatedVsActual_BI'!H14</f>
        <v>10.1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1.52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1.77</v>
      </c>
      <c r="H26" s="88">
        <f>'[1]Form-1_AnticipatedVsActual_BI'!H16</f>
        <v>10.6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0.96</v>
      </c>
      <c r="G27" s="84">
        <f>'[1]Form-1_AnticipatedVsActual_BI'!G17</f>
        <v>1.82</v>
      </c>
      <c r="H27" s="88">
        <f>'[1]Form-1_AnticipatedVsActual_BI'!H17</f>
        <v>11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0.96</v>
      </c>
      <c r="G28" s="89">
        <f>'[1]Form-1_AnticipatedVsActual_BI'!G18</f>
        <v>1.38</v>
      </c>
      <c r="H28" s="88">
        <f>'[1]Form-1_AnticipatedVsActual_BI'!H18</f>
        <v>8.6999999999999993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1.04</v>
      </c>
      <c r="H29" s="88">
        <f>'[1]Form-1_AnticipatedVsActual_BI'!H19</f>
        <v>5.03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0.96</v>
      </c>
      <c r="G30" s="84">
        <f>'[1]Form-1_AnticipatedVsActual_BI'!G20</f>
        <v>1.1100000000000001</v>
      </c>
      <c r="H30" s="81">
        <f>'[1]Form-1_AnticipatedVsActual_BI'!H20</f>
        <v>6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115.835428576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0.66</v>
      </c>
      <c r="G32" s="84">
        <f>'[1]Form-1_AnticipatedVsActual_BI'!G22</f>
        <v>0.66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65.27</v>
      </c>
      <c r="G33" s="94">
        <f t="shared" si="0"/>
        <v>61.710000000000008</v>
      </c>
      <c r="H33" s="94">
        <f t="shared" si="0"/>
        <v>371.43</v>
      </c>
      <c r="I33" s="95"/>
      <c r="J33" s="87"/>
      <c r="K33" s="91" t="s">
        <v>44</v>
      </c>
      <c r="L33" s="91"/>
      <c r="N33" s="92">
        <f>G33+G43+I44+G41-AA61-AB61</f>
        <v>123.850875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38.323999999999998</v>
      </c>
      <c r="G36" s="113">
        <f>I36*0.88</f>
        <v>26.461600000000001</v>
      </c>
      <c r="H36" s="114">
        <f>'[1]Form-1_AnticipatedVsActual_BI'!$H$28</f>
        <v>220</v>
      </c>
      <c r="I36" s="115">
        <f>'[1]Form-1_AnticipatedVsActual_BI'!$G$28</f>
        <v>30.07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5.2259999999999991</v>
      </c>
      <c r="G37" s="80">
        <f>I36*0.12</f>
        <v>3.6084000000000001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1.2720000000000002</v>
      </c>
      <c r="G38" s="125">
        <f>I38*0.2</f>
        <v>1.1180000000000001</v>
      </c>
      <c r="H38" s="125">
        <f>'[1]Form-1_AnticipatedVsActual_BI'!$H$29</f>
        <v>45.5</v>
      </c>
      <c r="I38" s="126">
        <f>'[1]Form-1_AnticipatedVsActual_BI'!$G$29</f>
        <v>5.59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43.953679999999991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6.85</v>
      </c>
      <c r="G41" s="89">
        <f>'[1]Form-1_AnticipatedVsActual_BI'!G30*(0.9925)</f>
        <v>4.4364749999999997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6.06</v>
      </c>
      <c r="G42" s="89">
        <f>'[1]Form-1_AnticipatedVsActual_BI'!G31*(0.9925)</f>
        <v>7.8506750000000007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42.48</v>
      </c>
      <c r="G43" s="136">
        <f>'[1]Form-1_AnticipatedVsActual_BI'!G24+'[1]Form-1_AnticipatedVsActual_BI'!G25+'[1]Form-1_AnticipatedVsActual_BI'!G32</f>
        <v>42.4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1.2354285759999999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3.3222643999999995</v>
      </c>
      <c r="H44" s="81">
        <v>55</v>
      </c>
      <c r="I44" s="141">
        <f>SUM('[1]Form-1_AnticipatedVsActual_BI'!G33:G49) -SUM('[1]Form-1_AnticipatedVsActual_BI'!G42)</f>
        <v>43.265639999999998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61.710000000000008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30.07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10.7706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0.31666700000000003</v>
      </c>
      <c r="E49" s="167"/>
      <c r="F49" s="162"/>
      <c r="G49" s="168" t="s">
        <v>77</v>
      </c>
      <c r="H49" s="169">
        <f>ABS('[1]Report_Daily Hrly Load Sheet '!AB113/100)</f>
        <v>0</v>
      </c>
      <c r="I49" s="170">
        <f>ABS('[1]Report_Daily Hrly Load Sheet '!AC113/100)</f>
        <v>0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42.4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>
        <f>'[1]Central Sector Final Rev'!$AQ$8</f>
        <v>0</v>
      </c>
      <c r="C51" s="166"/>
      <c r="D51" s="88">
        <f>'[1]Central Sector Final Rev'!$AQ$105</f>
        <v>0</v>
      </c>
      <c r="E51" s="167"/>
      <c r="F51" s="176"/>
      <c r="G51" s="128" t="s">
        <v>79</v>
      </c>
      <c r="H51" s="128"/>
      <c r="I51" s="177">
        <f>I47+I49</f>
        <v>0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1.245225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231.60275876249983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3.0982519999999991</v>
      </c>
      <c r="E54" s="178"/>
      <c r="F54" s="152" t="str">
        <f>'[1]Report_Daily Hrly Load Sheet '!B116</f>
        <v>BRPL</v>
      </c>
      <c r="G54" s="153"/>
      <c r="H54" s="78">
        <f>'[1]Report_Daily Hrly Load Sheet '!AB116/100</f>
        <v>19.079999999999998</v>
      </c>
      <c r="I54" s="41">
        <f>'[1]Report_Daily Hrly Load Sheet '!AC116/100</f>
        <v>19.079999999999998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12.472300000000001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393.68580276249986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123.24893567499998</v>
      </c>
      <c r="E57" s="178"/>
      <c r="F57" s="152" t="str">
        <f>IF(I57=0,"",'[1]Report_Daily Hrly Load Sheet '!B121)</f>
        <v/>
      </c>
      <c r="G57" s="153"/>
      <c r="H57" s="78">
        <f>'[1]Report_Daily Hrly Load Sheet '!AB121/100</f>
        <v>0</v>
      </c>
      <c r="I57" s="41">
        <f>'[1]Report_Daily Hrly Load Sheet '!AB121/100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Rs.4.17</v>
      </c>
      <c r="C58" s="182"/>
      <c r="D58" s="88">
        <f>[1]Report_GoHP!$CP$101</f>
        <v>55.838974999999998</v>
      </c>
      <c r="E58" s="183"/>
      <c r="F58" s="152" t="str">
        <f>IF(I58=0,"",'[1]Report_Daily Hrly Load Sheet '!B122)</f>
        <v/>
      </c>
      <c r="G58" s="153"/>
      <c r="H58" s="78">
        <f>'[1]Report_Daily Hrly Load Sheet '!AB122/100</f>
        <v>0</v>
      </c>
      <c r="I58" s="41">
        <f>'[1]Report_Daily Hrly Load Sheet '!AB122/100</f>
        <v>0</v>
      </c>
      <c r="J58" s="179"/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67.503850000000014</v>
      </c>
      <c r="E59" s="183"/>
      <c r="F59" s="152" t="str">
        <f>'[1]Report_Daily Hrly Load Sheet '!B118</f>
        <v xml:space="preserve">PUNJAB  (Through  APPCL) </v>
      </c>
      <c r="G59" s="153"/>
      <c r="H59" s="78">
        <f>'[1]Report_Daily Hrly Load Sheet '!AB118/100</f>
        <v>18</v>
      </c>
      <c r="I59" s="41">
        <f>'[1]Report_Daily Hrly Load Sheet '!AC118/100</f>
        <v>18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7.3982749999999946</v>
      </c>
      <c r="E60" s="183"/>
      <c r="F60" s="152" t="str">
        <f>'[1]Report_Daily Hrly Load Sheet '!B119</f>
        <v>PUNJAB(PTC)</v>
      </c>
      <c r="G60" s="153"/>
      <c r="H60" s="78">
        <f>'[1]Report_Daily Hrly Load Sheet '!AB119/100</f>
        <v>9.6</v>
      </c>
      <c r="I60" s="41">
        <f>'[1]Report_Daily Hrly Load Sheet '!AC119/100</f>
        <v>9.6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D57-D58-(D59-D60)</f>
        <v>7.3043856749999634</v>
      </c>
      <c r="E61" s="178"/>
      <c r="F61" s="152" t="str">
        <f>IF(I61=0,"",'[1]Report_Daily Hrly Load Sheet '!B117)</f>
        <v>(BYPL )</v>
      </c>
      <c r="G61" s="153"/>
      <c r="H61" s="78">
        <f>'[1]Report_Daily Hrly Load Sheet '!AB117/100</f>
        <v>6.6</v>
      </c>
      <c r="I61" s="41">
        <f>'[1]Report_Daily Hrly Load Sheet '!AC117/100</f>
        <v>6.6</v>
      </c>
      <c r="J61" s="179"/>
      <c r="AA61" s="92">
        <f>'[1]Form-1_AnticipatedVsActual_BI'!G41</f>
        <v>5.56</v>
      </c>
      <c r="AB61" s="92">
        <f>'[1]Form-1_AnticipatedVsActual_BI'!G44</f>
        <v>22.401240000000001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8.5521000000000047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-1.7216932320000033</v>
      </c>
      <c r="E63" s="192"/>
      <c r="F63" s="152" t="str">
        <f>IF(I63=0,"",'[1]Report_Daily Hrly Load Sheet '!B126)</f>
        <v/>
      </c>
      <c r="G63" s="153"/>
      <c r="H63" s="78">
        <f>'[1]Report_Daily Hrly Load Sheet '!AB126/100</f>
        <v>0</v>
      </c>
      <c r="I63" s="41">
        <f>'[1]Report_Daily Hrly Load Sheet '!AC126/100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337.84682776249986</v>
      </c>
      <c r="E64" s="178"/>
      <c r="F64" s="152" t="str">
        <f>IF(I64=0,"",'[1]Report_Daily Hrly Load Sheet '!B127)</f>
        <v/>
      </c>
      <c r="G64" s="153"/>
      <c r="H64" s="78">
        <f>'[1]Report_Daily Hrly Load Sheet '!AB127/100</f>
        <v>0</v>
      </c>
      <c r="I64" s="41">
        <f>'[1]Report_Daily Hrly Load Sheet '!AC127/100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IF(I65=0,"",'[1]Report_Daily Hrly Load Sheet '!B128)</f>
        <v/>
      </c>
      <c r="G65" s="153"/>
      <c r="H65" s="78">
        <f>'[1]Report_Daily Hrly Load Sheet '!AB128/100</f>
        <v>0</v>
      </c>
      <c r="I65" s="41">
        <f>'[1]Report_Daily Hrly Load Sheet '!AC128/100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'!B129)</f>
        <v/>
      </c>
      <c r="G66" s="153"/>
      <c r="H66" s="78">
        <f>'[1]Report_Daily Hrly Load Sheet '!AB129/100</f>
        <v>0</v>
      </c>
      <c r="I66" s="41">
        <f>'[1]Report_Daily Hrly Load Sheet '!AC129/100</f>
        <v>0</v>
      </c>
      <c r="J66" s="179"/>
      <c r="K66" s="198">
        <f>I71-155.701</f>
        <v>-102.42099999999999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'!B130)</f>
        <v/>
      </c>
      <c r="G67" s="153"/>
      <c r="H67" s="78">
        <f>'[1]Report_Daily Hrly Load Sheet '!AB130/100</f>
        <v>0</v>
      </c>
      <c r="I67" s="41">
        <f>'[1]Report_Daily Hrly Load Sheet '!AC130/100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10.8</v>
      </c>
      <c r="D68" s="84">
        <f>'[1]Report_Daily Hrly Load Sheet '!AC99/100</f>
        <v>10.423080000000001</v>
      </c>
      <c r="E68" s="178"/>
      <c r="F68" s="152" t="str">
        <f>IF(I68=0,"",'[1]Report_Daily Hrly Load Sheet '!B131)</f>
        <v/>
      </c>
      <c r="G68" s="153"/>
      <c r="H68" s="78">
        <f>'[1]Report_Daily Hrly Load Sheet '!AB131/100</f>
        <v>0</v>
      </c>
      <c r="I68" s="41">
        <f>'[1]Report_Daily Hrly Load Sheet '!AC131/100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G- DAM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'!B132)</f>
        <v/>
      </c>
      <c r="G69" s="153"/>
      <c r="H69" s="78">
        <f>'[1]Report_Daily Hrly Load Sheet '!AB132/100</f>
        <v>0</v>
      </c>
      <c r="I69" s="41">
        <f>'[1]Report_Daily Hrly Load Sheet '!AC132/100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MANIKARAN BRPL NR/2021/88246/F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'!B133)</f>
        <v/>
      </c>
      <c r="G70" s="153"/>
      <c r="H70" s="78">
        <f>'[1]Report_Daily Hrly Load Sheet '!AB133/100</f>
        <v>0</v>
      </c>
      <c r="I70" s="41">
        <f>'[1]Report_Daily Hrly Load Sheet '!AC133/100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PTC TO PCKL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53.28</v>
      </c>
      <c r="I71" s="205">
        <f>SUM(I47:I49,I52:I70)</f>
        <v>53.28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294.98990776249991</v>
      </c>
      <c r="J72" s="211"/>
      <c r="K72" s="206">
        <f>[1]Report_Actual_RTD!BC102</f>
        <v>49.77</v>
      </c>
      <c r="L72" s="206" t="str">
        <f>MID([1]Report_Actual_RTD!BA102,7,7)</f>
        <v>05.45</v>
      </c>
      <c r="M72" s="206">
        <f>[1]Report_Actual_RTD!BD102</f>
        <v>0</v>
      </c>
      <c r="N72" s="206">
        <f>[1]Report_Actual_RTD!BF102</f>
        <v>62</v>
      </c>
      <c r="O72" s="207">
        <f>[1]Report_Actual_RTD!BG102</f>
        <v>50.13</v>
      </c>
      <c r="P72" s="207" t="str">
        <f>MID([1]Report_Actual_RTD!BA101,7,7)</f>
        <v>13.15</v>
      </c>
      <c r="Q72" s="207">
        <f>[1]Report_Actual_RTD!BH102</f>
        <v>27</v>
      </c>
      <c r="R72" s="207">
        <f>[1]Report_Actual_RTD!BJ102</f>
        <v>0</v>
      </c>
      <c r="S72" s="208">
        <f>I78</f>
        <v>49.961354166666673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292.69499999999999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2.2949077624999177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4.2 , 4.38 &amp; 4.61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292.69499999999999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50.13 at 13.15 Hrs, Min.Freq. 49.77 at 05.45 Hrs)</v>
      </c>
      <c r="G78" s="213"/>
      <c r="H78" s="153"/>
      <c r="I78" s="41">
        <f>[1]Report_Actual_RTD!$C$101</f>
        <v>49.961354166666673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09.30 Hrs.) </v>
      </c>
      <c r="G79" s="209"/>
      <c r="H79" s="209"/>
      <c r="I79" s="215">
        <f>[1]Report_Actual_RTD!$B$104</f>
        <v>1397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04.45 Hrs.) </v>
      </c>
      <c r="G80" s="209"/>
      <c r="H80" s="209"/>
      <c r="I80" s="215">
        <f>[1]Report_Actual_RTD!$B$106</f>
        <v>1023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2.6909399999999923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10.8</v>
      </c>
      <c r="D83" s="224">
        <f>SUM(D66:D82)</f>
        <v>10.423080000000001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22.79 Lacs,  Avg. Rate: 8.56)</v>
      </c>
      <c r="H83" s="228"/>
      <c r="I83" s="170">
        <f>I81+I82</f>
        <v>2.6909399999999923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61.764188022499994</v>
      </c>
      <c r="E84" s="229"/>
      <c r="F84" s="230" t="s">
        <v>116</v>
      </c>
      <c r="G84" s="231"/>
      <c r="H84" s="231"/>
      <c r="I84" s="232">
        <f>'[1]Form-1_AnticipatedVsActual_BI'!I77</f>
        <v>208.89984000000001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276.08263973999988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145.267267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231.60275876249983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12.472300000000001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55.838974999999998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-1.7216932320000033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2.2949077624999177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134.496667</v>
      </c>
      <c r="C121" s="299">
        <f>$I$73</f>
        <v>292.69499999999999</v>
      </c>
      <c r="D121" s="300">
        <f>$I$79</f>
        <v>1397</v>
      </c>
      <c r="E121" s="299">
        <f>SUM(I58:I63)</f>
        <v>34.200000000000003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2022-05-24T20:05:48Z</dcterms:created>
  <dcterms:modified xsi:type="dcterms:W3CDTF">2022-05-24T20:05:55Z</dcterms:modified>
</cp:coreProperties>
</file>