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5052022\"/>
    </mc:Choice>
  </mc:AlternateContent>
  <xr:revisionPtr revIDLastSave="0" documentId="8_{2D3CC346-0B95-4E75-9C42-43FF186AA72A}" xr6:coauthVersionLast="36" xr6:coauthVersionMax="36" xr10:uidLastSave="{00000000-0000-0000-0000-000000000000}"/>
  <bookViews>
    <workbookView xWindow="0" yWindow="0" windowWidth="28800" windowHeight="11625" xr2:uid="{1EC783A6-A33B-4DA9-919E-0F187D04747A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1" i="1" l="1"/>
  <c r="I84" i="1"/>
  <c r="D84" i="1"/>
  <c r="G83" i="1"/>
  <c r="I82" i="1"/>
  <c r="I83" i="1" s="1"/>
  <c r="G82" i="1"/>
  <c r="I81" i="1"/>
  <c r="I80" i="1"/>
  <c r="F80" i="1"/>
  <c r="I79" i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C68" i="1"/>
  <c r="B68" i="1"/>
  <c r="I67" i="1"/>
  <c r="F67" i="1" s="1"/>
  <c r="H67" i="1"/>
  <c r="D67" i="1"/>
  <c r="C67" i="1"/>
  <c r="B67" i="1"/>
  <c r="I66" i="1"/>
  <c r="S57" i="1" s="1"/>
  <c r="H66" i="1"/>
  <c r="D66" i="1"/>
  <c r="D83" i="1" s="1"/>
  <c r="C66" i="1"/>
  <c r="C83" i="1" s="1"/>
  <c r="B66" i="1"/>
  <c r="I65" i="1"/>
  <c r="H65" i="1"/>
  <c r="F65" i="1"/>
  <c r="I64" i="1"/>
  <c r="F64" i="1" s="1"/>
  <c r="H64" i="1"/>
  <c r="I63" i="1"/>
  <c r="F63" i="1" s="1"/>
  <c r="H63" i="1"/>
  <c r="D63" i="1"/>
  <c r="C116" i="1" s="1"/>
  <c r="D62" i="1"/>
  <c r="AB61" i="1"/>
  <c r="AA61" i="1"/>
  <c r="I61" i="1"/>
  <c r="F61" i="1" s="1"/>
  <c r="H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61" i="1" s="1"/>
  <c r="D55" i="1"/>
  <c r="C114" i="1" s="1"/>
  <c r="I54" i="1"/>
  <c r="H54" i="1"/>
  <c r="F54" i="1"/>
  <c r="D54" i="1"/>
  <c r="D53" i="1"/>
  <c r="C113" i="1" s="1"/>
  <c r="I52" i="1"/>
  <c r="H52" i="1"/>
  <c r="F52" i="1"/>
  <c r="D52" i="1"/>
  <c r="B52" i="1"/>
  <c r="I51" i="1"/>
  <c r="D51" i="1"/>
  <c r="B51" i="1"/>
  <c r="G50" i="1"/>
  <c r="D50" i="1"/>
  <c r="I49" i="1"/>
  <c r="H49" i="1"/>
  <c r="D49" i="1"/>
  <c r="D48" i="1"/>
  <c r="I47" i="1"/>
  <c r="I71" i="1" s="1"/>
  <c r="K66" i="1" s="1"/>
  <c r="H47" i="1"/>
  <c r="H71" i="1" s="1"/>
  <c r="M46" i="1"/>
  <c r="I44" i="1"/>
  <c r="G44" i="1"/>
  <c r="F44" i="1"/>
  <c r="G43" i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G37" i="1"/>
  <c r="F37" i="1"/>
  <c r="E37" i="1"/>
  <c r="D37" i="1"/>
  <c r="I36" i="1"/>
  <c r="D47" i="1" s="1"/>
  <c r="H36" i="1"/>
  <c r="F36" i="1"/>
  <c r="E36" i="1"/>
  <c r="D36" i="1"/>
  <c r="C33" i="1"/>
  <c r="M45" i="1" s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F33" i="1" s="1"/>
  <c r="N31" i="1" s="1"/>
  <c r="E21" i="1"/>
  <c r="D21" i="1"/>
  <c r="I20" i="1"/>
  <c r="H20" i="1"/>
  <c r="H33" i="1" s="1"/>
  <c r="G20" i="1"/>
  <c r="G33" i="1" s="1"/>
  <c r="F20" i="1"/>
  <c r="E20" i="1"/>
  <c r="E33" i="1" s="1"/>
  <c r="D20" i="1"/>
  <c r="D33" i="1" s="1"/>
  <c r="R16" i="1"/>
  <c r="D11" i="1"/>
  <c r="I5" i="1"/>
  <c r="C1" i="1"/>
  <c r="N33" i="1" l="1"/>
  <c r="D46" i="1"/>
  <c r="G36" i="1"/>
  <c r="F66" i="1"/>
  <c r="I77" i="1"/>
  <c r="B121" i="1" l="1"/>
  <c r="D56" i="1"/>
  <c r="D64" i="1" s="1"/>
  <c r="C112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71204FD4-D41F-41FD-9FFB-FC00C6DD6E5D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6EBBF05F-1482-4948-A309-1DA1D25A1011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42F62274-04D6-4184-9EA5-DA72CFEF60DF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<sst xmlns="http://schemas.openxmlformats.org/spreadsheetml/2006/main" count="143" uniqueCount="136">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</sst>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ED6B1FD0-884D-463C-817C-A2034E1F990D}"/>
    <cellStyle name="Percent 2 2" xfId="3" xr:uid="{BEDE5740-08E6-4F29-81BC-37E2F48323E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1216</c:v>
                </c:pt>
                <c:pt idx="1">
                  <c:v>1233</c:v>
                </c:pt>
                <c:pt idx="2">
                  <c:v>1236</c:v>
                </c:pt>
                <c:pt idx="3">
                  <c:v>1217</c:v>
                </c:pt>
                <c:pt idx="4">
                  <c:v>1219</c:v>
                </c:pt>
                <c:pt idx="5">
                  <c:v>1214</c:v>
                </c:pt>
                <c:pt idx="6">
                  <c:v>1212</c:v>
                </c:pt>
                <c:pt idx="7">
                  <c:v>1201</c:v>
                </c:pt>
                <c:pt idx="8">
                  <c:v>1189</c:v>
                </c:pt>
                <c:pt idx="9">
                  <c:v>1185</c:v>
                </c:pt>
                <c:pt idx="10">
                  <c:v>1178</c:v>
                </c:pt>
                <c:pt idx="11">
                  <c:v>1183</c:v>
                </c:pt>
                <c:pt idx="12">
                  <c:v>1168</c:v>
                </c:pt>
                <c:pt idx="13">
                  <c:v>1163</c:v>
                </c:pt>
                <c:pt idx="14">
                  <c:v>1156</c:v>
                </c:pt>
                <c:pt idx="15">
                  <c:v>1162</c:v>
                </c:pt>
                <c:pt idx="16">
                  <c:v>1163</c:v>
                </c:pt>
                <c:pt idx="17">
                  <c:v>1172</c:v>
                </c:pt>
                <c:pt idx="18">
                  <c:v>1169</c:v>
                </c:pt>
                <c:pt idx="19">
                  <c:v>1180</c:v>
                </c:pt>
                <c:pt idx="20">
                  <c:v>1219</c:v>
                </c:pt>
                <c:pt idx="21">
                  <c:v>1224</c:v>
                </c:pt>
                <c:pt idx="22">
                  <c:v>1257</c:v>
                </c:pt>
                <c:pt idx="23">
                  <c:v>1265</c:v>
                </c:pt>
                <c:pt idx="24">
                  <c:v>1314</c:v>
                </c:pt>
                <c:pt idx="25">
                  <c:v>1343</c:v>
                </c:pt>
                <c:pt idx="26">
                  <c:v>1315</c:v>
                </c:pt>
                <c:pt idx="27">
                  <c:v>1328</c:v>
                </c:pt>
                <c:pt idx="28">
                  <c:v>1368</c:v>
                </c:pt>
                <c:pt idx="29">
                  <c:v>1352</c:v>
                </c:pt>
                <c:pt idx="30">
                  <c:v>1332</c:v>
                </c:pt>
                <c:pt idx="31">
                  <c:v>1329</c:v>
                </c:pt>
                <c:pt idx="32">
                  <c:v>1337</c:v>
                </c:pt>
                <c:pt idx="33">
                  <c:v>1357</c:v>
                </c:pt>
                <c:pt idx="34">
                  <c:v>1369</c:v>
                </c:pt>
                <c:pt idx="35">
                  <c:v>1379</c:v>
                </c:pt>
                <c:pt idx="36">
                  <c:v>1386</c:v>
                </c:pt>
                <c:pt idx="37">
                  <c:v>1401</c:v>
                </c:pt>
                <c:pt idx="38">
                  <c:v>1401</c:v>
                </c:pt>
                <c:pt idx="39">
                  <c:v>1391</c:v>
                </c:pt>
                <c:pt idx="40">
                  <c:v>1399</c:v>
                </c:pt>
                <c:pt idx="41">
                  <c:v>1403</c:v>
                </c:pt>
                <c:pt idx="42">
                  <c:v>1384</c:v>
                </c:pt>
                <c:pt idx="43">
                  <c:v>1370</c:v>
                </c:pt>
                <c:pt idx="44">
                  <c:v>1385</c:v>
                </c:pt>
                <c:pt idx="45">
                  <c:v>1392</c:v>
                </c:pt>
                <c:pt idx="46">
                  <c:v>1362</c:v>
                </c:pt>
                <c:pt idx="47">
                  <c:v>1354</c:v>
                </c:pt>
                <c:pt idx="48">
                  <c:v>1354</c:v>
                </c:pt>
                <c:pt idx="49">
                  <c:v>1353</c:v>
                </c:pt>
                <c:pt idx="50">
                  <c:v>1344</c:v>
                </c:pt>
                <c:pt idx="51">
                  <c:v>1343</c:v>
                </c:pt>
                <c:pt idx="52">
                  <c:v>1305</c:v>
                </c:pt>
                <c:pt idx="53">
                  <c:v>1319</c:v>
                </c:pt>
                <c:pt idx="54">
                  <c:v>1311</c:v>
                </c:pt>
                <c:pt idx="55">
                  <c:v>1298</c:v>
                </c:pt>
                <c:pt idx="56">
                  <c:v>1299</c:v>
                </c:pt>
                <c:pt idx="57">
                  <c:v>1325</c:v>
                </c:pt>
                <c:pt idx="58">
                  <c:v>1339</c:v>
                </c:pt>
                <c:pt idx="59">
                  <c:v>1335</c:v>
                </c:pt>
                <c:pt idx="60">
                  <c:v>1326</c:v>
                </c:pt>
                <c:pt idx="61">
                  <c:v>1323</c:v>
                </c:pt>
                <c:pt idx="62">
                  <c:v>1320</c:v>
                </c:pt>
                <c:pt idx="63">
                  <c:v>1312</c:v>
                </c:pt>
                <c:pt idx="64">
                  <c:v>1312</c:v>
                </c:pt>
                <c:pt idx="65">
                  <c:v>1302</c:v>
                </c:pt>
                <c:pt idx="66">
                  <c:v>1297</c:v>
                </c:pt>
                <c:pt idx="67">
                  <c:v>1277</c:v>
                </c:pt>
                <c:pt idx="68">
                  <c:v>1249</c:v>
                </c:pt>
                <c:pt idx="69">
                  <c:v>1245</c:v>
                </c:pt>
                <c:pt idx="70">
                  <c:v>1214</c:v>
                </c:pt>
                <c:pt idx="71">
                  <c:v>1208</c:v>
                </c:pt>
                <c:pt idx="72">
                  <c:v>1194</c:v>
                </c:pt>
                <c:pt idx="73">
                  <c:v>1181</c:v>
                </c:pt>
                <c:pt idx="74">
                  <c:v>1160</c:v>
                </c:pt>
                <c:pt idx="75">
                  <c:v>1169</c:v>
                </c:pt>
                <c:pt idx="76">
                  <c:v>1155</c:v>
                </c:pt>
                <c:pt idx="77">
                  <c:v>1201</c:v>
                </c:pt>
                <c:pt idx="78">
                  <c:v>1250</c:v>
                </c:pt>
                <c:pt idx="79">
                  <c:v>1289</c:v>
                </c:pt>
                <c:pt idx="80">
                  <c:v>1299</c:v>
                </c:pt>
                <c:pt idx="81">
                  <c:v>1336</c:v>
                </c:pt>
                <c:pt idx="82">
                  <c:v>1310</c:v>
                </c:pt>
                <c:pt idx="83">
                  <c:v>1284</c:v>
                </c:pt>
                <c:pt idx="84">
                  <c:v>1268</c:v>
                </c:pt>
                <c:pt idx="85">
                  <c:v>1265</c:v>
                </c:pt>
                <c:pt idx="86">
                  <c:v>1240</c:v>
                </c:pt>
                <c:pt idx="87">
                  <c:v>1270</c:v>
                </c:pt>
                <c:pt idx="88">
                  <c:v>1254</c:v>
                </c:pt>
                <c:pt idx="89">
                  <c:v>1259</c:v>
                </c:pt>
                <c:pt idx="90">
                  <c:v>1266</c:v>
                </c:pt>
                <c:pt idx="91">
                  <c:v>1250</c:v>
                </c:pt>
                <c:pt idx="92">
                  <c:v>1221</c:v>
                </c:pt>
                <c:pt idx="93">
                  <c:v>1214</c:v>
                </c:pt>
                <c:pt idx="94">
                  <c:v>1192</c:v>
                </c:pt>
                <c:pt idx="95">
                  <c:v>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F-4E08-9B12-4959A4354952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1284</c:v>
                </c:pt>
                <c:pt idx="1">
                  <c:v>1302</c:v>
                </c:pt>
                <c:pt idx="2">
                  <c:v>1260</c:v>
                </c:pt>
                <c:pt idx="3">
                  <c:v>1258</c:v>
                </c:pt>
                <c:pt idx="4">
                  <c:v>1198</c:v>
                </c:pt>
                <c:pt idx="5">
                  <c:v>1200</c:v>
                </c:pt>
                <c:pt idx="6">
                  <c:v>1233</c:v>
                </c:pt>
                <c:pt idx="7">
                  <c:v>1267</c:v>
                </c:pt>
                <c:pt idx="8">
                  <c:v>1216</c:v>
                </c:pt>
                <c:pt idx="9">
                  <c:v>1214</c:v>
                </c:pt>
                <c:pt idx="10">
                  <c:v>1228</c:v>
                </c:pt>
                <c:pt idx="11">
                  <c:v>1231</c:v>
                </c:pt>
                <c:pt idx="12">
                  <c:v>1150</c:v>
                </c:pt>
                <c:pt idx="13">
                  <c:v>1202</c:v>
                </c:pt>
                <c:pt idx="14">
                  <c:v>1200</c:v>
                </c:pt>
                <c:pt idx="15">
                  <c:v>1202</c:v>
                </c:pt>
                <c:pt idx="16">
                  <c:v>1246</c:v>
                </c:pt>
                <c:pt idx="17">
                  <c:v>1245</c:v>
                </c:pt>
                <c:pt idx="18">
                  <c:v>1205</c:v>
                </c:pt>
                <c:pt idx="19">
                  <c:v>1145</c:v>
                </c:pt>
                <c:pt idx="20">
                  <c:v>1251</c:v>
                </c:pt>
                <c:pt idx="21">
                  <c:v>1255</c:v>
                </c:pt>
                <c:pt idx="22">
                  <c:v>1339</c:v>
                </c:pt>
                <c:pt idx="23">
                  <c:v>1383</c:v>
                </c:pt>
                <c:pt idx="24">
                  <c:v>1379</c:v>
                </c:pt>
                <c:pt idx="25">
                  <c:v>1415</c:v>
                </c:pt>
                <c:pt idx="26">
                  <c:v>1347</c:v>
                </c:pt>
                <c:pt idx="27">
                  <c:v>1422</c:v>
                </c:pt>
                <c:pt idx="28">
                  <c:v>1404</c:v>
                </c:pt>
                <c:pt idx="29">
                  <c:v>1382</c:v>
                </c:pt>
                <c:pt idx="30">
                  <c:v>1432</c:v>
                </c:pt>
                <c:pt idx="31">
                  <c:v>1437</c:v>
                </c:pt>
                <c:pt idx="32">
                  <c:v>1332</c:v>
                </c:pt>
                <c:pt idx="33">
                  <c:v>1430</c:v>
                </c:pt>
                <c:pt idx="34">
                  <c:v>1385</c:v>
                </c:pt>
                <c:pt idx="35">
                  <c:v>1380</c:v>
                </c:pt>
                <c:pt idx="36">
                  <c:v>1315</c:v>
                </c:pt>
                <c:pt idx="37">
                  <c:v>1315</c:v>
                </c:pt>
                <c:pt idx="38">
                  <c:v>1373</c:v>
                </c:pt>
                <c:pt idx="39">
                  <c:v>1377</c:v>
                </c:pt>
                <c:pt idx="40">
                  <c:v>1421</c:v>
                </c:pt>
                <c:pt idx="41">
                  <c:v>1371</c:v>
                </c:pt>
                <c:pt idx="42">
                  <c:v>1351</c:v>
                </c:pt>
                <c:pt idx="43">
                  <c:v>1362</c:v>
                </c:pt>
                <c:pt idx="44">
                  <c:v>1397</c:v>
                </c:pt>
                <c:pt idx="45">
                  <c:v>1370</c:v>
                </c:pt>
                <c:pt idx="46">
                  <c:v>1319</c:v>
                </c:pt>
                <c:pt idx="47">
                  <c:v>1318</c:v>
                </c:pt>
                <c:pt idx="48">
                  <c:v>1348</c:v>
                </c:pt>
                <c:pt idx="49">
                  <c:v>1352</c:v>
                </c:pt>
                <c:pt idx="50">
                  <c:v>1373</c:v>
                </c:pt>
                <c:pt idx="51">
                  <c:v>1364</c:v>
                </c:pt>
                <c:pt idx="52">
                  <c:v>1332</c:v>
                </c:pt>
                <c:pt idx="53">
                  <c:v>1360</c:v>
                </c:pt>
                <c:pt idx="54">
                  <c:v>1360</c:v>
                </c:pt>
                <c:pt idx="55">
                  <c:v>1345</c:v>
                </c:pt>
                <c:pt idx="56">
                  <c:v>1271</c:v>
                </c:pt>
                <c:pt idx="57">
                  <c:v>1320</c:v>
                </c:pt>
                <c:pt idx="58">
                  <c:v>1300</c:v>
                </c:pt>
                <c:pt idx="59">
                  <c:v>1296</c:v>
                </c:pt>
                <c:pt idx="60">
                  <c:v>1341</c:v>
                </c:pt>
                <c:pt idx="61">
                  <c:v>1347</c:v>
                </c:pt>
                <c:pt idx="62">
                  <c:v>1393</c:v>
                </c:pt>
                <c:pt idx="63">
                  <c:v>1394</c:v>
                </c:pt>
                <c:pt idx="64">
                  <c:v>1347</c:v>
                </c:pt>
                <c:pt idx="65">
                  <c:v>1345</c:v>
                </c:pt>
                <c:pt idx="66">
                  <c:v>1243</c:v>
                </c:pt>
                <c:pt idx="67">
                  <c:v>1302</c:v>
                </c:pt>
                <c:pt idx="68">
                  <c:v>1262</c:v>
                </c:pt>
                <c:pt idx="69">
                  <c:v>1245</c:v>
                </c:pt>
                <c:pt idx="70">
                  <c:v>1221</c:v>
                </c:pt>
                <c:pt idx="71">
                  <c:v>1210</c:v>
                </c:pt>
                <c:pt idx="72">
                  <c:v>1181</c:v>
                </c:pt>
                <c:pt idx="73">
                  <c:v>1239</c:v>
                </c:pt>
                <c:pt idx="74">
                  <c:v>1239</c:v>
                </c:pt>
                <c:pt idx="75">
                  <c:v>1242</c:v>
                </c:pt>
                <c:pt idx="76">
                  <c:v>1259</c:v>
                </c:pt>
                <c:pt idx="77">
                  <c:v>1282</c:v>
                </c:pt>
                <c:pt idx="78">
                  <c:v>1289</c:v>
                </c:pt>
                <c:pt idx="79">
                  <c:v>1345</c:v>
                </c:pt>
                <c:pt idx="80">
                  <c:v>1281</c:v>
                </c:pt>
                <c:pt idx="81">
                  <c:v>1162</c:v>
                </c:pt>
                <c:pt idx="82">
                  <c:v>1113</c:v>
                </c:pt>
                <c:pt idx="83">
                  <c:v>1121</c:v>
                </c:pt>
                <c:pt idx="84">
                  <c:v>993</c:v>
                </c:pt>
                <c:pt idx="85">
                  <c:v>991</c:v>
                </c:pt>
                <c:pt idx="86">
                  <c:v>1024</c:v>
                </c:pt>
                <c:pt idx="87">
                  <c:v>1044</c:v>
                </c:pt>
                <c:pt idx="88">
                  <c:v>1265</c:v>
                </c:pt>
                <c:pt idx="89">
                  <c:v>1297</c:v>
                </c:pt>
                <c:pt idx="90">
                  <c:v>1290</c:v>
                </c:pt>
                <c:pt idx="91">
                  <c:v>1374</c:v>
                </c:pt>
                <c:pt idx="92">
                  <c:v>1371</c:v>
                </c:pt>
                <c:pt idx="93">
                  <c:v>1359</c:v>
                </c:pt>
                <c:pt idx="94">
                  <c:v>1291</c:v>
                </c:pt>
                <c:pt idx="95">
                  <c:v>1286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F-4E08-9B12-4959A4354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CB5F-4E08-9B12-4959A4354952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CB5F-4E08-9B12-4959A4354952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49.99</c:v>
                </c:pt>
                <c:pt idx="1">
                  <c:v>49.99</c:v>
                </c:pt>
                <c:pt idx="2">
                  <c:v>50</c:v>
                </c:pt>
                <c:pt idx="3">
                  <c:v>50.01</c:v>
                </c:pt>
                <c:pt idx="4">
                  <c:v>50</c:v>
                </c:pt>
                <c:pt idx="5">
                  <c:v>50.01</c:v>
                </c:pt>
                <c:pt idx="6">
                  <c:v>50</c:v>
                </c:pt>
                <c:pt idx="7">
                  <c:v>50.01</c:v>
                </c:pt>
                <c:pt idx="8">
                  <c:v>49.99</c:v>
                </c:pt>
                <c:pt idx="9">
                  <c:v>50</c:v>
                </c:pt>
                <c:pt idx="10">
                  <c:v>49.99</c:v>
                </c:pt>
                <c:pt idx="11">
                  <c:v>50.01</c:v>
                </c:pt>
                <c:pt idx="12">
                  <c:v>50.02</c:v>
                </c:pt>
                <c:pt idx="13">
                  <c:v>50.02</c:v>
                </c:pt>
                <c:pt idx="14">
                  <c:v>50.01</c:v>
                </c:pt>
                <c:pt idx="15">
                  <c:v>50.01</c:v>
                </c:pt>
                <c:pt idx="16">
                  <c:v>50</c:v>
                </c:pt>
                <c:pt idx="17">
                  <c:v>50.02</c:v>
                </c:pt>
                <c:pt idx="18">
                  <c:v>50</c:v>
                </c:pt>
                <c:pt idx="19">
                  <c:v>50.01</c:v>
                </c:pt>
                <c:pt idx="20">
                  <c:v>49.99</c:v>
                </c:pt>
                <c:pt idx="21">
                  <c:v>49.99</c:v>
                </c:pt>
                <c:pt idx="22">
                  <c:v>49.99</c:v>
                </c:pt>
                <c:pt idx="23">
                  <c:v>50.02</c:v>
                </c:pt>
                <c:pt idx="24">
                  <c:v>50.01</c:v>
                </c:pt>
                <c:pt idx="25">
                  <c:v>50.02</c:v>
                </c:pt>
                <c:pt idx="26">
                  <c:v>50.01</c:v>
                </c:pt>
                <c:pt idx="27">
                  <c:v>50.02</c:v>
                </c:pt>
                <c:pt idx="28">
                  <c:v>50.03</c:v>
                </c:pt>
                <c:pt idx="29">
                  <c:v>50.05</c:v>
                </c:pt>
                <c:pt idx="30">
                  <c:v>50.06</c:v>
                </c:pt>
                <c:pt idx="31">
                  <c:v>50.12</c:v>
                </c:pt>
                <c:pt idx="32">
                  <c:v>50.16</c:v>
                </c:pt>
                <c:pt idx="33">
                  <c:v>50.11</c:v>
                </c:pt>
                <c:pt idx="34">
                  <c:v>50.12</c:v>
                </c:pt>
                <c:pt idx="35">
                  <c:v>50.08</c:v>
                </c:pt>
                <c:pt idx="36">
                  <c:v>50.08</c:v>
                </c:pt>
                <c:pt idx="37">
                  <c:v>50.08</c:v>
                </c:pt>
                <c:pt idx="38">
                  <c:v>50.1</c:v>
                </c:pt>
                <c:pt idx="39">
                  <c:v>50.15</c:v>
                </c:pt>
                <c:pt idx="40">
                  <c:v>50.11</c:v>
                </c:pt>
                <c:pt idx="41">
                  <c:v>50.06</c:v>
                </c:pt>
                <c:pt idx="42">
                  <c:v>50.02</c:v>
                </c:pt>
                <c:pt idx="43">
                  <c:v>50.03</c:v>
                </c:pt>
                <c:pt idx="44">
                  <c:v>50.01</c:v>
                </c:pt>
                <c:pt idx="45">
                  <c:v>50.01</c:v>
                </c:pt>
                <c:pt idx="46">
                  <c:v>50</c:v>
                </c:pt>
                <c:pt idx="47">
                  <c:v>50</c:v>
                </c:pt>
                <c:pt idx="48">
                  <c:v>49.99</c:v>
                </c:pt>
                <c:pt idx="49">
                  <c:v>49.98</c:v>
                </c:pt>
                <c:pt idx="50">
                  <c:v>50</c:v>
                </c:pt>
                <c:pt idx="51">
                  <c:v>50.01</c:v>
                </c:pt>
                <c:pt idx="52">
                  <c:v>50.02</c:v>
                </c:pt>
                <c:pt idx="53">
                  <c:v>49.99</c:v>
                </c:pt>
                <c:pt idx="54">
                  <c:v>49.98</c:v>
                </c:pt>
                <c:pt idx="55">
                  <c:v>49.98</c:v>
                </c:pt>
                <c:pt idx="56">
                  <c:v>49.93</c:v>
                </c:pt>
                <c:pt idx="57">
                  <c:v>49.87</c:v>
                </c:pt>
                <c:pt idx="58">
                  <c:v>49.96</c:v>
                </c:pt>
                <c:pt idx="59">
                  <c:v>49.98</c:v>
                </c:pt>
                <c:pt idx="60">
                  <c:v>50.01</c:v>
                </c:pt>
                <c:pt idx="61">
                  <c:v>50</c:v>
                </c:pt>
                <c:pt idx="62">
                  <c:v>50.01</c:v>
                </c:pt>
                <c:pt idx="63">
                  <c:v>50.01</c:v>
                </c:pt>
                <c:pt idx="64">
                  <c:v>50.06</c:v>
                </c:pt>
                <c:pt idx="65">
                  <c:v>50.04</c:v>
                </c:pt>
                <c:pt idx="66">
                  <c:v>50.03</c:v>
                </c:pt>
                <c:pt idx="67">
                  <c:v>50.02</c:v>
                </c:pt>
                <c:pt idx="68">
                  <c:v>50.11</c:v>
                </c:pt>
                <c:pt idx="69">
                  <c:v>50.08</c:v>
                </c:pt>
                <c:pt idx="70">
                  <c:v>50.12</c:v>
                </c:pt>
                <c:pt idx="71">
                  <c:v>50.07</c:v>
                </c:pt>
                <c:pt idx="72">
                  <c:v>50.1</c:v>
                </c:pt>
                <c:pt idx="73">
                  <c:v>50.07</c:v>
                </c:pt>
                <c:pt idx="74">
                  <c:v>50.07</c:v>
                </c:pt>
                <c:pt idx="75">
                  <c:v>50.02</c:v>
                </c:pt>
                <c:pt idx="76">
                  <c:v>50.01</c:v>
                </c:pt>
                <c:pt idx="77">
                  <c:v>50.01</c:v>
                </c:pt>
                <c:pt idx="78">
                  <c:v>49.99</c:v>
                </c:pt>
                <c:pt idx="79">
                  <c:v>49.98</c:v>
                </c:pt>
                <c:pt idx="80">
                  <c:v>49.98</c:v>
                </c:pt>
                <c:pt idx="81">
                  <c:v>49.72</c:v>
                </c:pt>
                <c:pt idx="82">
                  <c:v>49.85</c:v>
                </c:pt>
                <c:pt idx="83">
                  <c:v>49.77</c:v>
                </c:pt>
                <c:pt idx="84">
                  <c:v>49.92</c:v>
                </c:pt>
                <c:pt idx="85">
                  <c:v>50.02</c:v>
                </c:pt>
                <c:pt idx="86">
                  <c:v>49.99</c:v>
                </c:pt>
                <c:pt idx="87">
                  <c:v>50.04</c:v>
                </c:pt>
                <c:pt idx="88">
                  <c:v>50.02</c:v>
                </c:pt>
                <c:pt idx="89">
                  <c:v>50.04</c:v>
                </c:pt>
                <c:pt idx="90">
                  <c:v>50.08</c:v>
                </c:pt>
                <c:pt idx="91">
                  <c:v>50.08</c:v>
                </c:pt>
                <c:pt idx="92">
                  <c:v>50.06</c:v>
                </c:pt>
                <c:pt idx="93">
                  <c:v>50.09</c:v>
                </c:pt>
                <c:pt idx="94">
                  <c:v>50.09</c:v>
                </c:pt>
                <c:pt idx="95">
                  <c:v>50.15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5F-4E08-9B12-4959A4354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9D6AE8-DF1D-46F5-A681-3FA7A30FE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8F20C11D-987E-4F31-AED0-93BB14724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5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T3" t="str">
            <v>Availability</v>
          </cell>
        </row>
        <row r="5">
          <cell r="B5" t="str">
            <v>00:00-00.15</v>
          </cell>
          <cell r="C5">
            <v>49.99</v>
          </cell>
          <cell r="E5">
            <v>1216</v>
          </cell>
          <cell r="T5">
            <v>1284</v>
          </cell>
        </row>
        <row r="6">
          <cell r="B6" t="str">
            <v>00.15-00.30</v>
          </cell>
          <cell r="C6">
            <v>49.99</v>
          </cell>
          <cell r="E6">
            <v>1233</v>
          </cell>
          <cell r="T6">
            <v>1302</v>
          </cell>
        </row>
        <row r="7">
          <cell r="B7" t="str">
            <v>00.30-00.45</v>
          </cell>
          <cell r="C7">
            <v>50</v>
          </cell>
          <cell r="E7">
            <v>1236</v>
          </cell>
          <cell r="T7">
            <v>1260</v>
          </cell>
        </row>
        <row r="8">
          <cell r="B8" t="str">
            <v>00.45-01.00</v>
          </cell>
          <cell r="C8">
            <v>50.01</v>
          </cell>
          <cell r="E8">
            <v>1217</v>
          </cell>
          <cell r="T8">
            <v>1258</v>
          </cell>
        </row>
        <row r="9">
          <cell r="B9" t="str">
            <v>01.00-01.15</v>
          </cell>
          <cell r="C9">
            <v>50</v>
          </cell>
          <cell r="E9">
            <v>1219</v>
          </cell>
          <cell r="T9">
            <v>1198</v>
          </cell>
        </row>
        <row r="10">
          <cell r="B10" t="str">
            <v>01.15-01.30</v>
          </cell>
          <cell r="C10">
            <v>50.01</v>
          </cell>
          <cell r="E10">
            <v>1214</v>
          </cell>
          <cell r="T10">
            <v>1200</v>
          </cell>
        </row>
        <row r="11">
          <cell r="B11" t="str">
            <v>01.30-01.45</v>
          </cell>
          <cell r="C11">
            <v>50</v>
          </cell>
          <cell r="E11">
            <v>1212</v>
          </cell>
          <cell r="T11">
            <v>1233</v>
          </cell>
        </row>
        <row r="12">
          <cell r="B12" t="str">
            <v>01.45-02.00</v>
          </cell>
          <cell r="C12">
            <v>50.01</v>
          </cell>
          <cell r="E12">
            <v>1201</v>
          </cell>
          <cell r="T12">
            <v>1267</v>
          </cell>
        </row>
        <row r="13">
          <cell r="B13" t="str">
            <v>02.00-02.15</v>
          </cell>
          <cell r="C13">
            <v>49.99</v>
          </cell>
          <cell r="E13">
            <v>1189</v>
          </cell>
          <cell r="T13">
            <v>1216</v>
          </cell>
        </row>
        <row r="14">
          <cell r="B14" t="str">
            <v>02.15-02.30</v>
          </cell>
          <cell r="C14">
            <v>50</v>
          </cell>
          <cell r="E14">
            <v>1185</v>
          </cell>
          <cell r="T14">
            <v>1214</v>
          </cell>
        </row>
        <row r="15">
          <cell r="B15" t="str">
            <v>02.30-02.45</v>
          </cell>
          <cell r="C15">
            <v>49.99</v>
          </cell>
          <cell r="E15">
            <v>1178</v>
          </cell>
          <cell r="T15">
            <v>1228</v>
          </cell>
        </row>
        <row r="16">
          <cell r="B16" t="str">
            <v>02.45-03:00</v>
          </cell>
          <cell r="C16">
            <v>50.01</v>
          </cell>
          <cell r="E16">
            <v>1183</v>
          </cell>
          <cell r="T16">
            <v>1231</v>
          </cell>
        </row>
        <row r="17">
          <cell r="B17" t="str">
            <v>03.00-03.15</v>
          </cell>
          <cell r="C17">
            <v>50.02</v>
          </cell>
          <cell r="E17">
            <v>1168</v>
          </cell>
          <cell r="T17">
            <v>1150</v>
          </cell>
        </row>
        <row r="18">
          <cell r="B18" t="str">
            <v>03.15-03.30</v>
          </cell>
          <cell r="C18">
            <v>50.02</v>
          </cell>
          <cell r="E18">
            <v>1163</v>
          </cell>
          <cell r="T18">
            <v>1202</v>
          </cell>
        </row>
        <row r="19">
          <cell r="B19" t="str">
            <v>03.30-03.45</v>
          </cell>
          <cell r="C19">
            <v>50.01</v>
          </cell>
          <cell r="E19">
            <v>1156</v>
          </cell>
          <cell r="T19">
            <v>1200</v>
          </cell>
        </row>
        <row r="20">
          <cell r="B20" t="str">
            <v>03.45-04.00</v>
          </cell>
          <cell r="C20">
            <v>50.01</v>
          </cell>
          <cell r="E20">
            <v>1162</v>
          </cell>
          <cell r="T20">
            <v>1202</v>
          </cell>
        </row>
        <row r="21">
          <cell r="B21" t="str">
            <v>04.00-04.15</v>
          </cell>
          <cell r="C21">
            <v>50</v>
          </cell>
          <cell r="E21">
            <v>1163</v>
          </cell>
          <cell r="T21">
            <v>1246</v>
          </cell>
        </row>
        <row r="22">
          <cell r="B22" t="str">
            <v>04.15-04.30</v>
          </cell>
          <cell r="C22">
            <v>50.02</v>
          </cell>
          <cell r="E22">
            <v>1172</v>
          </cell>
          <cell r="T22">
            <v>1245</v>
          </cell>
        </row>
        <row r="23">
          <cell r="B23" t="str">
            <v>04.30-04.45</v>
          </cell>
          <cell r="C23">
            <v>50</v>
          </cell>
          <cell r="E23">
            <v>1169</v>
          </cell>
          <cell r="T23">
            <v>1205</v>
          </cell>
        </row>
        <row r="24">
          <cell r="B24" t="str">
            <v>04.45-05.00</v>
          </cell>
          <cell r="C24">
            <v>50.01</v>
          </cell>
          <cell r="E24">
            <v>1180</v>
          </cell>
          <cell r="T24">
            <v>1145</v>
          </cell>
        </row>
        <row r="25">
          <cell r="B25" t="str">
            <v>05.00-05.15</v>
          </cell>
          <cell r="C25">
            <v>49.99</v>
          </cell>
          <cell r="E25">
            <v>1219</v>
          </cell>
          <cell r="T25">
            <v>1251</v>
          </cell>
        </row>
        <row r="26">
          <cell r="B26" t="str">
            <v>05.15-05.30</v>
          </cell>
          <cell r="C26">
            <v>49.99</v>
          </cell>
          <cell r="E26">
            <v>1224</v>
          </cell>
          <cell r="T26">
            <v>1255</v>
          </cell>
        </row>
        <row r="27">
          <cell r="B27" t="str">
            <v>05.30-05.45</v>
          </cell>
          <cell r="C27">
            <v>49.99</v>
          </cell>
          <cell r="E27">
            <v>1257</v>
          </cell>
          <cell r="T27">
            <v>1339</v>
          </cell>
        </row>
        <row r="28">
          <cell r="B28" t="str">
            <v>05.45-06.00</v>
          </cell>
          <cell r="C28">
            <v>50.02</v>
          </cell>
          <cell r="E28">
            <v>1265</v>
          </cell>
          <cell r="T28">
            <v>1383</v>
          </cell>
        </row>
        <row r="29">
          <cell r="B29" t="str">
            <v>06.00-06.15</v>
          </cell>
          <cell r="C29">
            <v>50.01</v>
          </cell>
          <cell r="E29">
            <v>1314</v>
          </cell>
          <cell r="T29">
            <v>1379</v>
          </cell>
        </row>
        <row r="30">
          <cell r="B30" t="str">
            <v>06.15-06.30</v>
          </cell>
          <cell r="C30">
            <v>50.02</v>
          </cell>
          <cell r="E30">
            <v>1343</v>
          </cell>
          <cell r="T30">
            <v>1415</v>
          </cell>
        </row>
        <row r="31">
          <cell r="B31" t="str">
            <v>06.30-06.45</v>
          </cell>
          <cell r="C31">
            <v>50.01</v>
          </cell>
          <cell r="E31">
            <v>1315</v>
          </cell>
          <cell r="T31">
            <v>1347</v>
          </cell>
        </row>
        <row r="32">
          <cell r="B32" t="str">
            <v>06.45-07.00</v>
          </cell>
          <cell r="C32">
            <v>50.02</v>
          </cell>
          <cell r="E32">
            <v>1328</v>
          </cell>
          <cell r="T32">
            <v>1422</v>
          </cell>
        </row>
        <row r="33">
          <cell r="B33" t="str">
            <v>07.00-07.15</v>
          </cell>
          <cell r="C33">
            <v>50.03</v>
          </cell>
          <cell r="E33">
            <v>1368</v>
          </cell>
          <cell r="T33">
            <v>1404</v>
          </cell>
        </row>
        <row r="34">
          <cell r="B34" t="str">
            <v>07.15-07.30</v>
          </cell>
          <cell r="C34">
            <v>50.05</v>
          </cell>
          <cell r="E34">
            <v>1352</v>
          </cell>
          <cell r="T34">
            <v>1382</v>
          </cell>
        </row>
        <row r="35">
          <cell r="B35" t="str">
            <v>07.30-07.45</v>
          </cell>
          <cell r="C35">
            <v>50.06</v>
          </cell>
          <cell r="E35">
            <v>1332</v>
          </cell>
          <cell r="T35">
            <v>1432</v>
          </cell>
        </row>
        <row r="36">
          <cell r="B36" t="str">
            <v>07.45-08.00</v>
          </cell>
          <cell r="C36">
            <v>50.12</v>
          </cell>
          <cell r="E36">
            <v>1329</v>
          </cell>
          <cell r="T36">
            <v>1437</v>
          </cell>
        </row>
        <row r="37">
          <cell r="B37" t="str">
            <v>08.00-08.15</v>
          </cell>
          <cell r="C37">
            <v>50.16</v>
          </cell>
          <cell r="E37">
            <v>1337</v>
          </cell>
          <cell r="T37">
            <v>1332</v>
          </cell>
        </row>
        <row r="38">
          <cell r="B38" t="str">
            <v>08.15-08.30</v>
          </cell>
          <cell r="C38">
            <v>50.11</v>
          </cell>
          <cell r="E38">
            <v>1357</v>
          </cell>
          <cell r="T38">
            <v>1430</v>
          </cell>
        </row>
        <row r="39">
          <cell r="B39" t="str">
            <v>08.30-08.45</v>
          </cell>
          <cell r="C39">
            <v>50.12</v>
          </cell>
          <cell r="E39">
            <v>1369</v>
          </cell>
          <cell r="T39">
            <v>1385</v>
          </cell>
        </row>
        <row r="40">
          <cell r="B40" t="str">
            <v>08.45-09.00</v>
          </cell>
          <cell r="C40">
            <v>50.08</v>
          </cell>
          <cell r="E40">
            <v>1379</v>
          </cell>
          <cell r="T40">
            <v>1380</v>
          </cell>
        </row>
        <row r="41">
          <cell r="B41" t="str">
            <v>09.00-09.15</v>
          </cell>
          <cell r="C41">
            <v>50.08</v>
          </cell>
          <cell r="E41">
            <v>1386</v>
          </cell>
          <cell r="T41">
            <v>1315</v>
          </cell>
        </row>
        <row r="42">
          <cell r="B42" t="str">
            <v>09.15-09.30</v>
          </cell>
          <cell r="C42">
            <v>50.08</v>
          </cell>
          <cell r="E42">
            <v>1401</v>
          </cell>
          <cell r="T42">
            <v>1315</v>
          </cell>
        </row>
        <row r="43">
          <cell r="B43" t="str">
            <v>09.30-09.45</v>
          </cell>
          <cell r="C43">
            <v>50.1</v>
          </cell>
          <cell r="E43">
            <v>1401</v>
          </cell>
          <cell r="T43">
            <v>1373</v>
          </cell>
        </row>
        <row r="44">
          <cell r="B44" t="str">
            <v>09.45-10.00</v>
          </cell>
          <cell r="C44">
            <v>50.15</v>
          </cell>
          <cell r="E44">
            <v>1391</v>
          </cell>
          <cell r="T44">
            <v>1377</v>
          </cell>
        </row>
        <row r="45">
          <cell r="B45" t="str">
            <v>10.00-10.15</v>
          </cell>
          <cell r="C45">
            <v>50.11</v>
          </cell>
          <cell r="E45">
            <v>1399</v>
          </cell>
          <cell r="T45">
            <v>1421</v>
          </cell>
        </row>
        <row r="46">
          <cell r="B46" t="str">
            <v>10.15-10.30</v>
          </cell>
          <cell r="C46">
            <v>50.06</v>
          </cell>
          <cell r="E46">
            <v>1403</v>
          </cell>
          <cell r="T46">
            <v>1371</v>
          </cell>
        </row>
        <row r="47">
          <cell r="B47" t="str">
            <v>10.30-10.45</v>
          </cell>
          <cell r="C47">
            <v>50.02</v>
          </cell>
          <cell r="E47">
            <v>1384</v>
          </cell>
          <cell r="T47">
            <v>1351</v>
          </cell>
        </row>
        <row r="48">
          <cell r="B48" t="str">
            <v>10.45-11.00</v>
          </cell>
          <cell r="C48">
            <v>50.03</v>
          </cell>
          <cell r="E48">
            <v>1370</v>
          </cell>
          <cell r="T48">
            <v>1362</v>
          </cell>
        </row>
        <row r="49">
          <cell r="B49" t="str">
            <v>11.00-11.15</v>
          </cell>
          <cell r="C49">
            <v>50.01</v>
          </cell>
          <cell r="E49">
            <v>1385</v>
          </cell>
          <cell r="T49">
            <v>1397</v>
          </cell>
        </row>
        <row r="50">
          <cell r="B50" t="str">
            <v>11.15-11.30</v>
          </cell>
          <cell r="C50">
            <v>50.01</v>
          </cell>
          <cell r="E50">
            <v>1392</v>
          </cell>
          <cell r="T50">
            <v>1370</v>
          </cell>
        </row>
        <row r="51">
          <cell r="B51" t="str">
            <v>11.30-11.45</v>
          </cell>
          <cell r="C51">
            <v>50</v>
          </cell>
          <cell r="E51">
            <v>1362</v>
          </cell>
          <cell r="T51">
            <v>1319</v>
          </cell>
        </row>
        <row r="52">
          <cell r="B52" t="str">
            <v>11.45-12.00</v>
          </cell>
          <cell r="C52">
            <v>50</v>
          </cell>
          <cell r="E52">
            <v>1354</v>
          </cell>
          <cell r="T52">
            <v>1318</v>
          </cell>
        </row>
        <row r="53">
          <cell r="B53" t="str">
            <v>12.00-12.15</v>
          </cell>
          <cell r="C53">
            <v>49.99</v>
          </cell>
          <cell r="E53">
            <v>1354</v>
          </cell>
          <cell r="T53">
            <v>1348</v>
          </cell>
        </row>
        <row r="54">
          <cell r="B54" t="str">
            <v>12.15-12.30</v>
          </cell>
          <cell r="C54">
            <v>49.98</v>
          </cell>
          <cell r="E54">
            <v>1353</v>
          </cell>
          <cell r="T54">
            <v>1352</v>
          </cell>
        </row>
        <row r="55">
          <cell r="B55" t="str">
            <v>12:30-12:45</v>
          </cell>
          <cell r="C55">
            <v>50</v>
          </cell>
          <cell r="E55">
            <v>1344</v>
          </cell>
          <cell r="T55">
            <v>1373</v>
          </cell>
        </row>
        <row r="56">
          <cell r="B56" t="str">
            <v>12.45-13.00</v>
          </cell>
          <cell r="C56">
            <v>50.01</v>
          </cell>
          <cell r="E56">
            <v>1343</v>
          </cell>
          <cell r="T56">
            <v>1364</v>
          </cell>
        </row>
        <row r="57">
          <cell r="B57" t="str">
            <v>13.00-13.15</v>
          </cell>
          <cell r="C57">
            <v>50.02</v>
          </cell>
          <cell r="E57">
            <v>1305</v>
          </cell>
          <cell r="T57">
            <v>1332</v>
          </cell>
        </row>
        <row r="58">
          <cell r="B58" t="str">
            <v>13.15-13.30</v>
          </cell>
          <cell r="C58">
            <v>49.99</v>
          </cell>
          <cell r="E58">
            <v>1319</v>
          </cell>
          <cell r="T58">
            <v>1360</v>
          </cell>
        </row>
        <row r="59">
          <cell r="B59" t="str">
            <v>13.30-13:45</v>
          </cell>
          <cell r="C59">
            <v>49.98</v>
          </cell>
          <cell r="E59">
            <v>1311</v>
          </cell>
          <cell r="T59">
            <v>1360</v>
          </cell>
        </row>
        <row r="60">
          <cell r="B60" t="str">
            <v>13.45-14.00</v>
          </cell>
          <cell r="C60">
            <v>49.98</v>
          </cell>
          <cell r="E60">
            <v>1298</v>
          </cell>
          <cell r="T60">
            <v>1345</v>
          </cell>
        </row>
        <row r="61">
          <cell r="B61" t="str">
            <v>14.00-14.15</v>
          </cell>
          <cell r="C61">
            <v>49.93</v>
          </cell>
          <cell r="E61">
            <v>1299</v>
          </cell>
          <cell r="T61">
            <v>1271</v>
          </cell>
        </row>
        <row r="62">
          <cell r="B62" t="str">
            <v>14.15-14.30</v>
          </cell>
          <cell r="C62">
            <v>49.87</v>
          </cell>
          <cell r="E62">
            <v>1325</v>
          </cell>
          <cell r="T62">
            <v>1320</v>
          </cell>
        </row>
        <row r="63">
          <cell r="B63" t="str">
            <v>14.30-14.45</v>
          </cell>
          <cell r="C63">
            <v>49.96</v>
          </cell>
          <cell r="E63">
            <v>1339</v>
          </cell>
          <cell r="T63">
            <v>1300</v>
          </cell>
        </row>
        <row r="64">
          <cell r="B64" t="str">
            <v>14.45-15.00</v>
          </cell>
          <cell r="C64">
            <v>49.98</v>
          </cell>
          <cell r="E64">
            <v>1335</v>
          </cell>
          <cell r="T64">
            <v>1296</v>
          </cell>
        </row>
        <row r="65">
          <cell r="B65" t="str">
            <v>15.00-15.15</v>
          </cell>
          <cell r="C65">
            <v>50.01</v>
          </cell>
          <cell r="E65">
            <v>1326</v>
          </cell>
          <cell r="T65">
            <v>1341</v>
          </cell>
        </row>
        <row r="66">
          <cell r="B66" t="str">
            <v>15.15-15.30</v>
          </cell>
          <cell r="C66">
            <v>50</v>
          </cell>
          <cell r="E66">
            <v>1323</v>
          </cell>
          <cell r="T66">
            <v>1347</v>
          </cell>
        </row>
        <row r="67">
          <cell r="B67" t="str">
            <v>15.30-15.45</v>
          </cell>
          <cell r="C67">
            <v>50.01</v>
          </cell>
          <cell r="E67">
            <v>1320</v>
          </cell>
          <cell r="T67">
            <v>1393</v>
          </cell>
        </row>
        <row r="68">
          <cell r="B68" t="str">
            <v>15.45-16.00</v>
          </cell>
          <cell r="C68">
            <v>50.01</v>
          </cell>
          <cell r="E68">
            <v>1312</v>
          </cell>
          <cell r="T68">
            <v>1394</v>
          </cell>
        </row>
        <row r="69">
          <cell r="B69" t="str">
            <v>16.00-16.15</v>
          </cell>
          <cell r="C69">
            <v>50.06</v>
          </cell>
          <cell r="E69">
            <v>1312</v>
          </cell>
          <cell r="T69">
            <v>1347</v>
          </cell>
        </row>
        <row r="70">
          <cell r="B70" t="str">
            <v>16.15-16.30</v>
          </cell>
          <cell r="C70">
            <v>50.04</v>
          </cell>
          <cell r="E70">
            <v>1302</v>
          </cell>
          <cell r="T70">
            <v>1345</v>
          </cell>
        </row>
        <row r="71">
          <cell r="B71" t="str">
            <v>16.30-16.45</v>
          </cell>
          <cell r="C71">
            <v>50.03</v>
          </cell>
          <cell r="E71">
            <v>1297</v>
          </cell>
          <cell r="T71">
            <v>1243</v>
          </cell>
        </row>
        <row r="72">
          <cell r="B72" t="str">
            <v>16.45-17.00</v>
          </cell>
          <cell r="C72">
            <v>50.02</v>
          </cell>
          <cell r="E72">
            <v>1277</v>
          </cell>
          <cell r="T72">
            <v>1302</v>
          </cell>
        </row>
        <row r="73">
          <cell r="B73" t="str">
            <v>17.00-17.15</v>
          </cell>
          <cell r="C73">
            <v>50.11</v>
          </cell>
          <cell r="E73">
            <v>1249</v>
          </cell>
          <cell r="T73">
            <v>1262</v>
          </cell>
        </row>
        <row r="74">
          <cell r="B74" t="str">
            <v>17.15-17.30</v>
          </cell>
          <cell r="C74">
            <v>50.08</v>
          </cell>
          <cell r="E74">
            <v>1245</v>
          </cell>
          <cell r="T74">
            <v>1245</v>
          </cell>
        </row>
        <row r="75">
          <cell r="B75" t="str">
            <v>17.30-17.45</v>
          </cell>
          <cell r="C75">
            <v>50.12</v>
          </cell>
          <cell r="E75">
            <v>1214</v>
          </cell>
          <cell r="T75">
            <v>1221</v>
          </cell>
        </row>
        <row r="76">
          <cell r="B76" t="str">
            <v>17.45-18.00</v>
          </cell>
          <cell r="C76">
            <v>50.07</v>
          </cell>
          <cell r="E76">
            <v>1208</v>
          </cell>
          <cell r="T76">
            <v>1210</v>
          </cell>
        </row>
        <row r="77">
          <cell r="B77" t="str">
            <v>18.00-18.15</v>
          </cell>
          <cell r="C77">
            <v>50.1</v>
          </cell>
          <cell r="E77">
            <v>1194</v>
          </cell>
          <cell r="T77">
            <v>1181</v>
          </cell>
        </row>
        <row r="78">
          <cell r="B78" t="str">
            <v>18.15-18.30</v>
          </cell>
          <cell r="C78">
            <v>50.07</v>
          </cell>
          <cell r="E78">
            <v>1181</v>
          </cell>
          <cell r="T78">
            <v>1239</v>
          </cell>
        </row>
        <row r="79">
          <cell r="B79" t="str">
            <v>18.30-18.45</v>
          </cell>
          <cell r="C79">
            <v>50.07</v>
          </cell>
          <cell r="E79">
            <v>1160</v>
          </cell>
          <cell r="T79">
            <v>1239</v>
          </cell>
        </row>
        <row r="80">
          <cell r="B80" t="str">
            <v>18.45-19.00</v>
          </cell>
          <cell r="C80">
            <v>50.02</v>
          </cell>
          <cell r="E80">
            <v>1169</v>
          </cell>
          <cell r="T80">
            <v>1242</v>
          </cell>
        </row>
        <row r="81">
          <cell r="B81" t="str">
            <v>19.00-19.15</v>
          </cell>
          <cell r="C81">
            <v>50.01</v>
          </cell>
          <cell r="E81">
            <v>1155</v>
          </cell>
          <cell r="T81">
            <v>1259</v>
          </cell>
        </row>
        <row r="82">
          <cell r="B82" t="str">
            <v>19.15-19.30</v>
          </cell>
          <cell r="C82">
            <v>50.01</v>
          </cell>
          <cell r="E82">
            <v>1201</v>
          </cell>
          <cell r="T82">
            <v>1282</v>
          </cell>
        </row>
        <row r="83">
          <cell r="B83" t="str">
            <v>19.30-19.45</v>
          </cell>
          <cell r="C83">
            <v>49.99</v>
          </cell>
          <cell r="E83">
            <v>1250</v>
          </cell>
          <cell r="T83">
            <v>1289</v>
          </cell>
        </row>
        <row r="84">
          <cell r="B84" t="str">
            <v>19.45-20.00</v>
          </cell>
          <cell r="C84">
            <v>49.98</v>
          </cell>
          <cell r="E84">
            <v>1289</v>
          </cell>
          <cell r="T84">
            <v>1345</v>
          </cell>
        </row>
        <row r="85">
          <cell r="B85" t="str">
            <v>20.00-20.15</v>
          </cell>
          <cell r="C85">
            <v>49.98</v>
          </cell>
          <cell r="E85">
            <v>1299</v>
          </cell>
          <cell r="T85">
            <v>1281</v>
          </cell>
        </row>
        <row r="86">
          <cell r="B86" t="str">
            <v>20.15-20.30</v>
          </cell>
          <cell r="C86">
            <v>49.72</v>
          </cell>
          <cell r="E86">
            <v>1336</v>
          </cell>
          <cell r="T86">
            <v>1162</v>
          </cell>
        </row>
        <row r="87">
          <cell r="B87" t="str">
            <v>20.30-20.45</v>
          </cell>
          <cell r="C87">
            <v>49.85</v>
          </cell>
          <cell r="E87">
            <v>1310</v>
          </cell>
          <cell r="T87">
            <v>1113</v>
          </cell>
        </row>
        <row r="88">
          <cell r="B88" t="str">
            <v>20.45-21.00</v>
          </cell>
          <cell r="C88">
            <v>49.77</v>
          </cell>
          <cell r="E88">
            <v>1284</v>
          </cell>
          <cell r="T88">
            <v>1121</v>
          </cell>
        </row>
        <row r="89">
          <cell r="B89" t="str">
            <v>21.00-21.15</v>
          </cell>
          <cell r="C89">
            <v>49.92</v>
          </cell>
          <cell r="E89">
            <v>1268</v>
          </cell>
          <cell r="T89">
            <v>993</v>
          </cell>
        </row>
        <row r="90">
          <cell r="B90" t="str">
            <v>21.15-21.30</v>
          </cell>
          <cell r="C90">
            <v>50.02</v>
          </cell>
          <cell r="E90">
            <v>1265</v>
          </cell>
          <cell r="T90">
            <v>991</v>
          </cell>
        </row>
        <row r="91">
          <cell r="B91" t="str">
            <v>21.30-21.45</v>
          </cell>
          <cell r="C91">
            <v>49.99</v>
          </cell>
          <cell r="E91">
            <v>1240</v>
          </cell>
          <cell r="T91">
            <v>1024</v>
          </cell>
        </row>
        <row r="92">
          <cell r="B92" t="str">
            <v>21.45-22.00</v>
          </cell>
          <cell r="C92">
            <v>50.04</v>
          </cell>
          <cell r="E92">
            <v>1270</v>
          </cell>
          <cell r="T92">
            <v>1044</v>
          </cell>
        </row>
        <row r="93">
          <cell r="B93" t="str">
            <v>22.00-22.15</v>
          </cell>
          <cell r="C93">
            <v>50.02</v>
          </cell>
          <cell r="E93">
            <v>1254</v>
          </cell>
          <cell r="T93">
            <v>1265</v>
          </cell>
        </row>
        <row r="94">
          <cell r="B94" t="str">
            <v>22.15-22.30</v>
          </cell>
          <cell r="C94">
            <v>50.04</v>
          </cell>
          <cell r="E94">
            <v>1259</v>
          </cell>
          <cell r="T94">
            <v>1297</v>
          </cell>
        </row>
        <row r="95">
          <cell r="B95" t="str">
            <v>22.30-22.45</v>
          </cell>
          <cell r="C95">
            <v>50.08</v>
          </cell>
          <cell r="E95">
            <v>1266</v>
          </cell>
          <cell r="T95">
            <v>1290</v>
          </cell>
        </row>
        <row r="96">
          <cell r="B96" t="str">
            <v>22.45-23.00</v>
          </cell>
          <cell r="C96">
            <v>50.08</v>
          </cell>
          <cell r="E96">
            <v>1250</v>
          </cell>
          <cell r="T96">
            <v>1374</v>
          </cell>
        </row>
        <row r="97">
          <cell r="B97" t="str">
            <v>23.00-23.15</v>
          </cell>
          <cell r="C97">
            <v>50.06</v>
          </cell>
          <cell r="E97">
            <v>1221</v>
          </cell>
          <cell r="T97">
            <v>1371</v>
          </cell>
        </row>
        <row r="98">
          <cell r="B98" t="str">
            <v>23.15-23.30</v>
          </cell>
          <cell r="C98">
            <v>50.09</v>
          </cell>
          <cell r="E98">
            <v>1214</v>
          </cell>
          <cell r="T98">
            <v>1359</v>
          </cell>
        </row>
        <row r="99">
          <cell r="B99" t="str">
            <v>23.30-23.45</v>
          </cell>
          <cell r="C99">
            <v>50.09</v>
          </cell>
          <cell r="E99">
            <v>1192</v>
          </cell>
          <cell r="T99">
            <v>1291</v>
          </cell>
        </row>
        <row r="100">
          <cell r="B100" t="str">
            <v>23.45-24.00</v>
          </cell>
          <cell r="C100">
            <v>50.15</v>
          </cell>
          <cell r="E100">
            <v>1171</v>
          </cell>
          <cell r="T100">
            <v>1286</v>
          </cell>
        </row>
        <row r="101">
          <cell r="C101">
            <v>50.020000000000032</v>
          </cell>
          <cell r="E101">
            <v>306.35000000000002</v>
          </cell>
          <cell r="AJ101">
            <v>-13.756767153656533</v>
          </cell>
          <cell r="BA101" t="str">
            <v>08.00-08.15</v>
          </cell>
        </row>
        <row r="102">
          <cell r="BA102" t="str">
            <v>20.15-20.30</v>
          </cell>
          <cell r="BC102">
            <v>49.72</v>
          </cell>
          <cell r="BD102">
            <v>174</v>
          </cell>
          <cell r="BF102">
            <v>0</v>
          </cell>
          <cell r="BG102">
            <v>50.16</v>
          </cell>
          <cell r="BH102">
            <v>5</v>
          </cell>
          <cell r="BJ102">
            <v>0</v>
          </cell>
        </row>
        <row r="104">
          <cell r="B104">
            <v>1403</v>
          </cell>
        </row>
        <row r="105">
          <cell r="A105" t="str">
            <v xml:space="preserve">Max Demand observed (MW) (at 10.30 Hrs.) </v>
          </cell>
        </row>
        <row r="106">
          <cell r="B106">
            <v>1155</v>
          </cell>
          <cell r="Q106">
            <v>8.0427851527803114</v>
          </cell>
          <cell r="R106">
            <v>0.26499120469070642</v>
          </cell>
        </row>
        <row r="107">
          <cell r="A107" t="str">
            <v xml:space="preserve">Min Demand at observed (MW) (at 19.15 Hrs.) </v>
          </cell>
        </row>
      </sheetData>
      <sheetData sheetId="11"/>
      <sheetData sheetId="12"/>
      <sheetData sheetId="13"/>
      <sheetData sheetId="14"/>
      <sheetData sheetId="15">
        <row r="82">
          <cell r="AB82">
            <v>22.983333333333334</v>
          </cell>
        </row>
        <row r="97">
          <cell r="B97" t="str">
            <v>Market Purchase  (OA Consumers)</v>
          </cell>
          <cell r="AB97">
            <v>364</v>
          </cell>
          <cell r="AC97">
            <v>351.988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0</v>
          </cell>
          <cell r="AC99">
            <v>0</v>
          </cell>
        </row>
        <row r="100">
          <cell r="B100" t="str">
            <v>G- DAM THROUGH HPSEBL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132.22000000000003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5633.75</v>
          </cell>
          <cell r="AC113">
            <v>5633.75</v>
          </cell>
        </row>
        <row r="115">
          <cell r="B115" t="str">
            <v>KEIPL THROUGH BYPL</v>
          </cell>
          <cell r="AB115">
            <v>0</v>
          </cell>
          <cell r="AC115">
            <v>0</v>
          </cell>
        </row>
        <row r="116">
          <cell r="B116" t="str">
            <v>BRPL</v>
          </cell>
          <cell r="AB116">
            <v>1890</v>
          </cell>
          <cell r="AC116">
            <v>1890</v>
          </cell>
        </row>
        <row r="117">
          <cell r="B117" t="str">
            <v>(BYPL )</v>
          </cell>
          <cell r="AB117">
            <v>650</v>
          </cell>
          <cell r="AC117">
            <v>650</v>
          </cell>
        </row>
        <row r="118">
          <cell r="B118" t="str">
            <v xml:space="preserve">PUNJAB  (Through  APPCL) </v>
          </cell>
          <cell r="AB118">
            <v>2640</v>
          </cell>
          <cell r="AC118">
            <v>2640</v>
          </cell>
        </row>
        <row r="119">
          <cell r="B119" t="str">
            <v>PUNJAB(PTC)</v>
          </cell>
          <cell r="AB119">
            <v>456</v>
          </cell>
          <cell r="AC119">
            <v>456</v>
          </cell>
        </row>
        <row r="121">
          <cell r="B121" t="str">
            <v>BYPL (Thru Kreate)</v>
          </cell>
          <cell r="AB121">
            <v>280</v>
          </cell>
        </row>
        <row r="122">
          <cell r="B122" t="str">
            <v>IPCL_WB</v>
          </cell>
          <cell r="AB122">
            <v>958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6">
        <row r="101">
          <cell r="G101">
            <v>143.10427500000006</v>
          </cell>
          <cell r="CI101">
            <v>-1.61375</v>
          </cell>
          <cell r="CP101">
            <v>108.2625</v>
          </cell>
        </row>
        <row r="107">
          <cell r="AN107">
            <v>253.32652669500001</v>
          </cell>
        </row>
        <row r="109">
          <cell r="AN109">
            <v>16.191125000000024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AQ8" t="str">
            <v>SINGRAULI_SOLAR</v>
          </cell>
        </row>
        <row r="105">
          <cell r="AQ105">
            <v>0</v>
          </cell>
          <cell r="BD105">
            <v>297.06518180749987</v>
          </cell>
        </row>
      </sheetData>
      <sheetData sheetId="33">
        <row r="100">
          <cell r="DI100">
            <v>29.218837731125014</v>
          </cell>
          <cell r="DK100">
            <v>3.1980853896009362</v>
          </cell>
        </row>
      </sheetData>
      <sheetData sheetId="34">
        <row r="105">
          <cell r="BD105">
            <v>2.3116799999999951</v>
          </cell>
          <cell r="BE105">
            <v>0</v>
          </cell>
          <cell r="BF105">
            <v>11.579529450000003</v>
          </cell>
        </row>
      </sheetData>
      <sheetData sheetId="35"/>
      <sheetData sheetId="36"/>
      <sheetData sheetId="38"/>
      <sheetData sheetId="39">
        <row r="12">
          <cell r="T12">
            <v>2.718</v>
          </cell>
          <cell r="V12">
            <v>-2.2879999999998901E-2</v>
          </cell>
        </row>
        <row r="17">
          <cell r="T17">
            <v>0</v>
          </cell>
          <cell r="V17">
            <v>-1.4164800000000008</v>
          </cell>
        </row>
        <row r="22">
          <cell r="T22">
            <v>3.7829999999999996E-2</v>
          </cell>
          <cell r="V22">
            <v>0.20304319999999998</v>
          </cell>
        </row>
        <row r="28">
          <cell r="T28">
            <v>0.53679710000000003</v>
          </cell>
          <cell r="V28">
            <v>-8.2811736000000025E-2</v>
          </cell>
        </row>
        <row r="34">
          <cell r="T34">
            <v>0.82632400000000006</v>
          </cell>
          <cell r="V34">
            <v>-0.2074913279999997</v>
          </cell>
        </row>
        <row r="40">
          <cell r="T40">
            <v>0.46311419999999998</v>
          </cell>
          <cell r="V40">
            <v>-6.1452671999999708E-2</v>
          </cell>
        </row>
        <row r="46">
          <cell r="T46">
            <v>0.35520049999999997</v>
          </cell>
          <cell r="V46">
            <v>0.25877823999999983</v>
          </cell>
        </row>
        <row r="52">
          <cell r="T52">
            <v>1.2792000000000001</v>
          </cell>
          <cell r="V52">
            <v>-1.15853888</v>
          </cell>
        </row>
        <row r="58">
          <cell r="T58">
            <v>0</v>
          </cell>
          <cell r="V58">
            <v>-0.42</v>
          </cell>
        </row>
        <row r="64">
          <cell r="T64">
            <v>2.1600000000000001E-2</v>
          </cell>
          <cell r="V64">
            <v>0.85286400000000007</v>
          </cell>
        </row>
        <row r="70">
          <cell r="V70">
            <v>-0.55807200000000012</v>
          </cell>
        </row>
        <row r="77">
          <cell r="V77">
            <v>-1.1519744000000012</v>
          </cell>
        </row>
        <row r="82">
          <cell r="V82">
            <v>-7.2032000000000096E-2</v>
          </cell>
        </row>
        <row r="87">
          <cell r="U87">
            <v>1.3470879999999994</v>
          </cell>
        </row>
      </sheetData>
      <sheetData sheetId="40"/>
      <sheetData sheetId="41"/>
      <sheetData sheetId="43">
        <row r="2">
          <cell r="C2">
            <v>44696</v>
          </cell>
        </row>
        <row r="6">
          <cell r="Q6">
            <v>88154</v>
          </cell>
        </row>
        <row r="10">
          <cell r="D10">
            <v>23.19</v>
          </cell>
          <cell r="E10">
            <v>23.19</v>
          </cell>
          <cell r="F10">
            <v>25.58</v>
          </cell>
          <cell r="G10">
            <v>28.84</v>
          </cell>
          <cell r="H10">
            <v>135</v>
          </cell>
        </row>
        <row r="11">
          <cell r="D11">
            <v>19.2</v>
          </cell>
          <cell r="E11">
            <v>19.2</v>
          </cell>
          <cell r="F11">
            <v>28.8</v>
          </cell>
          <cell r="G11">
            <v>29.31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12</v>
          </cell>
          <cell r="G12">
            <v>4.2949999999999999</v>
          </cell>
          <cell r="H12">
            <v>20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1.62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3.78</v>
          </cell>
          <cell r="G14">
            <v>4.2480000000000002</v>
          </cell>
          <cell r="H14">
            <v>21.7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1.3919999999999999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1.06</v>
          </cell>
          <cell r="H16">
            <v>5.4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0.96899999999999997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0.83099999999999996</v>
          </cell>
          <cell r="H18">
            <v>3.9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1.996</v>
          </cell>
          <cell r="H19">
            <v>10.119999999999999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0.64700000000000002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0.76</v>
          </cell>
          <cell r="G22">
            <v>0.26</v>
          </cell>
        </row>
        <row r="24">
          <cell r="F24">
            <v>3.36</v>
          </cell>
          <cell r="G24">
            <v>0.61</v>
          </cell>
        </row>
        <row r="25">
          <cell r="F25">
            <v>1.96</v>
          </cell>
          <cell r="G25">
            <v>2.2970000000000002</v>
          </cell>
        </row>
        <row r="28">
          <cell r="F28">
            <v>79.319999999999993</v>
          </cell>
          <cell r="G28">
            <v>79.34</v>
          </cell>
          <cell r="H28">
            <v>330</v>
          </cell>
        </row>
        <row r="29">
          <cell r="F29">
            <v>11.01</v>
          </cell>
          <cell r="G29">
            <v>13.59</v>
          </cell>
          <cell r="H29">
            <v>88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5.41</v>
          </cell>
          <cell r="G30">
            <v>9.84</v>
          </cell>
          <cell r="H30">
            <v>70</v>
          </cell>
        </row>
        <row r="31">
          <cell r="F31">
            <v>5.62</v>
          </cell>
          <cell r="G31">
            <v>6.9779999999999998</v>
          </cell>
          <cell r="H31">
            <v>74</v>
          </cell>
        </row>
        <row r="32">
          <cell r="F32">
            <v>37.68</v>
          </cell>
          <cell r="G32">
            <v>42.28</v>
          </cell>
        </row>
        <row r="33">
          <cell r="F33">
            <v>2.58</v>
          </cell>
          <cell r="G33">
            <v>4.3369999999999997</v>
          </cell>
        </row>
        <row r="34">
          <cell r="F34">
            <v>0.6</v>
          </cell>
          <cell r="G34">
            <v>0.29099999999999998</v>
          </cell>
        </row>
        <row r="35">
          <cell r="F35">
            <v>3.21</v>
          </cell>
          <cell r="G35">
            <v>3.9969999999999999</v>
          </cell>
        </row>
        <row r="36">
          <cell r="F36">
            <v>8.1999999999999993</v>
          </cell>
          <cell r="G36">
            <v>4.9039999999999999</v>
          </cell>
        </row>
        <row r="37">
          <cell r="F37">
            <v>1.1202399999999999</v>
          </cell>
          <cell r="G37">
            <v>2.7210000000000001</v>
          </cell>
        </row>
        <row r="38">
          <cell r="F38">
            <v>2.0481600000000002</v>
          </cell>
          <cell r="G38">
            <v>2.3050000000000002</v>
          </cell>
        </row>
        <row r="39">
          <cell r="G39">
            <v>2.16</v>
          </cell>
        </row>
        <row r="41">
          <cell r="G41">
            <v>15.71</v>
          </cell>
        </row>
        <row r="42">
          <cell r="G42">
            <v>0.88153999999999999</v>
          </cell>
        </row>
        <row r="43">
          <cell r="G43">
            <v>1.59</v>
          </cell>
        </row>
        <row r="44">
          <cell r="G44">
            <v>28.54</v>
          </cell>
        </row>
        <row r="51">
          <cell r="F51">
            <v>275.7484</v>
          </cell>
        </row>
        <row r="62">
          <cell r="C62">
            <v>15.469999999999999</v>
          </cell>
        </row>
        <row r="77">
          <cell r="I77">
            <v>199.39655999999999</v>
          </cell>
        </row>
      </sheetData>
      <sheetData sheetId="44"/>
      <sheetData sheetId="45"/>
      <sheetData sheetId="46"/>
      <sheetData sheetId="47">
        <row r="105">
          <cell r="BC105">
            <v>0</v>
          </cell>
        </row>
      </sheetData>
      <sheetData sheetId="48"/>
      <sheetData sheetId="49"/>
      <sheetData sheetId="50">
        <row r="5">
          <cell r="AF5">
            <v>3.14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2CBE5-573C-4417-9409-9FB6DAEEC6C4}">
  <sheetPr>
    <tabColor rgb="FF00B050"/>
  </sheetPr>
  <dimension ref="A1:AB158"/>
  <sheetViews>
    <sheetView showGridLines="0" tabSelected="1" view="pageBreakPreview" topLeftCell="B56" zoomScale="60" workbookViewId="0">
      <selection activeCell="L78" sqref="L78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44696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44697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44696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19.707000000000001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25.58</v>
      </c>
      <c r="G20" s="73">
        <f>'[1]Form-1_AnticipatedVsActual_BI'!G10</f>
        <v>28.84</v>
      </c>
      <c r="H20" s="74">
        <f>'[1]Form-1_AnticipatedVsActual_BI'!H10</f>
        <v>135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28.8</v>
      </c>
      <c r="G21" s="80">
        <f>'[1]Form-1_AnticipatedVsActual_BI'!G11</f>
        <v>29.31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</v>
      </c>
      <c r="G22" s="84">
        <f>'[1]Form-1_AnticipatedVsActual_BI'!G12</f>
        <v>4.2949999999999999</v>
      </c>
      <c r="H22" s="81">
        <f>'[1]Form-1_AnticipatedVsActual_BI'!H12</f>
        <v>20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1.62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3.78</v>
      </c>
      <c r="G24" s="84">
        <f>'[1]Form-1_AnticipatedVsActual_BI'!G14</f>
        <v>4.2480000000000002</v>
      </c>
      <c r="H24" s="88">
        <f>'[1]Form-1_AnticipatedVsActual_BI'!H14</f>
        <v>21.7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1.3919999999999999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1.06</v>
      </c>
      <c r="H26" s="88">
        <f>'[1]Form-1_AnticipatedVsActual_BI'!H16</f>
        <v>5.4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0.96899999999999997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0.83099999999999996</v>
      </c>
      <c r="H28" s="88">
        <f>'[1]Form-1_AnticipatedVsActual_BI'!H18</f>
        <v>3.9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1.996</v>
      </c>
      <c r="H29" s="88">
        <f>'[1]Form-1_AnticipatedVsActual_BI'!H19</f>
        <v>10.119999999999999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0.64700000000000002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134.390296576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0.76</v>
      </c>
      <c r="G32" s="84">
        <f>'[1]Form-1_AnticipatedVsActual_BI'!G22</f>
        <v>0.26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81.239999999999995</v>
      </c>
      <c r="G33" s="94">
        <f t="shared" si="0"/>
        <v>75.468000000000004</v>
      </c>
      <c r="H33" s="94">
        <f t="shared" si="0"/>
        <v>376.11999999999995</v>
      </c>
      <c r="I33" s="95"/>
      <c r="J33" s="87"/>
      <c r="K33" s="91" t="s">
        <v>44</v>
      </c>
      <c r="L33" s="91"/>
      <c r="N33" s="92">
        <f>G33+G43+I44+G41-AA61-AB61</f>
        <v>152.72620000000001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69.801599999999993</v>
      </c>
      <c r="G36" s="113">
        <f>I36*0.88</f>
        <v>69.819200000000009</v>
      </c>
      <c r="H36" s="114">
        <f>'[1]Form-1_AnticipatedVsActual_BI'!$H$28</f>
        <v>330</v>
      </c>
      <c r="I36" s="115">
        <f>'[1]Form-1_AnticipatedVsActual_BI'!$G$28</f>
        <v>79.34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9.518399999999998</v>
      </c>
      <c r="G37" s="80">
        <f>I36*0.12</f>
        <v>9.5207999999999995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2.202</v>
      </c>
      <c r="G38" s="125">
        <f>I38*0.2</f>
        <v>2.718</v>
      </c>
      <c r="H38" s="125">
        <f>'[1]Form-1_AnticipatedVsActual_BI'!$H$29</f>
        <v>88</v>
      </c>
      <c r="I38" s="126">
        <f>'[1]Form-1_AnticipatedVsActual_BI'!$G$29</f>
        <v>13.59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55.149680000000004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5.41</v>
      </c>
      <c r="G41" s="89">
        <f>'[1]Form-1_AnticipatedVsActual_BI'!G30*(0.9925)</f>
        <v>9.7661999999999995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5.62</v>
      </c>
      <c r="G42" s="89">
        <f>'[1]Form-1_AnticipatedVsActual_BI'!G31*(0.9925)</f>
        <v>6.9256650000000004</v>
      </c>
      <c r="H42" s="86">
        <f>'[1]Form-1_AnticipatedVsActual_BI'!H31</f>
        <v>74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43</v>
      </c>
      <c r="G43" s="136">
        <f>'[1]Form-1_AnticipatedVsActual_BI'!G24+'[1]Form-1_AnticipatedVsActual_BI'!G25+'[1]Form-1_AnticipatedVsActual_BI'!G32</f>
        <v>45.186999999999998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4.7402965760000004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</f>
        <v>6.2380657999999993</v>
      </c>
      <c r="H44" s="81">
        <v>55</v>
      </c>
      <c r="I44" s="141">
        <f>SUM('[1]Form-1_AnticipatedVsActual_BI'!G33:G49) - SUM('[1]Form-1_AnticipatedVsActual_BI'!G42)</f>
        <v>66.555000000000007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75.468000000000004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79.34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14.63166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0.88153999999999999</v>
      </c>
      <c r="E49" s="167"/>
      <c r="F49" s="162"/>
      <c r="G49" s="168" t="s">
        <v>77</v>
      </c>
      <c r="H49" s="169">
        <f>ABS('[1]Report_Daily Hrly Load Sheet '!AB113/100)</f>
        <v>56.337499999999999</v>
      </c>
      <c r="I49" s="170">
        <f>ABS('[1]Report_Daily Hrly Load Sheet '!AC113/100)</f>
        <v>56.337499999999999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45.186999999999998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</v>
      </c>
      <c r="E51" s="167"/>
      <c r="F51" s="176"/>
      <c r="G51" s="128" t="s">
        <v>79</v>
      </c>
      <c r="H51" s="128"/>
      <c r="I51" s="177">
        <f>I47+I49</f>
        <v>56.337499999999999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1.3222000000000003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297.06518180749987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6.2380658000000002</v>
      </c>
      <c r="E54" s="178"/>
      <c r="F54" s="152" t="str">
        <f>'[1]Report_Daily Hrly Load Sheet '!B116</f>
        <v>BRPL</v>
      </c>
      <c r="G54" s="153"/>
      <c r="H54" s="78">
        <f>'[1]Report_Daily Hrly Load Sheet '!AB116/100</f>
        <v>18.899999999999999</v>
      </c>
      <c r="I54" s="41">
        <f>'[1]Report_Daily Hrly Load Sheet '!AC116/100</f>
        <v>18.899999999999999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15.469999999999999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535.60364760749985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253.32652669500001</v>
      </c>
      <c r="E57" s="178"/>
      <c r="F57" s="152" t="str">
        <f>IF(I57=0,"",'[1]Report_Daily Hrly Load Sheet '!B121)</f>
        <v>BYPL (Thru Kreate)</v>
      </c>
      <c r="G57" s="153"/>
      <c r="H57" s="78">
        <f>'[1]Report_Daily Hrly Load Sheet '!AB121/100</f>
        <v>2.8</v>
      </c>
      <c r="I57" s="41">
        <f>'[1]Report_Daily Hrly Load Sheet '!AB121/100</f>
        <v>2.8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Rs.3.14</v>
      </c>
      <c r="C58" s="182"/>
      <c r="D58" s="88">
        <f>[1]Report_GoHP!$CP$101</f>
        <v>108.2625</v>
      </c>
      <c r="E58" s="183"/>
      <c r="F58" s="152" t="str">
        <f>IF(I58=0,"",'[1]Report_Daily Hrly Load Sheet '!B122)</f>
        <v>IPCL_WB</v>
      </c>
      <c r="G58" s="153"/>
      <c r="H58" s="78">
        <f>'[1]Report_Daily Hrly Load Sheet '!AB122/100</f>
        <v>9.58</v>
      </c>
      <c r="I58" s="41">
        <f>'[1]Report_Daily Hrly Load Sheet '!AB122/100</f>
        <v>9.58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143.10427500000006</v>
      </c>
      <c r="E59" s="183"/>
      <c r="F59" s="152" t="str">
        <f>'[1]Report_Daily Hrly Load Sheet '!B118</f>
        <v xml:space="preserve">PUNJAB  (Through  APPCL) </v>
      </c>
      <c r="G59" s="153"/>
      <c r="H59" s="78">
        <f>'[1]Report_Daily Hrly Load Sheet '!AB118/100</f>
        <v>26.4</v>
      </c>
      <c r="I59" s="41">
        <f>'[1]Report_Daily Hrly Load Sheet '!AC118/100</f>
        <v>26.4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1.61375</v>
      </c>
      <c r="E60" s="183"/>
      <c r="F60" s="152" t="str">
        <f>'[1]Report_Daily Hrly Load Sheet '!B119</f>
        <v>PUNJAB(PTC)</v>
      </c>
      <c r="G60" s="153"/>
      <c r="H60" s="78">
        <f>'[1]Report_Daily Hrly Load Sheet '!AB119/100</f>
        <v>4.5599999999999996</v>
      </c>
      <c r="I60" s="41">
        <f>'[1]Report_Daily Hrly Load Sheet '!AC119/100</f>
        <v>4.5599999999999996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3.5735016949999476</v>
      </c>
      <c r="E61" s="178"/>
      <c r="F61" s="152" t="str">
        <f>IF(I61=0,"",'[1]Report_Daily Hrly Load Sheet '!B117)</f>
        <v>(BYPL )</v>
      </c>
      <c r="G61" s="153"/>
      <c r="H61" s="78">
        <f>'[1]Report_Daily Hrly Load Sheet '!AB117/100</f>
        <v>6.5</v>
      </c>
      <c r="I61" s="41">
        <f>'[1]Report_Daily Hrly Load Sheet '!AC117/100</f>
        <v>6.5</v>
      </c>
      <c r="J61" s="179"/>
      <c r="AA61" s="92">
        <f>'[1]Form-1_AnticipatedVsActual_BI'!G41</f>
        <v>15.71</v>
      </c>
      <c r="AB61" s="92">
        <f>'[1]Form-1_AnticipatedVsActual_BI'!G44</f>
        <v>28.54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16.191125000000024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-2.4899595760000013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D56-D58+D61</f>
        <v>430.91464930249981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3.64</v>
      </c>
      <c r="D66" s="84">
        <f>'[1]Report_Daily Hrly Load Sheet '!$AC$97/100</f>
        <v>3.5198800000000001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-30.623500000000007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0</v>
      </c>
      <c r="D68" s="84">
        <f>'[1]Report_Daily Hrly Load Sheet '!AC99/100</f>
        <v>0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G- DAM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125.07749999999999</v>
      </c>
      <c r="I71" s="205">
        <f>SUM(I47:I49,I52:I70)</f>
        <v>125.07749999999999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309.35702930249983</v>
      </c>
      <c r="J72" s="211"/>
      <c r="K72" s="206">
        <f>[1]Report_Actual_RTD!BC102</f>
        <v>49.72</v>
      </c>
      <c r="L72" s="206" t="str">
        <f>MID([1]Report_Actual_RTD!BA102,7,7)</f>
        <v>20.30</v>
      </c>
      <c r="M72" s="206">
        <f>[1]Report_Actual_RTD!BD102</f>
        <v>174</v>
      </c>
      <c r="N72" s="206">
        <f>[1]Report_Actual_RTD!BF102</f>
        <v>0</v>
      </c>
      <c r="O72" s="207">
        <f>[1]Report_Actual_RTD!BG102</f>
        <v>50.16</v>
      </c>
      <c r="P72" s="207" t="str">
        <f>MID([1]Report_Actual_RTD!BA101,7,7)</f>
        <v>08.15</v>
      </c>
      <c r="Q72" s="207">
        <f>[1]Report_Actual_RTD!BH102</f>
        <v>5</v>
      </c>
      <c r="R72" s="207">
        <f>[1]Report_Actual_RTD!BJ102</f>
        <v>0</v>
      </c>
      <c r="S72" s="208">
        <f>I78</f>
        <v>50.020000000000032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306.35000000000002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3.0070293024998023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8.04 , 0.26 &amp; -13.76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0.22983333333333333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306.57983333333334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50.16 at 08.15 Hrs, Min.Freq. 49.72 at 20.30 Hrs)</v>
      </c>
      <c r="G78" s="213"/>
      <c r="H78" s="153"/>
      <c r="I78" s="41">
        <f>[1]Report_Actual_RTD!$C$101</f>
        <v>50.020000000000032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10.30 Hrs.) </v>
      </c>
      <c r="G79" s="209"/>
      <c r="H79" s="209"/>
      <c r="I79" s="215">
        <f>[1]Report_Actual_RTD!$B$104</f>
        <v>1403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19.15 Hrs.) </v>
      </c>
      <c r="G80" s="209"/>
      <c r="H80" s="209"/>
      <c r="I80" s="215">
        <f>[1]Report_Actual_RTD!$B$106</f>
        <v>1155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2.3116799999999951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11.58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11.579529450000003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3.64</v>
      </c>
      <c r="D83" s="224">
        <f>SUM(D66:D82)</f>
        <v>3.5198800000000001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29.22 Lacs,  Avg. Rate: 3.2)</v>
      </c>
      <c r="H83" s="228"/>
      <c r="I83" s="170">
        <f>I81+I82</f>
        <v>13.891209449999998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0</v>
      </c>
      <c r="E84" s="229"/>
      <c r="F84" s="230" t="s">
        <v>116</v>
      </c>
      <c r="G84" s="231"/>
      <c r="H84" s="231"/>
      <c r="I84" s="232">
        <f>'[1]Form-1_AnticipatedVsActual_BI'!I77</f>
        <v>199.39655999999999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430.91464930249981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215.50819999999999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297.06518180749987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15.469999999999999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108.2625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-2.4899595760000013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3.0070293024998023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200.87653999999998</v>
      </c>
      <c r="C121" s="299">
        <f>$I$73</f>
        <v>306.35000000000002</v>
      </c>
      <c r="D121" s="300">
        <f>$I$79</f>
        <v>1403</v>
      </c>
      <c r="E121" s="299">
        <f>SUM(I58:I63)</f>
        <v>47.04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2022-05-15T22:25:13Z</dcterms:created>
  <dcterms:modified xsi:type="dcterms:W3CDTF">2022-05-15T22:25:28Z</dcterms:modified>
</cp:coreProperties>
</file>