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3052022\"/>
    </mc:Choice>
  </mc:AlternateContent>
  <xr:revisionPtr revIDLastSave="0" documentId="8_{FA5D0D37-8455-4728-A1CA-E7336CB611A0}" xr6:coauthVersionLast="36" xr6:coauthVersionMax="36" xr10:uidLastSave="{00000000-0000-0000-0000-000000000000}"/>
  <bookViews>
    <workbookView xWindow="0" yWindow="0" windowWidth="28800" windowHeight="11625" xr2:uid="{55F208E1-A21A-411C-BCF6-0A774A8D672B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od">'[1]ACTUAL GENERATION'!$F$21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I84" i="1"/>
  <c r="D84" i="1"/>
  <c r="G83" i="1"/>
  <c r="I82" i="1"/>
  <c r="I83" i="1" s="1"/>
  <c r="G82" i="1"/>
  <c r="I81" i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3" i="1" s="1"/>
  <c r="N31" i="1" s="1"/>
  <c r="E21" i="1"/>
  <c r="D21" i="1"/>
  <c r="D33" i="1" s="1"/>
  <c r="I20" i="1"/>
  <c r="H20" i="1"/>
  <c r="H33" i="1" s="1"/>
  <c r="G20" i="1"/>
  <c r="G33" i="1" s="1"/>
  <c r="F20" i="1"/>
  <c r="E20" i="1"/>
  <c r="E33" i="1" s="1"/>
  <c r="D20" i="1"/>
  <c r="R16" i="1"/>
  <c r="D11" i="1"/>
  <c r="I5" i="1" s="1"/>
  <c r="C1" i="1"/>
  <c r="N33" i="1" l="1"/>
  <c r="D46" i="1"/>
  <c r="G36" i="1"/>
  <c r="I77" i="1"/>
  <c r="C112" i="1" l="1"/>
  <c r="D56" i="1"/>
  <c r="D64" i="1" s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973BF695-17BB-450C-87A9-41DA94FB78DE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4C88B294-323E-4FA5-904A-72080044097B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1AEAC96C-99D7-4EA9-884D-40A159A5B54B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<sst xmlns="http://schemas.openxmlformats.org/spreadsheetml/2006/main" count="143" uniqueCount="136">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</sst>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22F00D2C-44B2-4E61-8A5C-5974140F4DCA}"/>
    <cellStyle name="Percent 2 2" xfId="3" xr:uid="{C65C562E-58CD-4DE6-ABFF-32EC46017D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1177</c:v>
                </c:pt>
                <c:pt idx="1">
                  <c:v>1164</c:v>
                </c:pt>
                <c:pt idx="2">
                  <c:v>1164</c:v>
                </c:pt>
                <c:pt idx="3">
                  <c:v>1163</c:v>
                </c:pt>
                <c:pt idx="4">
                  <c:v>1136</c:v>
                </c:pt>
                <c:pt idx="5">
                  <c:v>1137</c:v>
                </c:pt>
                <c:pt idx="6">
                  <c:v>1125</c:v>
                </c:pt>
                <c:pt idx="7">
                  <c:v>1123</c:v>
                </c:pt>
                <c:pt idx="8">
                  <c:v>1127</c:v>
                </c:pt>
                <c:pt idx="9">
                  <c:v>1141</c:v>
                </c:pt>
                <c:pt idx="10">
                  <c:v>1134</c:v>
                </c:pt>
                <c:pt idx="11">
                  <c:v>1124</c:v>
                </c:pt>
                <c:pt idx="12">
                  <c:v>1123</c:v>
                </c:pt>
                <c:pt idx="13">
                  <c:v>1119</c:v>
                </c:pt>
                <c:pt idx="14">
                  <c:v>1126</c:v>
                </c:pt>
                <c:pt idx="15">
                  <c:v>1115</c:v>
                </c:pt>
                <c:pt idx="16">
                  <c:v>1107</c:v>
                </c:pt>
                <c:pt idx="17">
                  <c:v>1120</c:v>
                </c:pt>
                <c:pt idx="18">
                  <c:v>1133</c:v>
                </c:pt>
                <c:pt idx="19">
                  <c:v>1148</c:v>
                </c:pt>
                <c:pt idx="20">
                  <c:v>1182</c:v>
                </c:pt>
                <c:pt idx="21">
                  <c:v>1244</c:v>
                </c:pt>
                <c:pt idx="22">
                  <c:v>1294</c:v>
                </c:pt>
                <c:pt idx="23">
                  <c:v>1332</c:v>
                </c:pt>
                <c:pt idx="24">
                  <c:v>1392</c:v>
                </c:pt>
                <c:pt idx="25">
                  <c:v>1427</c:v>
                </c:pt>
                <c:pt idx="26">
                  <c:v>1455</c:v>
                </c:pt>
                <c:pt idx="27">
                  <c:v>1452</c:v>
                </c:pt>
                <c:pt idx="28">
                  <c:v>1460</c:v>
                </c:pt>
                <c:pt idx="29">
                  <c:v>1485</c:v>
                </c:pt>
                <c:pt idx="30">
                  <c:v>1503</c:v>
                </c:pt>
                <c:pt idx="31">
                  <c:v>1502</c:v>
                </c:pt>
                <c:pt idx="32">
                  <c:v>1497</c:v>
                </c:pt>
                <c:pt idx="33">
                  <c:v>1492</c:v>
                </c:pt>
                <c:pt idx="34">
                  <c:v>1465</c:v>
                </c:pt>
                <c:pt idx="35">
                  <c:v>1475</c:v>
                </c:pt>
                <c:pt idx="36">
                  <c:v>1500</c:v>
                </c:pt>
                <c:pt idx="37">
                  <c:v>1550</c:v>
                </c:pt>
                <c:pt idx="38">
                  <c:v>1570</c:v>
                </c:pt>
                <c:pt idx="39">
                  <c:v>1559</c:v>
                </c:pt>
                <c:pt idx="40">
                  <c:v>1548</c:v>
                </c:pt>
                <c:pt idx="41">
                  <c:v>1548</c:v>
                </c:pt>
                <c:pt idx="42">
                  <c:v>1542</c:v>
                </c:pt>
                <c:pt idx="43">
                  <c:v>1524</c:v>
                </c:pt>
                <c:pt idx="44">
                  <c:v>1525</c:v>
                </c:pt>
                <c:pt idx="45">
                  <c:v>1515</c:v>
                </c:pt>
                <c:pt idx="46">
                  <c:v>1503</c:v>
                </c:pt>
                <c:pt idx="47">
                  <c:v>1504</c:v>
                </c:pt>
                <c:pt idx="48">
                  <c:v>1487</c:v>
                </c:pt>
                <c:pt idx="49">
                  <c:v>1475</c:v>
                </c:pt>
                <c:pt idx="50">
                  <c:v>1469</c:v>
                </c:pt>
                <c:pt idx="51">
                  <c:v>1482</c:v>
                </c:pt>
                <c:pt idx="52">
                  <c:v>1453</c:v>
                </c:pt>
                <c:pt idx="53">
                  <c:v>1457</c:v>
                </c:pt>
                <c:pt idx="54">
                  <c:v>1471</c:v>
                </c:pt>
                <c:pt idx="55">
                  <c:v>1493</c:v>
                </c:pt>
                <c:pt idx="56">
                  <c:v>1500</c:v>
                </c:pt>
                <c:pt idx="57">
                  <c:v>1539</c:v>
                </c:pt>
                <c:pt idx="58">
                  <c:v>1551</c:v>
                </c:pt>
                <c:pt idx="59">
                  <c:v>1491</c:v>
                </c:pt>
                <c:pt idx="60">
                  <c:v>1498</c:v>
                </c:pt>
                <c:pt idx="61">
                  <c:v>1506</c:v>
                </c:pt>
                <c:pt idx="62">
                  <c:v>1512</c:v>
                </c:pt>
                <c:pt idx="63">
                  <c:v>1516</c:v>
                </c:pt>
                <c:pt idx="64">
                  <c:v>1503</c:v>
                </c:pt>
                <c:pt idx="65">
                  <c:v>1480</c:v>
                </c:pt>
                <c:pt idx="66">
                  <c:v>1463</c:v>
                </c:pt>
                <c:pt idx="67">
                  <c:v>1472</c:v>
                </c:pt>
                <c:pt idx="68">
                  <c:v>1457</c:v>
                </c:pt>
                <c:pt idx="69">
                  <c:v>1447</c:v>
                </c:pt>
                <c:pt idx="70">
                  <c:v>1431</c:v>
                </c:pt>
                <c:pt idx="71">
                  <c:v>1405</c:v>
                </c:pt>
                <c:pt idx="72">
                  <c:v>1359</c:v>
                </c:pt>
                <c:pt idx="73">
                  <c:v>1347</c:v>
                </c:pt>
                <c:pt idx="74">
                  <c:v>1348</c:v>
                </c:pt>
                <c:pt idx="75">
                  <c:v>1334</c:v>
                </c:pt>
                <c:pt idx="76">
                  <c:v>1329</c:v>
                </c:pt>
                <c:pt idx="77">
                  <c:v>1347</c:v>
                </c:pt>
                <c:pt idx="78">
                  <c:v>1417</c:v>
                </c:pt>
                <c:pt idx="79">
                  <c:v>1432</c:v>
                </c:pt>
                <c:pt idx="80">
                  <c:v>1448</c:v>
                </c:pt>
                <c:pt idx="81">
                  <c:v>1432</c:v>
                </c:pt>
                <c:pt idx="82">
                  <c:v>1429</c:v>
                </c:pt>
                <c:pt idx="83">
                  <c:v>1420</c:v>
                </c:pt>
                <c:pt idx="84">
                  <c:v>1417</c:v>
                </c:pt>
                <c:pt idx="85">
                  <c:v>1394</c:v>
                </c:pt>
                <c:pt idx="86">
                  <c:v>1379</c:v>
                </c:pt>
                <c:pt idx="87">
                  <c:v>1367</c:v>
                </c:pt>
                <c:pt idx="88">
                  <c:v>1341</c:v>
                </c:pt>
                <c:pt idx="89">
                  <c:v>1332</c:v>
                </c:pt>
                <c:pt idx="90">
                  <c:v>1325</c:v>
                </c:pt>
                <c:pt idx="91">
                  <c:v>1301</c:v>
                </c:pt>
                <c:pt idx="92">
                  <c:v>1299</c:v>
                </c:pt>
                <c:pt idx="93">
                  <c:v>1273</c:v>
                </c:pt>
                <c:pt idx="94">
                  <c:v>1254</c:v>
                </c:pt>
                <c:pt idx="95">
                  <c:v>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F-4E38-857A-F9E650ACD02C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1226</c:v>
                </c:pt>
                <c:pt idx="1">
                  <c:v>1247</c:v>
                </c:pt>
                <c:pt idx="2">
                  <c:v>1144</c:v>
                </c:pt>
                <c:pt idx="3">
                  <c:v>1162</c:v>
                </c:pt>
                <c:pt idx="4">
                  <c:v>1086</c:v>
                </c:pt>
                <c:pt idx="5">
                  <c:v>1215</c:v>
                </c:pt>
                <c:pt idx="6">
                  <c:v>1115</c:v>
                </c:pt>
                <c:pt idx="7">
                  <c:v>1108</c:v>
                </c:pt>
                <c:pt idx="8">
                  <c:v>1136</c:v>
                </c:pt>
                <c:pt idx="9">
                  <c:v>1053</c:v>
                </c:pt>
                <c:pt idx="10">
                  <c:v>1160</c:v>
                </c:pt>
                <c:pt idx="11">
                  <c:v>1161</c:v>
                </c:pt>
                <c:pt idx="12">
                  <c:v>1159</c:v>
                </c:pt>
                <c:pt idx="13">
                  <c:v>1103</c:v>
                </c:pt>
                <c:pt idx="14">
                  <c:v>1145</c:v>
                </c:pt>
                <c:pt idx="15">
                  <c:v>1143</c:v>
                </c:pt>
                <c:pt idx="16">
                  <c:v>1111</c:v>
                </c:pt>
                <c:pt idx="17">
                  <c:v>1087</c:v>
                </c:pt>
                <c:pt idx="18">
                  <c:v>1090</c:v>
                </c:pt>
                <c:pt idx="19">
                  <c:v>1110</c:v>
                </c:pt>
                <c:pt idx="20">
                  <c:v>1139</c:v>
                </c:pt>
                <c:pt idx="21">
                  <c:v>1261</c:v>
                </c:pt>
                <c:pt idx="22">
                  <c:v>1304</c:v>
                </c:pt>
                <c:pt idx="23">
                  <c:v>1298</c:v>
                </c:pt>
                <c:pt idx="24">
                  <c:v>1314</c:v>
                </c:pt>
                <c:pt idx="25">
                  <c:v>1404</c:v>
                </c:pt>
                <c:pt idx="26">
                  <c:v>1439</c:v>
                </c:pt>
                <c:pt idx="27">
                  <c:v>1427</c:v>
                </c:pt>
                <c:pt idx="28">
                  <c:v>1498</c:v>
                </c:pt>
                <c:pt idx="29">
                  <c:v>1431</c:v>
                </c:pt>
                <c:pt idx="30">
                  <c:v>1525</c:v>
                </c:pt>
                <c:pt idx="31">
                  <c:v>1501</c:v>
                </c:pt>
                <c:pt idx="32">
                  <c:v>1436</c:v>
                </c:pt>
                <c:pt idx="33">
                  <c:v>1439</c:v>
                </c:pt>
                <c:pt idx="34">
                  <c:v>1442</c:v>
                </c:pt>
                <c:pt idx="35">
                  <c:v>1434</c:v>
                </c:pt>
                <c:pt idx="36">
                  <c:v>1448</c:v>
                </c:pt>
                <c:pt idx="37">
                  <c:v>1501</c:v>
                </c:pt>
                <c:pt idx="38">
                  <c:v>1527</c:v>
                </c:pt>
                <c:pt idx="39">
                  <c:v>1536</c:v>
                </c:pt>
                <c:pt idx="40">
                  <c:v>1579</c:v>
                </c:pt>
                <c:pt idx="41">
                  <c:v>1521</c:v>
                </c:pt>
                <c:pt idx="42">
                  <c:v>1517</c:v>
                </c:pt>
                <c:pt idx="43">
                  <c:v>1463</c:v>
                </c:pt>
                <c:pt idx="44">
                  <c:v>1515</c:v>
                </c:pt>
                <c:pt idx="45">
                  <c:v>1557</c:v>
                </c:pt>
                <c:pt idx="46">
                  <c:v>1515</c:v>
                </c:pt>
                <c:pt idx="47">
                  <c:v>1476</c:v>
                </c:pt>
                <c:pt idx="48">
                  <c:v>1450</c:v>
                </c:pt>
                <c:pt idx="49">
                  <c:v>1444</c:v>
                </c:pt>
                <c:pt idx="50">
                  <c:v>1461</c:v>
                </c:pt>
                <c:pt idx="51">
                  <c:v>1538</c:v>
                </c:pt>
                <c:pt idx="52">
                  <c:v>1477</c:v>
                </c:pt>
                <c:pt idx="53">
                  <c:v>1462</c:v>
                </c:pt>
                <c:pt idx="54">
                  <c:v>1479</c:v>
                </c:pt>
                <c:pt idx="55">
                  <c:v>1476</c:v>
                </c:pt>
                <c:pt idx="56">
                  <c:v>1512</c:v>
                </c:pt>
                <c:pt idx="57">
                  <c:v>1521</c:v>
                </c:pt>
                <c:pt idx="58">
                  <c:v>1543</c:v>
                </c:pt>
                <c:pt idx="59">
                  <c:v>1558</c:v>
                </c:pt>
                <c:pt idx="60">
                  <c:v>1497</c:v>
                </c:pt>
                <c:pt idx="61">
                  <c:v>1494</c:v>
                </c:pt>
                <c:pt idx="62">
                  <c:v>1506</c:v>
                </c:pt>
                <c:pt idx="63">
                  <c:v>1505</c:v>
                </c:pt>
                <c:pt idx="64">
                  <c:v>1505</c:v>
                </c:pt>
                <c:pt idx="65">
                  <c:v>1531</c:v>
                </c:pt>
                <c:pt idx="66">
                  <c:v>1572</c:v>
                </c:pt>
                <c:pt idx="67">
                  <c:v>1583</c:v>
                </c:pt>
                <c:pt idx="68">
                  <c:v>1450</c:v>
                </c:pt>
                <c:pt idx="69">
                  <c:v>1502</c:v>
                </c:pt>
                <c:pt idx="70">
                  <c:v>1395</c:v>
                </c:pt>
                <c:pt idx="71">
                  <c:v>1462</c:v>
                </c:pt>
                <c:pt idx="72">
                  <c:v>1338</c:v>
                </c:pt>
                <c:pt idx="73">
                  <c:v>1350</c:v>
                </c:pt>
                <c:pt idx="74">
                  <c:v>1412</c:v>
                </c:pt>
                <c:pt idx="75">
                  <c:v>1436</c:v>
                </c:pt>
                <c:pt idx="76">
                  <c:v>1406</c:v>
                </c:pt>
                <c:pt idx="77">
                  <c:v>1439</c:v>
                </c:pt>
                <c:pt idx="78">
                  <c:v>1503</c:v>
                </c:pt>
                <c:pt idx="79">
                  <c:v>1559</c:v>
                </c:pt>
                <c:pt idx="80">
                  <c:v>1444</c:v>
                </c:pt>
                <c:pt idx="81">
                  <c:v>1567</c:v>
                </c:pt>
                <c:pt idx="82">
                  <c:v>1491</c:v>
                </c:pt>
                <c:pt idx="83">
                  <c:v>1525</c:v>
                </c:pt>
                <c:pt idx="84">
                  <c:v>1475</c:v>
                </c:pt>
                <c:pt idx="85">
                  <c:v>1492</c:v>
                </c:pt>
                <c:pt idx="86">
                  <c:v>1280</c:v>
                </c:pt>
                <c:pt idx="87">
                  <c:v>1337</c:v>
                </c:pt>
                <c:pt idx="88">
                  <c:v>1310</c:v>
                </c:pt>
                <c:pt idx="89">
                  <c:v>1305</c:v>
                </c:pt>
                <c:pt idx="90">
                  <c:v>1286</c:v>
                </c:pt>
                <c:pt idx="91">
                  <c:v>1177</c:v>
                </c:pt>
                <c:pt idx="92">
                  <c:v>1334</c:v>
                </c:pt>
                <c:pt idx="93">
                  <c:v>1288</c:v>
                </c:pt>
                <c:pt idx="94">
                  <c:v>1232</c:v>
                </c:pt>
                <c:pt idx="95">
                  <c:v>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F-4E38-857A-F9E650ACD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E4FF-4E38-857A-F9E650ACD02C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E4FF-4E38-857A-F9E650ACD02C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49.99</c:v>
                </c:pt>
                <c:pt idx="2">
                  <c:v>50.01</c:v>
                </c:pt>
                <c:pt idx="3">
                  <c:v>50.01</c:v>
                </c:pt>
                <c:pt idx="4">
                  <c:v>50</c:v>
                </c:pt>
                <c:pt idx="5">
                  <c:v>50.01</c:v>
                </c:pt>
                <c:pt idx="6">
                  <c:v>49.9</c:v>
                </c:pt>
                <c:pt idx="7">
                  <c:v>50</c:v>
                </c:pt>
                <c:pt idx="8">
                  <c:v>50.01</c:v>
                </c:pt>
                <c:pt idx="9">
                  <c:v>49.99</c:v>
                </c:pt>
                <c:pt idx="10">
                  <c:v>49.97</c:v>
                </c:pt>
                <c:pt idx="11">
                  <c:v>49.99</c:v>
                </c:pt>
                <c:pt idx="12">
                  <c:v>49.97</c:v>
                </c:pt>
                <c:pt idx="13">
                  <c:v>49.98</c:v>
                </c:pt>
                <c:pt idx="14">
                  <c:v>49.98</c:v>
                </c:pt>
                <c:pt idx="15">
                  <c:v>50.01</c:v>
                </c:pt>
                <c:pt idx="16">
                  <c:v>50.04</c:v>
                </c:pt>
                <c:pt idx="17">
                  <c:v>50.04</c:v>
                </c:pt>
                <c:pt idx="18">
                  <c:v>50.03</c:v>
                </c:pt>
                <c:pt idx="19">
                  <c:v>50.01</c:v>
                </c:pt>
                <c:pt idx="20">
                  <c:v>50</c:v>
                </c:pt>
                <c:pt idx="21">
                  <c:v>50.01</c:v>
                </c:pt>
                <c:pt idx="22">
                  <c:v>49.99</c:v>
                </c:pt>
                <c:pt idx="23">
                  <c:v>49.99</c:v>
                </c:pt>
                <c:pt idx="24">
                  <c:v>50.03</c:v>
                </c:pt>
                <c:pt idx="25">
                  <c:v>50.04</c:v>
                </c:pt>
                <c:pt idx="26">
                  <c:v>50.03</c:v>
                </c:pt>
                <c:pt idx="27">
                  <c:v>50.05</c:v>
                </c:pt>
                <c:pt idx="28">
                  <c:v>50.04</c:v>
                </c:pt>
                <c:pt idx="29">
                  <c:v>50.04</c:v>
                </c:pt>
                <c:pt idx="30">
                  <c:v>50.06</c:v>
                </c:pt>
                <c:pt idx="31">
                  <c:v>50.08</c:v>
                </c:pt>
                <c:pt idx="32">
                  <c:v>50.12</c:v>
                </c:pt>
                <c:pt idx="33">
                  <c:v>50.04</c:v>
                </c:pt>
                <c:pt idx="34">
                  <c:v>50.04</c:v>
                </c:pt>
                <c:pt idx="35">
                  <c:v>50.04</c:v>
                </c:pt>
                <c:pt idx="36">
                  <c:v>50.05</c:v>
                </c:pt>
                <c:pt idx="37">
                  <c:v>50.06</c:v>
                </c:pt>
                <c:pt idx="38">
                  <c:v>50.06</c:v>
                </c:pt>
                <c:pt idx="39">
                  <c:v>50.04</c:v>
                </c:pt>
                <c:pt idx="40">
                  <c:v>50.02</c:v>
                </c:pt>
                <c:pt idx="41">
                  <c:v>50.03</c:v>
                </c:pt>
                <c:pt idx="42">
                  <c:v>50.02</c:v>
                </c:pt>
                <c:pt idx="43">
                  <c:v>50.03</c:v>
                </c:pt>
                <c:pt idx="44">
                  <c:v>50.01</c:v>
                </c:pt>
                <c:pt idx="45">
                  <c:v>49.95</c:v>
                </c:pt>
                <c:pt idx="46">
                  <c:v>49.97</c:v>
                </c:pt>
                <c:pt idx="47">
                  <c:v>49.99</c:v>
                </c:pt>
                <c:pt idx="48">
                  <c:v>50</c:v>
                </c:pt>
                <c:pt idx="49">
                  <c:v>50.02</c:v>
                </c:pt>
                <c:pt idx="50">
                  <c:v>50.02</c:v>
                </c:pt>
                <c:pt idx="51">
                  <c:v>50.02</c:v>
                </c:pt>
                <c:pt idx="52">
                  <c:v>50.05</c:v>
                </c:pt>
                <c:pt idx="53">
                  <c:v>50.04</c:v>
                </c:pt>
                <c:pt idx="54">
                  <c:v>50.02</c:v>
                </c:pt>
                <c:pt idx="55">
                  <c:v>49.99</c:v>
                </c:pt>
                <c:pt idx="56">
                  <c:v>50.03</c:v>
                </c:pt>
                <c:pt idx="57">
                  <c:v>50.02</c:v>
                </c:pt>
                <c:pt idx="58">
                  <c:v>50</c:v>
                </c:pt>
                <c:pt idx="59">
                  <c:v>50</c:v>
                </c:pt>
                <c:pt idx="60">
                  <c:v>49.99</c:v>
                </c:pt>
                <c:pt idx="61">
                  <c:v>49.99</c:v>
                </c:pt>
                <c:pt idx="62">
                  <c:v>49.98</c:v>
                </c:pt>
                <c:pt idx="63">
                  <c:v>49.94</c:v>
                </c:pt>
                <c:pt idx="64">
                  <c:v>49.97</c:v>
                </c:pt>
                <c:pt idx="65">
                  <c:v>49.93</c:v>
                </c:pt>
                <c:pt idx="66">
                  <c:v>49.98</c:v>
                </c:pt>
                <c:pt idx="67">
                  <c:v>50.04</c:v>
                </c:pt>
                <c:pt idx="68">
                  <c:v>50.06</c:v>
                </c:pt>
                <c:pt idx="69">
                  <c:v>50.01</c:v>
                </c:pt>
                <c:pt idx="70">
                  <c:v>50.01</c:v>
                </c:pt>
                <c:pt idx="71">
                  <c:v>50.02</c:v>
                </c:pt>
                <c:pt idx="72">
                  <c:v>50.03</c:v>
                </c:pt>
                <c:pt idx="73">
                  <c:v>50.01</c:v>
                </c:pt>
                <c:pt idx="74">
                  <c:v>50.04</c:v>
                </c:pt>
                <c:pt idx="75">
                  <c:v>50</c:v>
                </c:pt>
                <c:pt idx="76">
                  <c:v>49.99</c:v>
                </c:pt>
                <c:pt idx="77">
                  <c:v>49.94</c:v>
                </c:pt>
                <c:pt idx="78">
                  <c:v>50</c:v>
                </c:pt>
                <c:pt idx="79">
                  <c:v>50.03</c:v>
                </c:pt>
                <c:pt idx="80">
                  <c:v>50.02</c:v>
                </c:pt>
                <c:pt idx="81">
                  <c:v>50</c:v>
                </c:pt>
                <c:pt idx="82">
                  <c:v>50.02</c:v>
                </c:pt>
                <c:pt idx="83">
                  <c:v>50.02</c:v>
                </c:pt>
                <c:pt idx="84">
                  <c:v>50.02</c:v>
                </c:pt>
                <c:pt idx="85">
                  <c:v>50.02</c:v>
                </c:pt>
                <c:pt idx="86">
                  <c:v>50</c:v>
                </c:pt>
                <c:pt idx="87">
                  <c:v>50.03</c:v>
                </c:pt>
                <c:pt idx="88">
                  <c:v>50</c:v>
                </c:pt>
                <c:pt idx="89">
                  <c:v>50</c:v>
                </c:pt>
                <c:pt idx="90">
                  <c:v>50.02</c:v>
                </c:pt>
                <c:pt idx="91">
                  <c:v>50.02</c:v>
                </c:pt>
                <c:pt idx="92">
                  <c:v>50.01</c:v>
                </c:pt>
                <c:pt idx="93">
                  <c:v>50</c:v>
                </c:pt>
                <c:pt idx="94">
                  <c:v>50.02</c:v>
                </c:pt>
                <c:pt idx="95">
                  <c:v>50.02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FF-4E38-857A-F9E650ACD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B1C4B-0377-4700-8D98-83B87754A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1C058AAB-8D28-46A3-B3BC-5C9C13B7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13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1177</v>
          </cell>
          <cell r="T5">
            <v>1226</v>
          </cell>
        </row>
        <row r="6">
          <cell r="B6" t="str">
            <v>00.15-00.30</v>
          </cell>
          <cell r="C6">
            <v>49.99</v>
          </cell>
          <cell r="E6">
            <v>1164</v>
          </cell>
          <cell r="T6">
            <v>1247</v>
          </cell>
        </row>
        <row r="7">
          <cell r="B7" t="str">
            <v>00.30-00.45</v>
          </cell>
          <cell r="C7">
            <v>50.01</v>
          </cell>
          <cell r="E7">
            <v>1164</v>
          </cell>
          <cell r="T7">
            <v>1144</v>
          </cell>
        </row>
        <row r="8">
          <cell r="B8" t="str">
            <v>00.45-01.00</v>
          </cell>
          <cell r="C8">
            <v>50.01</v>
          </cell>
          <cell r="E8">
            <v>1163</v>
          </cell>
          <cell r="T8">
            <v>1162</v>
          </cell>
        </row>
        <row r="9">
          <cell r="B9" t="str">
            <v>01.00-01.15</v>
          </cell>
          <cell r="C9">
            <v>50</v>
          </cell>
          <cell r="E9">
            <v>1136</v>
          </cell>
          <cell r="T9">
            <v>1086</v>
          </cell>
        </row>
        <row r="10">
          <cell r="B10" t="str">
            <v>01.15-01.30</v>
          </cell>
          <cell r="C10">
            <v>50.01</v>
          </cell>
          <cell r="E10">
            <v>1137</v>
          </cell>
          <cell r="T10">
            <v>1215</v>
          </cell>
        </row>
        <row r="11">
          <cell r="B11" t="str">
            <v>01.30-01.45</v>
          </cell>
          <cell r="C11">
            <v>49.9</v>
          </cell>
          <cell r="E11">
            <v>1125</v>
          </cell>
          <cell r="T11">
            <v>1115</v>
          </cell>
        </row>
        <row r="12">
          <cell r="B12" t="str">
            <v>01.45-02.00</v>
          </cell>
          <cell r="C12">
            <v>50</v>
          </cell>
          <cell r="E12">
            <v>1123</v>
          </cell>
          <cell r="T12">
            <v>1108</v>
          </cell>
        </row>
        <row r="13">
          <cell r="B13" t="str">
            <v>02.00-02.15</v>
          </cell>
          <cell r="C13">
            <v>50.01</v>
          </cell>
          <cell r="E13">
            <v>1127</v>
          </cell>
          <cell r="T13">
            <v>1136</v>
          </cell>
        </row>
        <row r="14">
          <cell r="B14" t="str">
            <v>02.15-02.30</v>
          </cell>
          <cell r="C14">
            <v>49.99</v>
          </cell>
          <cell r="E14">
            <v>1141</v>
          </cell>
          <cell r="T14">
            <v>1053</v>
          </cell>
        </row>
        <row r="15">
          <cell r="B15" t="str">
            <v>02.30-02.45</v>
          </cell>
          <cell r="C15">
            <v>49.97</v>
          </cell>
          <cell r="E15">
            <v>1134</v>
          </cell>
          <cell r="T15">
            <v>1160</v>
          </cell>
        </row>
        <row r="16">
          <cell r="B16" t="str">
            <v>02.45-03:00</v>
          </cell>
          <cell r="C16">
            <v>49.99</v>
          </cell>
          <cell r="E16">
            <v>1124</v>
          </cell>
          <cell r="T16">
            <v>1161</v>
          </cell>
        </row>
        <row r="17">
          <cell r="B17" t="str">
            <v>03.00-03.15</v>
          </cell>
          <cell r="C17">
            <v>49.97</v>
          </cell>
          <cell r="E17">
            <v>1123</v>
          </cell>
          <cell r="T17">
            <v>1159</v>
          </cell>
        </row>
        <row r="18">
          <cell r="B18" t="str">
            <v>03.15-03.30</v>
          </cell>
          <cell r="C18">
            <v>49.98</v>
          </cell>
          <cell r="E18">
            <v>1119</v>
          </cell>
          <cell r="T18">
            <v>1103</v>
          </cell>
        </row>
        <row r="19">
          <cell r="B19" t="str">
            <v>03.30-03.45</v>
          </cell>
          <cell r="C19">
            <v>49.98</v>
          </cell>
          <cell r="E19">
            <v>1126</v>
          </cell>
          <cell r="T19">
            <v>1145</v>
          </cell>
        </row>
        <row r="20">
          <cell r="B20" t="str">
            <v>03.45-04.00</v>
          </cell>
          <cell r="C20">
            <v>50.01</v>
          </cell>
          <cell r="E20">
            <v>1115</v>
          </cell>
          <cell r="T20">
            <v>1143</v>
          </cell>
        </row>
        <row r="21">
          <cell r="B21" t="str">
            <v>04.00-04.15</v>
          </cell>
          <cell r="C21">
            <v>50.04</v>
          </cell>
          <cell r="E21">
            <v>1107</v>
          </cell>
          <cell r="T21">
            <v>1111</v>
          </cell>
        </row>
        <row r="22">
          <cell r="B22" t="str">
            <v>04.15-04.30</v>
          </cell>
          <cell r="C22">
            <v>50.04</v>
          </cell>
          <cell r="E22">
            <v>1120</v>
          </cell>
          <cell r="T22">
            <v>1087</v>
          </cell>
        </row>
        <row r="23">
          <cell r="B23" t="str">
            <v>04.30-04.45</v>
          </cell>
          <cell r="C23">
            <v>50.03</v>
          </cell>
          <cell r="E23">
            <v>1133</v>
          </cell>
          <cell r="T23">
            <v>1090</v>
          </cell>
        </row>
        <row r="24">
          <cell r="B24" t="str">
            <v>04.45-05.00</v>
          </cell>
          <cell r="C24">
            <v>50.01</v>
          </cell>
          <cell r="E24">
            <v>1148</v>
          </cell>
          <cell r="T24">
            <v>1110</v>
          </cell>
        </row>
        <row r="25">
          <cell r="B25" t="str">
            <v>05.00-05.15</v>
          </cell>
          <cell r="C25">
            <v>50</v>
          </cell>
          <cell r="E25">
            <v>1182</v>
          </cell>
          <cell r="T25">
            <v>1139</v>
          </cell>
        </row>
        <row r="26">
          <cell r="B26" t="str">
            <v>05.15-05.30</v>
          </cell>
          <cell r="C26">
            <v>50.01</v>
          </cell>
          <cell r="E26">
            <v>1244</v>
          </cell>
          <cell r="T26">
            <v>1261</v>
          </cell>
        </row>
        <row r="27">
          <cell r="B27" t="str">
            <v>05.30-05.45</v>
          </cell>
          <cell r="C27">
            <v>49.99</v>
          </cell>
          <cell r="E27">
            <v>1294</v>
          </cell>
          <cell r="T27">
            <v>1304</v>
          </cell>
        </row>
        <row r="28">
          <cell r="B28" t="str">
            <v>05.45-06.00</v>
          </cell>
          <cell r="C28">
            <v>49.99</v>
          </cell>
          <cell r="E28">
            <v>1332</v>
          </cell>
          <cell r="T28">
            <v>1298</v>
          </cell>
        </row>
        <row r="29">
          <cell r="B29" t="str">
            <v>06.00-06.15</v>
          </cell>
          <cell r="C29">
            <v>50.03</v>
          </cell>
          <cell r="E29">
            <v>1392</v>
          </cell>
          <cell r="T29">
            <v>1314</v>
          </cell>
        </row>
        <row r="30">
          <cell r="B30" t="str">
            <v>06.15-06.30</v>
          </cell>
          <cell r="C30">
            <v>50.04</v>
          </cell>
          <cell r="E30">
            <v>1427</v>
          </cell>
          <cell r="T30">
            <v>1404</v>
          </cell>
        </row>
        <row r="31">
          <cell r="B31" t="str">
            <v>06.30-06.45</v>
          </cell>
          <cell r="C31">
            <v>50.03</v>
          </cell>
          <cell r="E31">
            <v>1455</v>
          </cell>
          <cell r="T31">
            <v>1439</v>
          </cell>
        </row>
        <row r="32">
          <cell r="B32" t="str">
            <v>06.45-07.00</v>
          </cell>
          <cell r="C32">
            <v>50.05</v>
          </cell>
          <cell r="E32">
            <v>1452</v>
          </cell>
          <cell r="T32">
            <v>1427</v>
          </cell>
        </row>
        <row r="33">
          <cell r="B33" t="str">
            <v>07.00-07.15</v>
          </cell>
          <cell r="C33">
            <v>50.04</v>
          </cell>
          <cell r="E33">
            <v>1460</v>
          </cell>
          <cell r="T33">
            <v>1498</v>
          </cell>
        </row>
        <row r="34">
          <cell r="B34" t="str">
            <v>07.15-07.30</v>
          </cell>
          <cell r="C34">
            <v>50.04</v>
          </cell>
          <cell r="E34">
            <v>1485</v>
          </cell>
          <cell r="T34">
            <v>1431</v>
          </cell>
        </row>
        <row r="35">
          <cell r="B35" t="str">
            <v>07.30-07.45</v>
          </cell>
          <cell r="C35">
            <v>50.06</v>
          </cell>
          <cell r="E35">
            <v>1503</v>
          </cell>
          <cell r="T35">
            <v>1525</v>
          </cell>
        </row>
        <row r="36">
          <cell r="B36" t="str">
            <v>07.45-08.00</v>
          </cell>
          <cell r="C36">
            <v>50.08</v>
          </cell>
          <cell r="E36">
            <v>1502</v>
          </cell>
          <cell r="T36">
            <v>1501</v>
          </cell>
        </row>
        <row r="37">
          <cell r="B37" t="str">
            <v>08.00-08.15</v>
          </cell>
          <cell r="C37">
            <v>50.12</v>
          </cell>
          <cell r="E37">
            <v>1497</v>
          </cell>
          <cell r="T37">
            <v>1436</v>
          </cell>
        </row>
        <row r="38">
          <cell r="B38" t="str">
            <v>08.15-08.30</v>
          </cell>
          <cell r="C38">
            <v>50.04</v>
          </cell>
          <cell r="E38">
            <v>1492</v>
          </cell>
          <cell r="T38">
            <v>1439</v>
          </cell>
        </row>
        <row r="39">
          <cell r="B39" t="str">
            <v>08.30-08.45</v>
          </cell>
          <cell r="C39">
            <v>50.04</v>
          </cell>
          <cell r="E39">
            <v>1465</v>
          </cell>
          <cell r="T39">
            <v>1442</v>
          </cell>
        </row>
        <row r="40">
          <cell r="B40" t="str">
            <v>08.45-09.00</v>
          </cell>
          <cell r="C40">
            <v>50.04</v>
          </cell>
          <cell r="E40">
            <v>1475</v>
          </cell>
          <cell r="T40">
            <v>1434</v>
          </cell>
        </row>
        <row r="41">
          <cell r="B41" t="str">
            <v>09.00-09.15</v>
          </cell>
          <cell r="C41">
            <v>50.05</v>
          </cell>
          <cell r="E41">
            <v>1500</v>
          </cell>
          <cell r="T41">
            <v>1448</v>
          </cell>
        </row>
        <row r="42">
          <cell r="B42" t="str">
            <v>09.15-09.30</v>
          </cell>
          <cell r="C42">
            <v>50.06</v>
          </cell>
          <cell r="E42">
            <v>1550</v>
          </cell>
          <cell r="T42">
            <v>1501</v>
          </cell>
        </row>
        <row r="43">
          <cell r="B43" t="str">
            <v>09.30-09.45</v>
          </cell>
          <cell r="C43">
            <v>50.06</v>
          </cell>
          <cell r="E43">
            <v>1570</v>
          </cell>
          <cell r="T43">
            <v>1527</v>
          </cell>
        </row>
        <row r="44">
          <cell r="B44" t="str">
            <v>09.45-10.00</v>
          </cell>
          <cell r="C44">
            <v>50.04</v>
          </cell>
          <cell r="E44">
            <v>1559</v>
          </cell>
          <cell r="T44">
            <v>1536</v>
          </cell>
        </row>
        <row r="45">
          <cell r="B45" t="str">
            <v>10.00-10.15</v>
          </cell>
          <cell r="C45">
            <v>50.02</v>
          </cell>
          <cell r="E45">
            <v>1548</v>
          </cell>
          <cell r="T45">
            <v>1579</v>
          </cell>
        </row>
        <row r="46">
          <cell r="B46" t="str">
            <v>10.15-10.30</v>
          </cell>
          <cell r="C46">
            <v>50.03</v>
          </cell>
          <cell r="E46">
            <v>1548</v>
          </cell>
          <cell r="T46">
            <v>1521</v>
          </cell>
        </row>
        <row r="47">
          <cell r="B47" t="str">
            <v>10.30-10.45</v>
          </cell>
          <cell r="C47">
            <v>50.02</v>
          </cell>
          <cell r="E47">
            <v>1542</v>
          </cell>
          <cell r="T47">
            <v>1517</v>
          </cell>
        </row>
        <row r="48">
          <cell r="B48" t="str">
            <v>10.45-11.00</v>
          </cell>
          <cell r="C48">
            <v>50.03</v>
          </cell>
          <cell r="E48">
            <v>1524</v>
          </cell>
          <cell r="T48">
            <v>1463</v>
          </cell>
        </row>
        <row r="49">
          <cell r="B49" t="str">
            <v>11.00-11.15</v>
          </cell>
          <cell r="C49">
            <v>50.01</v>
          </cell>
          <cell r="E49">
            <v>1525</v>
          </cell>
          <cell r="T49">
            <v>1515</v>
          </cell>
        </row>
        <row r="50">
          <cell r="B50" t="str">
            <v>11.15-11.30</v>
          </cell>
          <cell r="C50">
            <v>49.95</v>
          </cell>
          <cell r="E50">
            <v>1515</v>
          </cell>
          <cell r="T50">
            <v>1557</v>
          </cell>
        </row>
        <row r="51">
          <cell r="B51" t="str">
            <v>11.30-11.45</v>
          </cell>
          <cell r="C51">
            <v>49.97</v>
          </cell>
          <cell r="E51">
            <v>1503</v>
          </cell>
          <cell r="T51">
            <v>1515</v>
          </cell>
        </row>
        <row r="52">
          <cell r="B52" t="str">
            <v>11.45-12.00</v>
          </cell>
          <cell r="C52">
            <v>49.99</v>
          </cell>
          <cell r="E52">
            <v>1504</v>
          </cell>
          <cell r="T52">
            <v>1476</v>
          </cell>
        </row>
        <row r="53">
          <cell r="B53" t="str">
            <v>12.00-12.15</v>
          </cell>
          <cell r="C53">
            <v>50</v>
          </cell>
          <cell r="E53">
            <v>1487</v>
          </cell>
          <cell r="T53">
            <v>1450</v>
          </cell>
        </row>
        <row r="54">
          <cell r="B54" t="str">
            <v>12.15-12.30</v>
          </cell>
          <cell r="C54">
            <v>50.02</v>
          </cell>
          <cell r="E54">
            <v>1475</v>
          </cell>
          <cell r="T54">
            <v>1444</v>
          </cell>
        </row>
        <row r="55">
          <cell r="B55" t="str">
            <v>12:30-12:45</v>
          </cell>
          <cell r="C55">
            <v>50.02</v>
          </cell>
          <cell r="E55">
            <v>1469</v>
          </cell>
          <cell r="T55">
            <v>1461</v>
          </cell>
        </row>
        <row r="56">
          <cell r="B56" t="str">
            <v>12.45-13.00</v>
          </cell>
          <cell r="C56">
            <v>50.02</v>
          </cell>
          <cell r="E56">
            <v>1482</v>
          </cell>
          <cell r="T56">
            <v>1538</v>
          </cell>
        </row>
        <row r="57">
          <cell r="B57" t="str">
            <v>13.00-13.15</v>
          </cell>
          <cell r="C57">
            <v>50.05</v>
          </cell>
          <cell r="E57">
            <v>1453</v>
          </cell>
          <cell r="T57">
            <v>1477</v>
          </cell>
        </row>
        <row r="58">
          <cell r="B58" t="str">
            <v>13.15-13.30</v>
          </cell>
          <cell r="C58">
            <v>50.04</v>
          </cell>
          <cell r="E58">
            <v>1457</v>
          </cell>
          <cell r="T58">
            <v>1462</v>
          </cell>
        </row>
        <row r="59">
          <cell r="B59" t="str">
            <v>13.30-13:45</v>
          </cell>
          <cell r="C59">
            <v>50.02</v>
          </cell>
          <cell r="E59">
            <v>1471</v>
          </cell>
          <cell r="T59">
            <v>1479</v>
          </cell>
        </row>
        <row r="60">
          <cell r="B60" t="str">
            <v>13.45-14.00</v>
          </cell>
          <cell r="C60">
            <v>49.99</v>
          </cell>
          <cell r="E60">
            <v>1493</v>
          </cell>
          <cell r="T60">
            <v>1476</v>
          </cell>
        </row>
        <row r="61">
          <cell r="B61" t="str">
            <v>14.00-14.15</v>
          </cell>
          <cell r="C61">
            <v>50.03</v>
          </cell>
          <cell r="E61">
            <v>1500</v>
          </cell>
          <cell r="T61">
            <v>1512</v>
          </cell>
        </row>
        <row r="62">
          <cell r="B62" t="str">
            <v>14.15-14.30</v>
          </cell>
          <cell r="C62">
            <v>50.02</v>
          </cell>
          <cell r="E62">
            <v>1539</v>
          </cell>
          <cell r="T62">
            <v>1521</v>
          </cell>
        </row>
        <row r="63">
          <cell r="B63" t="str">
            <v>14.30-14.45</v>
          </cell>
          <cell r="C63">
            <v>50</v>
          </cell>
          <cell r="E63">
            <v>1551</v>
          </cell>
          <cell r="T63">
            <v>1543</v>
          </cell>
        </row>
        <row r="64">
          <cell r="B64" t="str">
            <v>14.45-15.00</v>
          </cell>
          <cell r="C64">
            <v>50</v>
          </cell>
          <cell r="E64">
            <v>1491</v>
          </cell>
          <cell r="T64">
            <v>1558</v>
          </cell>
        </row>
        <row r="65">
          <cell r="B65" t="str">
            <v>15.00-15.15</v>
          </cell>
          <cell r="C65">
            <v>49.99</v>
          </cell>
          <cell r="E65">
            <v>1498</v>
          </cell>
          <cell r="T65">
            <v>1497</v>
          </cell>
        </row>
        <row r="66">
          <cell r="B66" t="str">
            <v>15.15-15.30</v>
          </cell>
          <cell r="C66">
            <v>49.99</v>
          </cell>
          <cell r="E66">
            <v>1506</v>
          </cell>
          <cell r="T66">
            <v>1494</v>
          </cell>
        </row>
        <row r="67">
          <cell r="B67" t="str">
            <v>15.30-15.45</v>
          </cell>
          <cell r="C67">
            <v>49.98</v>
          </cell>
          <cell r="E67">
            <v>1512</v>
          </cell>
          <cell r="T67">
            <v>1506</v>
          </cell>
        </row>
        <row r="68">
          <cell r="B68" t="str">
            <v>15.45-16.00</v>
          </cell>
          <cell r="C68">
            <v>49.94</v>
          </cell>
          <cell r="E68">
            <v>1516</v>
          </cell>
          <cell r="T68">
            <v>1505</v>
          </cell>
        </row>
        <row r="69">
          <cell r="B69" t="str">
            <v>16.00-16.15</v>
          </cell>
          <cell r="C69">
            <v>49.97</v>
          </cell>
          <cell r="E69">
            <v>1503</v>
          </cell>
          <cell r="T69">
            <v>1505</v>
          </cell>
        </row>
        <row r="70">
          <cell r="B70" t="str">
            <v>16.15-16.30</v>
          </cell>
          <cell r="C70">
            <v>49.93</v>
          </cell>
          <cell r="E70">
            <v>1480</v>
          </cell>
          <cell r="T70">
            <v>1531</v>
          </cell>
        </row>
        <row r="71">
          <cell r="B71" t="str">
            <v>16.30-16.45</v>
          </cell>
          <cell r="C71">
            <v>49.98</v>
          </cell>
          <cell r="E71">
            <v>1463</v>
          </cell>
          <cell r="T71">
            <v>1572</v>
          </cell>
        </row>
        <row r="72">
          <cell r="B72" t="str">
            <v>16.45-17.00</v>
          </cell>
          <cell r="C72">
            <v>50.04</v>
          </cell>
          <cell r="E72">
            <v>1472</v>
          </cell>
          <cell r="T72">
            <v>1583</v>
          </cell>
        </row>
        <row r="73">
          <cell r="B73" t="str">
            <v>17.00-17.15</v>
          </cell>
          <cell r="C73">
            <v>50.06</v>
          </cell>
          <cell r="E73">
            <v>1457</v>
          </cell>
          <cell r="T73">
            <v>1450</v>
          </cell>
        </row>
        <row r="74">
          <cell r="B74" t="str">
            <v>17.15-17.30</v>
          </cell>
          <cell r="C74">
            <v>50.01</v>
          </cell>
          <cell r="E74">
            <v>1447</v>
          </cell>
          <cell r="T74">
            <v>1502</v>
          </cell>
        </row>
        <row r="75">
          <cell r="B75" t="str">
            <v>17.30-17.45</v>
          </cell>
          <cell r="C75">
            <v>50.01</v>
          </cell>
          <cell r="E75">
            <v>1431</v>
          </cell>
          <cell r="T75">
            <v>1395</v>
          </cell>
        </row>
        <row r="76">
          <cell r="B76" t="str">
            <v>17.45-18.00</v>
          </cell>
          <cell r="C76">
            <v>50.02</v>
          </cell>
          <cell r="E76">
            <v>1405</v>
          </cell>
          <cell r="T76">
            <v>1462</v>
          </cell>
        </row>
        <row r="77">
          <cell r="B77" t="str">
            <v>18.00-18.15</v>
          </cell>
          <cell r="C77">
            <v>50.03</v>
          </cell>
          <cell r="E77">
            <v>1359</v>
          </cell>
          <cell r="T77">
            <v>1338</v>
          </cell>
        </row>
        <row r="78">
          <cell r="B78" t="str">
            <v>18.15-18.30</v>
          </cell>
          <cell r="C78">
            <v>50.01</v>
          </cell>
          <cell r="E78">
            <v>1347</v>
          </cell>
          <cell r="T78">
            <v>1350</v>
          </cell>
        </row>
        <row r="79">
          <cell r="B79" t="str">
            <v>18.30-18.45</v>
          </cell>
          <cell r="C79">
            <v>50.04</v>
          </cell>
          <cell r="E79">
            <v>1348</v>
          </cell>
          <cell r="T79">
            <v>1412</v>
          </cell>
        </row>
        <row r="80">
          <cell r="B80" t="str">
            <v>18.45-19.00</v>
          </cell>
          <cell r="C80">
            <v>50</v>
          </cell>
          <cell r="E80">
            <v>1334</v>
          </cell>
          <cell r="T80">
            <v>1436</v>
          </cell>
        </row>
        <row r="81">
          <cell r="B81" t="str">
            <v>19.00-19.15</v>
          </cell>
          <cell r="C81">
            <v>49.99</v>
          </cell>
          <cell r="E81">
            <v>1329</v>
          </cell>
          <cell r="T81">
            <v>1406</v>
          </cell>
        </row>
        <row r="82">
          <cell r="B82" t="str">
            <v>19.15-19.30</v>
          </cell>
          <cell r="C82">
            <v>49.94</v>
          </cell>
          <cell r="E82">
            <v>1347</v>
          </cell>
          <cell r="T82">
            <v>1439</v>
          </cell>
        </row>
        <row r="83">
          <cell r="B83" t="str">
            <v>19.30-19.45</v>
          </cell>
          <cell r="C83">
            <v>50</v>
          </cell>
          <cell r="E83">
            <v>1417</v>
          </cell>
          <cell r="T83">
            <v>1503</v>
          </cell>
        </row>
        <row r="84">
          <cell r="B84" t="str">
            <v>19.45-20.00</v>
          </cell>
          <cell r="C84">
            <v>50.03</v>
          </cell>
          <cell r="E84">
            <v>1432</v>
          </cell>
          <cell r="T84">
            <v>1559</v>
          </cell>
        </row>
        <row r="85">
          <cell r="B85" t="str">
            <v>20.00-20.15</v>
          </cell>
          <cell r="C85">
            <v>50.02</v>
          </cell>
          <cell r="E85">
            <v>1448</v>
          </cell>
          <cell r="T85">
            <v>1444</v>
          </cell>
        </row>
        <row r="86">
          <cell r="B86" t="str">
            <v>20.15-20.30</v>
          </cell>
          <cell r="C86">
            <v>50</v>
          </cell>
          <cell r="E86">
            <v>1432</v>
          </cell>
          <cell r="T86">
            <v>1567</v>
          </cell>
        </row>
        <row r="87">
          <cell r="B87" t="str">
            <v>20.30-20.45</v>
          </cell>
          <cell r="C87">
            <v>50.02</v>
          </cell>
          <cell r="E87">
            <v>1429</v>
          </cell>
          <cell r="T87">
            <v>1491</v>
          </cell>
        </row>
        <row r="88">
          <cell r="B88" t="str">
            <v>20.45-21.00</v>
          </cell>
          <cell r="C88">
            <v>50.02</v>
          </cell>
          <cell r="E88">
            <v>1420</v>
          </cell>
          <cell r="T88">
            <v>1525</v>
          </cell>
        </row>
        <row r="89">
          <cell r="B89" t="str">
            <v>21.00-21.15</v>
          </cell>
          <cell r="C89">
            <v>50.02</v>
          </cell>
          <cell r="E89">
            <v>1417</v>
          </cell>
          <cell r="T89">
            <v>1475</v>
          </cell>
        </row>
        <row r="90">
          <cell r="B90" t="str">
            <v>21.15-21.30</v>
          </cell>
          <cell r="C90">
            <v>50.02</v>
          </cell>
          <cell r="E90">
            <v>1394</v>
          </cell>
          <cell r="T90">
            <v>1492</v>
          </cell>
        </row>
        <row r="91">
          <cell r="B91" t="str">
            <v>21.30-21.45</v>
          </cell>
          <cell r="C91">
            <v>50</v>
          </cell>
          <cell r="E91">
            <v>1379</v>
          </cell>
          <cell r="T91">
            <v>1280</v>
          </cell>
        </row>
        <row r="92">
          <cell r="B92" t="str">
            <v>21.45-22.00</v>
          </cell>
          <cell r="C92">
            <v>50.03</v>
          </cell>
          <cell r="E92">
            <v>1367</v>
          </cell>
          <cell r="T92">
            <v>1337</v>
          </cell>
        </row>
        <row r="93">
          <cell r="B93" t="str">
            <v>22.00-22.15</v>
          </cell>
          <cell r="C93">
            <v>50</v>
          </cell>
          <cell r="E93">
            <v>1341</v>
          </cell>
          <cell r="T93">
            <v>1310</v>
          </cell>
        </row>
        <row r="94">
          <cell r="B94" t="str">
            <v>22.15-22.30</v>
          </cell>
          <cell r="C94">
            <v>50</v>
          </cell>
          <cell r="E94">
            <v>1332</v>
          </cell>
          <cell r="T94">
            <v>1305</v>
          </cell>
        </row>
        <row r="95">
          <cell r="B95" t="str">
            <v>22.30-22.45</v>
          </cell>
          <cell r="C95">
            <v>50.02</v>
          </cell>
          <cell r="E95">
            <v>1325</v>
          </cell>
          <cell r="T95">
            <v>1286</v>
          </cell>
        </row>
        <row r="96">
          <cell r="B96" t="str">
            <v>22.45-23.00</v>
          </cell>
          <cell r="C96">
            <v>50.02</v>
          </cell>
          <cell r="E96">
            <v>1301</v>
          </cell>
          <cell r="T96">
            <v>1177</v>
          </cell>
        </row>
        <row r="97">
          <cell r="B97" t="str">
            <v>23.00-23.15</v>
          </cell>
          <cell r="C97">
            <v>50.01</v>
          </cell>
          <cell r="E97">
            <v>1299</v>
          </cell>
          <cell r="T97">
            <v>1334</v>
          </cell>
        </row>
        <row r="98">
          <cell r="B98" t="str">
            <v>23.15-23.30</v>
          </cell>
          <cell r="C98">
            <v>50</v>
          </cell>
          <cell r="E98">
            <v>1273</v>
          </cell>
          <cell r="T98">
            <v>1288</v>
          </cell>
        </row>
        <row r="99">
          <cell r="B99" t="str">
            <v>23.30-23.45</v>
          </cell>
          <cell r="C99">
            <v>50.02</v>
          </cell>
          <cell r="E99">
            <v>1254</v>
          </cell>
          <cell r="T99">
            <v>1232</v>
          </cell>
        </row>
        <row r="100">
          <cell r="B100" t="str">
            <v>23.45-24.00</v>
          </cell>
          <cell r="C100">
            <v>50.02</v>
          </cell>
          <cell r="E100">
            <v>1256</v>
          </cell>
          <cell r="T100">
            <v>1224</v>
          </cell>
        </row>
        <row r="101">
          <cell r="C101">
            <v>50.012291666666698</v>
          </cell>
          <cell r="E101">
            <v>329.72250000000003</v>
          </cell>
          <cell r="AJ101">
            <v>0.4486775884955761</v>
          </cell>
          <cell r="BA101" t="str">
            <v>08.00-08.15</v>
          </cell>
        </row>
        <row r="102">
          <cell r="BA102" t="str">
            <v>01.30-01.45</v>
          </cell>
          <cell r="BC102">
            <v>49.9</v>
          </cell>
          <cell r="BD102">
            <v>10</v>
          </cell>
          <cell r="BF102">
            <v>0</v>
          </cell>
          <cell r="BG102">
            <v>50.12</v>
          </cell>
          <cell r="BH102">
            <v>61</v>
          </cell>
          <cell r="BJ102">
            <v>0</v>
          </cell>
        </row>
        <row r="104">
          <cell r="B104">
            <v>1570</v>
          </cell>
        </row>
        <row r="105">
          <cell r="A105" t="str">
            <v xml:space="preserve">Max Demand observed (MW) (at 09.45 Hrs.) </v>
          </cell>
        </row>
        <row r="106">
          <cell r="B106">
            <v>1107</v>
          </cell>
          <cell r="Q106">
            <v>3.643108122932551</v>
          </cell>
          <cell r="R106">
            <v>2.9737142418173388</v>
          </cell>
        </row>
        <row r="107">
          <cell r="A107" t="str">
            <v xml:space="preserve">Min Demand at observed (MW) (at 04.15 Hrs.) </v>
          </cell>
        </row>
      </sheetData>
      <sheetData sheetId="10"/>
      <sheetData sheetId="11"/>
      <sheetData sheetId="12"/>
      <sheetData sheetId="13"/>
      <sheetData sheetId="14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285</v>
          </cell>
          <cell r="AC99">
            <v>275.59499999999997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130.22750000000002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3362.5</v>
          </cell>
          <cell r="AC113">
            <v>3362.5</v>
          </cell>
        </row>
        <row r="115">
          <cell r="B115" t="str">
            <v>KEIPL THROUGH BYPL</v>
          </cell>
          <cell r="AB115">
            <v>700</v>
          </cell>
          <cell r="AC115">
            <v>700</v>
          </cell>
        </row>
        <row r="116">
          <cell r="B116" t="str">
            <v>MANIKARAN   through BRPL</v>
          </cell>
          <cell r="AB116">
            <v>1440</v>
          </cell>
          <cell r="AC116">
            <v>1440</v>
          </cell>
        </row>
        <row r="117">
          <cell r="B117" t="str">
            <v>MANIKARAN   through BYPL</v>
          </cell>
          <cell r="AB117">
            <v>500</v>
          </cell>
          <cell r="AC117">
            <v>500</v>
          </cell>
        </row>
        <row r="118">
          <cell r="B118" t="str">
            <v xml:space="preserve"> PTC  THROUGH BRPL</v>
          </cell>
          <cell r="AB118">
            <v>450</v>
          </cell>
          <cell r="AC118">
            <v>450</v>
          </cell>
        </row>
        <row r="119">
          <cell r="B119" t="str">
            <v>PTC (Through BYPL)</v>
          </cell>
          <cell r="AB119">
            <v>150</v>
          </cell>
          <cell r="AC119">
            <v>150</v>
          </cell>
        </row>
        <row r="121">
          <cell r="B121" t="str">
            <v>APPCPL (PUNJAB)</v>
          </cell>
          <cell r="AB121">
            <v>2640</v>
          </cell>
        </row>
        <row r="122">
          <cell r="B122" t="str">
            <v>PTC (PUNJAB)</v>
          </cell>
          <cell r="AB122">
            <v>456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5">
        <row r="101">
          <cell r="G101">
            <v>127.20809999999989</v>
          </cell>
          <cell r="CI101">
            <v>-2.8543000000000003</v>
          </cell>
          <cell r="CP101">
            <v>96.537700000000029</v>
          </cell>
        </row>
        <row r="107">
          <cell r="AN107">
            <v>226.62663651249986</v>
          </cell>
        </row>
        <row r="109">
          <cell r="AN109">
            <v>14.949399999999969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0.73445000000000005</v>
          </cell>
          <cell r="BD105">
            <v>284.73051361499989</v>
          </cell>
        </row>
      </sheetData>
      <sheetData sheetId="32">
        <row r="100">
          <cell r="DI100">
            <v>18.754311109724998</v>
          </cell>
          <cell r="DK100">
            <v>8.1238418600706765</v>
          </cell>
        </row>
      </sheetData>
      <sheetData sheetId="33">
        <row r="105">
          <cell r="BD105">
            <v>2.1671999999999954</v>
          </cell>
          <cell r="BE105">
            <v>0</v>
          </cell>
          <cell r="BF105">
            <v>2.3163216524999992</v>
          </cell>
        </row>
      </sheetData>
      <sheetData sheetId="34"/>
      <sheetData sheetId="35"/>
      <sheetData sheetId="37"/>
      <sheetData sheetId="38">
        <row r="12">
          <cell r="T12">
            <v>2.2120000000000002</v>
          </cell>
          <cell r="V12">
            <v>0.1240799999999993</v>
          </cell>
        </row>
        <row r="17">
          <cell r="T17">
            <v>0</v>
          </cell>
          <cell r="V17">
            <v>0.12582399999999971</v>
          </cell>
        </row>
        <row r="22">
          <cell r="T22">
            <v>7.2023900000000002E-2</v>
          </cell>
          <cell r="V22">
            <v>0.46272585599999999</v>
          </cell>
        </row>
        <row r="28">
          <cell r="T28">
            <v>0.52242699999999997</v>
          </cell>
          <cell r="V28">
            <v>9.4576799999996908E-3</v>
          </cell>
        </row>
        <row r="34">
          <cell r="T34">
            <v>0.70938500000000004</v>
          </cell>
          <cell r="V34">
            <v>-0.38099071999999978</v>
          </cell>
        </row>
        <row r="40">
          <cell r="T40">
            <v>0.42549999999999999</v>
          </cell>
          <cell r="V40">
            <v>-4.0799999999996395E-3</v>
          </cell>
        </row>
        <row r="46">
          <cell r="T46">
            <v>0.34888239999999993</v>
          </cell>
          <cell r="V46">
            <v>8.4897151999999698E-2</v>
          </cell>
        </row>
        <row r="52">
          <cell r="T52">
            <v>1.1635</v>
          </cell>
          <cell r="V52">
            <v>-0.43400640000000035</v>
          </cell>
        </row>
        <row r="58">
          <cell r="T58">
            <v>3.3599999999999998E-2</v>
          </cell>
          <cell r="V58">
            <v>-0.23646271999999999</v>
          </cell>
        </row>
        <row r="64">
          <cell r="T64">
            <v>2.1600000000000001E-2</v>
          </cell>
          <cell r="V64">
            <v>-0.18713600000000019</v>
          </cell>
        </row>
        <row r="70">
          <cell r="V70">
            <v>-9.5336000000000753E-2</v>
          </cell>
        </row>
        <row r="77">
          <cell r="V77">
            <v>-0.15161599999999975</v>
          </cell>
        </row>
        <row r="82">
          <cell r="V82">
            <v>-0.16390399999999983</v>
          </cell>
        </row>
        <row r="87">
          <cell r="U87">
            <v>1.3470879999999994</v>
          </cell>
        </row>
      </sheetData>
      <sheetData sheetId="39"/>
      <sheetData sheetId="40"/>
      <sheetData sheetId="42">
        <row r="2">
          <cell r="C2">
            <v>44694</v>
          </cell>
        </row>
        <row r="6">
          <cell r="Q6">
            <v>91834.8</v>
          </cell>
        </row>
        <row r="10">
          <cell r="D10">
            <v>23.19</v>
          </cell>
          <cell r="E10">
            <v>23.19</v>
          </cell>
          <cell r="F10">
            <v>18.62</v>
          </cell>
          <cell r="G10">
            <v>26.27</v>
          </cell>
          <cell r="H10">
            <v>134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30.25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15.505000000000001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1.62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3.7010000000000001</v>
          </cell>
          <cell r="H14">
            <v>19.8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1.3221000000000001</v>
          </cell>
          <cell r="H15">
            <v>9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1.1004</v>
          </cell>
          <cell r="H16">
            <v>6.5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0.96074999999999999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0.91</v>
          </cell>
          <cell r="H18">
            <v>4.5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1.8029999999999999</v>
          </cell>
          <cell r="H19">
            <v>7.5110000000000001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0.72</v>
          </cell>
          <cell r="G22">
            <v>0.26</v>
          </cell>
        </row>
        <row r="24">
          <cell r="F24">
            <v>3.36</v>
          </cell>
          <cell r="G24">
            <v>1.03</v>
          </cell>
        </row>
        <row r="25">
          <cell r="F25">
            <v>0.96</v>
          </cell>
          <cell r="G25">
            <v>2.23</v>
          </cell>
        </row>
        <row r="28">
          <cell r="F28">
            <v>38.53</v>
          </cell>
          <cell r="G28">
            <v>68.03</v>
          </cell>
          <cell r="H28">
            <v>330</v>
          </cell>
        </row>
        <row r="29">
          <cell r="F29">
            <v>5.0999999999999996</v>
          </cell>
          <cell r="G29">
            <v>11.06</v>
          </cell>
          <cell r="H29">
            <v>79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5.46</v>
          </cell>
          <cell r="G30">
            <v>8.9499999999999993</v>
          </cell>
          <cell r="H30">
            <v>70</v>
          </cell>
        </row>
        <row r="31">
          <cell r="F31">
            <v>5.62</v>
          </cell>
          <cell r="G31">
            <v>7.17</v>
          </cell>
          <cell r="H31">
            <v>74</v>
          </cell>
        </row>
        <row r="32">
          <cell r="F32">
            <v>47.76</v>
          </cell>
          <cell r="G32">
            <v>45.77</v>
          </cell>
        </row>
        <row r="33">
          <cell r="F33">
            <v>2.41</v>
          </cell>
          <cell r="G33">
            <v>4.4956500000000004</v>
          </cell>
        </row>
        <row r="34">
          <cell r="F34">
            <v>0.6</v>
          </cell>
          <cell r="G34">
            <v>0.55403000000000002</v>
          </cell>
        </row>
        <row r="35">
          <cell r="F35">
            <v>3.17</v>
          </cell>
          <cell r="G35">
            <v>3.89</v>
          </cell>
        </row>
        <row r="36">
          <cell r="F36">
            <v>2.4</v>
          </cell>
          <cell r="G36">
            <v>4.21</v>
          </cell>
        </row>
        <row r="37">
          <cell r="F37">
            <v>1.1202399999999999</v>
          </cell>
          <cell r="G37">
            <v>2.5</v>
          </cell>
        </row>
        <row r="38">
          <cell r="F38">
            <v>2.0481600000000002</v>
          </cell>
          <cell r="G38">
            <v>2.2639999999999998</v>
          </cell>
        </row>
        <row r="39">
          <cell r="G39">
            <v>2.16</v>
          </cell>
        </row>
        <row r="40">
          <cell r="G40">
            <v>0.21</v>
          </cell>
        </row>
        <row r="41">
          <cell r="G41">
            <v>13.73</v>
          </cell>
        </row>
        <row r="42">
          <cell r="G42">
            <v>0.91834800000000005</v>
          </cell>
        </row>
        <row r="43">
          <cell r="G43">
            <v>1.48</v>
          </cell>
        </row>
        <row r="44">
          <cell r="G44">
            <v>28.54</v>
          </cell>
        </row>
        <row r="51">
          <cell r="F51">
            <v>217.25839999999991</v>
          </cell>
        </row>
        <row r="62">
          <cell r="C62">
            <v>13.75</v>
          </cell>
        </row>
        <row r="77">
          <cell r="I77">
            <v>225.06996000000001</v>
          </cell>
        </row>
      </sheetData>
      <sheetData sheetId="43"/>
      <sheetData sheetId="44"/>
      <sheetData sheetId="45"/>
      <sheetData sheetId="46">
        <row r="105">
          <cell r="BC105">
            <v>1.2952365449999999</v>
          </cell>
        </row>
      </sheetData>
      <sheetData sheetId="47"/>
      <sheetData sheetId="48"/>
      <sheetData sheetId="49">
        <row r="5">
          <cell r="AF5">
            <v>5.16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0"/>
      <sheetData sheetId="51"/>
      <sheetData sheetId="52"/>
      <sheetData sheetId="53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5"/>
      <sheetData sheetId="56">
        <row r="21">
          <cell r="F21">
            <v>65.930000000000007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329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EC0D2-C9C9-4520-98B6-13E44987BCCE}">
  <sheetPr>
    <tabColor rgb="FF00B050"/>
  </sheetPr>
  <dimension ref="A1:AB158"/>
  <sheetViews>
    <sheetView showGridLines="0" tabSelected="1" view="pageBreakPreview" topLeftCell="B56" zoomScale="60" workbookViewId="0">
      <selection activeCell="I74" sqref="I7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44694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44695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44694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17.62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18.62</v>
      </c>
      <c r="G20" s="73">
        <f>'[1]Form-1_AnticipatedVsActual_BI'!G10</f>
        <v>26.27</v>
      </c>
      <c r="H20" s="74">
        <f>'[1]Form-1_AnticipatedVsActual_BI'!H10</f>
        <v>134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30.25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15.505000000000001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1.62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3.7010000000000001</v>
      </c>
      <c r="H24" s="88">
        <f>'[1]Form-1_AnticipatedVsActual_BI'!H14</f>
        <v>19.8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1.3221000000000001</v>
      </c>
      <c r="H25" s="86">
        <f>'[1]Form-1_AnticipatedVsActual_BI'!H15</f>
        <v>9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1.1004</v>
      </c>
      <c r="H26" s="88">
        <f>'[1]Form-1_AnticipatedVsActual_BI'!H16</f>
        <v>6.5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0.96074999999999999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0.91</v>
      </c>
      <c r="H28" s="88">
        <f>'[1]Form-1_AnticipatedVsActual_BI'!H18</f>
        <v>4.5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1.8029999999999999</v>
      </c>
      <c r="H29" s="88">
        <f>'[1]Form-1_AnticipatedVsActual_BI'!H19</f>
        <v>7.5110000000000001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133.60590857599999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0.72</v>
      </c>
      <c r="G32" s="84">
        <f>'[1]Form-1_AnticipatedVsActual_BI'!G22</f>
        <v>0.26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72.33</v>
      </c>
      <c r="G33" s="94">
        <f t="shared" si="0"/>
        <v>84.322249999999997</v>
      </c>
      <c r="H33" s="94">
        <f t="shared" si="0"/>
        <v>417.31100000000004</v>
      </c>
      <c r="I33" s="95"/>
      <c r="J33" s="87"/>
      <c r="K33" s="91" t="s">
        <v>44</v>
      </c>
      <c r="L33" s="91"/>
      <c r="N33" s="92">
        <f>G33+G43+I44+G41-AA61-AB61</f>
        <v>163.99880500000003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33.906399999999998</v>
      </c>
      <c r="G36" s="113">
        <f>I36*0.88</f>
        <v>59.866399999999999</v>
      </c>
      <c r="H36" s="114">
        <f>'[1]Form-1_AnticipatedVsActual_BI'!$H$28</f>
        <v>330</v>
      </c>
      <c r="I36" s="115">
        <f>'[1]Form-1_AnticipatedVsActual_BI'!$G$28</f>
        <v>68.03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4.6235999999999997</v>
      </c>
      <c r="G37" s="80">
        <f>I36*0.12</f>
        <v>8.1636000000000006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1.02</v>
      </c>
      <c r="G38" s="125">
        <f>I38*0.2</f>
        <v>2.2120000000000002</v>
      </c>
      <c r="H38" s="125">
        <f>'[1]Form-1_AnticipatedVsActual_BI'!$H$29</f>
        <v>79</v>
      </c>
      <c r="I38" s="126">
        <f>'[1]Form-1_AnticipatedVsActual_BI'!$G$29</f>
        <v>11.06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43.451679999999982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5.46</v>
      </c>
      <c r="G41" s="89">
        <f>'[1]Form-1_AnticipatedVsActual_BI'!G30*(0.9925)</f>
        <v>8.8828750000000003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5.62</v>
      </c>
      <c r="G42" s="89">
        <f>'[1]Form-1_AnticipatedVsActual_BI'!G31*(0.9925)</f>
        <v>7.116225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52.08</v>
      </c>
      <c r="G43" s="136">
        <f>'[1]Form-1_AnticipatedVsActual_BI'!G24+'[1]Form-1_AnticipatedVsActual_BI'!G25+'[1]Form-1_AnticipatedVsActual_BI'!G32</f>
        <v>49.03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3.7359085759999999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5.5089182999999995</v>
      </c>
      <c r="H44" s="81">
        <v>55</v>
      </c>
      <c r="I44" s="141">
        <f>SUM('[1]Form-1_AnticipatedVsActual_BI'!G33:G49) - SUM('[1]Form-1_AnticipatedVsActual_BI'!G42)</f>
        <v>64.033680000000004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84.322249999999997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68.03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14.0244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0.91834800000000005</v>
      </c>
      <c r="E49" s="167"/>
      <c r="F49" s="162"/>
      <c r="G49" s="168" t="s">
        <v>77</v>
      </c>
      <c r="H49" s="169">
        <f>ABS('[1]Report_Daily Hrly Load Sheet '!AB113/100)</f>
        <v>33.625</v>
      </c>
      <c r="I49" s="170">
        <f>ABS('[1]Report_Daily Hrly Load Sheet '!AC113/100)</f>
        <v>33.625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49.03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0.73445000000000005</v>
      </c>
      <c r="E51" s="167"/>
      <c r="F51" s="176"/>
      <c r="G51" s="128" t="s">
        <v>79</v>
      </c>
      <c r="H51" s="128"/>
      <c r="I51" s="177">
        <f>I47+I49</f>
        <v>33.625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1.3022750000000003</v>
      </c>
      <c r="E52" s="178"/>
      <c r="F52" s="152" t="str">
        <f>IF(I52=0,"",'[1]Report_Daily Hrly Load Sheet '!B115)</f>
        <v>KEIPL THROUGH BYPL</v>
      </c>
      <c r="G52" s="153"/>
      <c r="H52" s="78">
        <f>'[1]Report_Daily Hrly Load Sheet '!AB115/100</f>
        <v>7</v>
      </c>
      <c r="I52" s="41">
        <f>'[1]Report_Daily Hrly Load Sheet '!AC115/100</f>
        <v>7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284.73051361499989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5.5089183000000004</v>
      </c>
      <c r="E54" s="178"/>
      <c r="F54" s="152" t="str">
        <f>'[1]Report_Daily Hrly Load Sheet '!B116</f>
        <v>MANIKARAN   through BRPL</v>
      </c>
      <c r="G54" s="153"/>
      <c r="H54" s="78">
        <f>'[1]Report_Daily Hrly Load Sheet '!AB116/100</f>
        <v>14.4</v>
      </c>
      <c r="I54" s="41">
        <f>'[1]Report_Daily Hrly Load Sheet '!AC116/100</f>
        <v>14.4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13.75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521.6167049149999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226.62663651249986</v>
      </c>
      <c r="E57" s="178"/>
      <c r="F57" s="152" t="str">
        <f>IF(I57=0,"",'[1]Report_Daily Hrly Load Sheet '!B121)</f>
        <v>APPCPL (PUNJAB)</v>
      </c>
      <c r="G57" s="153"/>
      <c r="H57" s="78">
        <f>'[1]Report_Daily Hrly Load Sheet '!AB121/100</f>
        <v>26.4</v>
      </c>
      <c r="I57" s="41">
        <f>'[1]Report_Daily Hrly Load Sheet '!AB121/100</f>
        <v>26.4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Rs.5.16</v>
      </c>
      <c r="C58" s="182"/>
      <c r="D58" s="88">
        <f>[1]Report_GoHP!$CP$101</f>
        <v>96.537700000000029</v>
      </c>
      <c r="E58" s="183"/>
      <c r="F58" s="152" t="str">
        <f>IF(I58=0,"",'[1]Report_Daily Hrly Load Sheet '!B122)</f>
        <v>PTC (PUNJAB)</v>
      </c>
      <c r="G58" s="153"/>
      <c r="H58" s="78">
        <f>'[1]Report_Daily Hrly Load Sheet '!AB122/100</f>
        <v>4.5599999999999996</v>
      </c>
      <c r="I58" s="41">
        <f>'[1]Report_Daily Hrly Load Sheet '!AB122/100</f>
        <v>4.5599999999999996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127.20809999999989</v>
      </c>
      <c r="E59" s="183"/>
      <c r="F59" s="152" t="str">
        <f>'[1]Report_Daily Hrly Load Sheet '!B118</f>
        <v xml:space="preserve"> PTC  THROUGH BRPL</v>
      </c>
      <c r="G59" s="153"/>
      <c r="H59" s="78">
        <f>'[1]Report_Daily Hrly Load Sheet '!AB118/100</f>
        <v>4.5</v>
      </c>
      <c r="I59" s="41">
        <f>'[1]Report_Daily Hrly Load Sheet '!AC118/100</f>
        <v>4.5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2.8543000000000003</v>
      </c>
      <c r="E60" s="183"/>
      <c r="F60" s="152" t="str">
        <f>'[1]Report_Daily Hrly Load Sheet '!B119</f>
        <v>PTC (Through BYPL)</v>
      </c>
      <c r="G60" s="153"/>
      <c r="H60" s="78">
        <f>'[1]Report_Daily Hrly Load Sheet '!AB119/100</f>
        <v>1.5</v>
      </c>
      <c r="I60" s="41">
        <f>'[1]Report_Daily Hrly Load Sheet '!AC119/100</f>
        <v>1.5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5.7351365124999347</v>
      </c>
      <c r="E61" s="178"/>
      <c r="F61" s="152" t="str">
        <f>IF(I61=0,"",'[1]Report_Daily Hrly Load Sheet '!B117)</f>
        <v>MANIKARAN   through BYPL</v>
      </c>
      <c r="G61" s="153"/>
      <c r="H61" s="78">
        <f>'[1]Report_Daily Hrly Load Sheet '!AB117/100</f>
        <v>5</v>
      </c>
      <c r="I61" s="41">
        <f>'[1]Report_Daily Hrly Load Sheet '!AC117/100</f>
        <v>5</v>
      </c>
      <c r="J61" s="179"/>
      <c r="AA61" s="92">
        <f>'[1]Form-1_AnticipatedVsActual_BI'!G41</f>
        <v>13.73</v>
      </c>
      <c r="AB61" s="92">
        <f>'[1]Form-1_AnticipatedVsActual_BI'!G44</f>
        <v>28.54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14.949399999999969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0.50054084799999754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425.07900491499987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-58.715999999999994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2.85</v>
      </c>
      <c r="D68" s="84">
        <f>'[1]Report_Daily Hrly Load Sheet '!AC99/100</f>
        <v>2.7559499999999999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96.984999999999999</v>
      </c>
      <c r="I71" s="205">
        <f>SUM(I47:I49,I52:I70)</f>
        <v>96.984999999999999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330.84995491499984</v>
      </c>
      <c r="J72" s="211"/>
      <c r="K72" s="206">
        <f>[1]Report_Actual_RTD!BC102</f>
        <v>49.9</v>
      </c>
      <c r="L72" s="206" t="str">
        <f>MID([1]Report_Actual_RTD!BA102,7,7)</f>
        <v>01.45</v>
      </c>
      <c r="M72" s="206">
        <f>[1]Report_Actual_RTD!BD102</f>
        <v>10</v>
      </c>
      <c r="N72" s="206">
        <f>[1]Report_Actual_RTD!BF102</f>
        <v>0</v>
      </c>
      <c r="O72" s="207">
        <f>[1]Report_Actual_RTD!BG102</f>
        <v>50.12</v>
      </c>
      <c r="P72" s="207" t="str">
        <f>MID([1]Report_Actual_RTD!BA101,7,7)</f>
        <v>08.15</v>
      </c>
      <c r="Q72" s="207">
        <f>[1]Report_Actual_RTD!BH102</f>
        <v>61</v>
      </c>
      <c r="R72" s="207">
        <f>[1]Report_Actual_RTD!BJ102</f>
        <v>0</v>
      </c>
      <c r="S72" s="208">
        <f>I78</f>
        <v>50.012291666666698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329.72250000000003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1.1274549149998165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3.64 , 2.97 &amp; 0.45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329.72250000000003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08.15 Hrs, Min.Freq. 49.9 at 01.45 Hrs)</v>
      </c>
      <c r="G78" s="213"/>
      <c r="H78" s="153"/>
      <c r="I78" s="41">
        <f>[1]Report_Actual_RTD!$C$101</f>
        <v>50.012291666666698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09.45 Hrs.) </v>
      </c>
      <c r="G79" s="209"/>
      <c r="H79" s="209"/>
      <c r="I79" s="215">
        <f>[1]Report_Actual_RTD!$B$104</f>
        <v>1570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04.15 Hrs.) </v>
      </c>
      <c r="G80" s="209"/>
      <c r="H80" s="209"/>
      <c r="I80" s="215">
        <f>[1]Report_Actual_RTD!$B$106</f>
        <v>1107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2.1671999999999954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2.32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2.3163216524999992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2.85</v>
      </c>
      <c r="D83" s="224">
        <f>SUM(D66:D82)</f>
        <v>2.7559499999999999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18.75 Lacs,  Avg. Rate: 8.12)</v>
      </c>
      <c r="H83" s="228"/>
      <c r="I83" s="170">
        <f>I81+I82</f>
        <v>4.483521652499995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1.2952365449999999</v>
      </c>
      <c r="E84" s="229"/>
      <c r="F84" s="230" t="s">
        <v>116</v>
      </c>
      <c r="G84" s="231"/>
      <c r="H84" s="231"/>
      <c r="I84" s="232">
        <f>'[1]Form-1_AnticipatedVsActual_BI'!I77</f>
        <v>225.06996000000001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423.78376836999985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216.32499799999999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284.73051361499989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13.75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96.537700000000029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0.50054084799999754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1.1274549149998165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202.30059800000001</v>
      </c>
      <c r="C121" s="299">
        <f>$I$73</f>
        <v>329.72250000000003</v>
      </c>
      <c r="D121" s="300">
        <f>$I$79</f>
        <v>1570</v>
      </c>
      <c r="E121" s="299">
        <f>SUM(I58:I63)</f>
        <v>15.559999999999999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cp:lastPrinted>2022-05-13T21:44:27Z</cp:lastPrinted>
  <dcterms:created xsi:type="dcterms:W3CDTF">2022-05-13T21:44:20Z</dcterms:created>
  <dcterms:modified xsi:type="dcterms:W3CDTF">2022-05-13T21:46:54Z</dcterms:modified>
</cp:coreProperties>
</file>