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8052022\"/>
    </mc:Choice>
  </mc:AlternateContent>
  <xr:revisionPtr revIDLastSave="0" documentId="8_{AF988D45-AC6D-4736-9F60-210C178257B3}" xr6:coauthVersionLast="36" xr6:coauthVersionMax="36" xr10:uidLastSave="{00000000-0000-0000-0000-000000000000}"/>
  <bookViews>
    <workbookView xWindow="0" yWindow="0" windowWidth="28800" windowHeight="11625" xr2:uid="{D5BE62B2-A478-4212-B3E1-5A47B0B354C5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od">'[1]ACTUAL GENERATION'!$F$21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I84" i="1"/>
  <c r="D84" i="1"/>
  <c r="G83" i="1"/>
  <c r="I82" i="1"/>
  <c r="I83" i="1" s="1"/>
  <c r="G82" i="1"/>
  <c r="I81" i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D83" i="1" s="1"/>
  <c r="C68" i="1"/>
  <c r="B68" i="1"/>
  <c r="I67" i="1"/>
  <c r="H67" i="1"/>
  <c r="F67" i="1"/>
  <c r="D67" i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3" i="1" s="1"/>
  <c r="N31" i="1" s="1"/>
  <c r="E21" i="1"/>
  <c r="D21" i="1"/>
  <c r="D33" i="1" s="1"/>
  <c r="I20" i="1"/>
  <c r="H20" i="1"/>
  <c r="H33" i="1" s="1"/>
  <c r="G20" i="1"/>
  <c r="G33" i="1" s="1"/>
  <c r="F20" i="1"/>
  <c r="E20" i="1"/>
  <c r="E33" i="1" s="1"/>
  <c r="D20" i="1"/>
  <c r="R16" i="1"/>
  <c r="D11" i="1"/>
  <c r="I5" i="1" s="1"/>
  <c r="C1" i="1"/>
  <c r="N33" i="1" l="1"/>
  <c r="D46" i="1"/>
  <c r="G36" i="1"/>
  <c r="I7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9CF27FC2-6771-4021-9EE6-A5ABE5E26FDC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32C3963C-AF5C-490C-8647-E790DF33878A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BB30CEBA-CFD7-4593-8762-94548516DBE6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<sst xmlns="http://schemas.openxmlformats.org/spreadsheetml/2006/main" count="143" uniqueCount="136">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</sst>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681F392F-4D9E-43D2-9924-BF8CD0ED7CCD}"/>
    <cellStyle name="Percent 2 2" xfId="3" xr:uid="{57078118-3DE5-49BA-B6AD-1A69C64AD08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1234</c:v>
                </c:pt>
                <c:pt idx="1">
                  <c:v>1241</c:v>
                </c:pt>
                <c:pt idx="2">
                  <c:v>1244</c:v>
                </c:pt>
                <c:pt idx="3">
                  <c:v>1235</c:v>
                </c:pt>
                <c:pt idx="4">
                  <c:v>1234</c:v>
                </c:pt>
                <c:pt idx="5">
                  <c:v>1225</c:v>
                </c:pt>
                <c:pt idx="6">
                  <c:v>1232</c:v>
                </c:pt>
                <c:pt idx="7">
                  <c:v>1218</c:v>
                </c:pt>
                <c:pt idx="8">
                  <c:v>1206</c:v>
                </c:pt>
                <c:pt idx="9">
                  <c:v>1201</c:v>
                </c:pt>
                <c:pt idx="10">
                  <c:v>1192</c:v>
                </c:pt>
                <c:pt idx="11">
                  <c:v>1184</c:v>
                </c:pt>
                <c:pt idx="12">
                  <c:v>1156</c:v>
                </c:pt>
                <c:pt idx="13">
                  <c:v>1166</c:v>
                </c:pt>
                <c:pt idx="14">
                  <c:v>1183</c:v>
                </c:pt>
                <c:pt idx="15">
                  <c:v>1193</c:v>
                </c:pt>
                <c:pt idx="16">
                  <c:v>1186</c:v>
                </c:pt>
                <c:pt idx="17">
                  <c:v>1202</c:v>
                </c:pt>
                <c:pt idx="18">
                  <c:v>1211</c:v>
                </c:pt>
                <c:pt idx="19">
                  <c:v>1216</c:v>
                </c:pt>
                <c:pt idx="20">
                  <c:v>1227</c:v>
                </c:pt>
                <c:pt idx="21">
                  <c:v>1279</c:v>
                </c:pt>
                <c:pt idx="22">
                  <c:v>1335</c:v>
                </c:pt>
                <c:pt idx="23">
                  <c:v>1370</c:v>
                </c:pt>
                <c:pt idx="24">
                  <c:v>1382</c:v>
                </c:pt>
                <c:pt idx="25">
                  <c:v>1413</c:v>
                </c:pt>
                <c:pt idx="26">
                  <c:v>1430</c:v>
                </c:pt>
                <c:pt idx="27">
                  <c:v>1429</c:v>
                </c:pt>
                <c:pt idx="28">
                  <c:v>1447</c:v>
                </c:pt>
                <c:pt idx="29">
                  <c:v>1462</c:v>
                </c:pt>
                <c:pt idx="30">
                  <c:v>1451</c:v>
                </c:pt>
                <c:pt idx="31">
                  <c:v>1465</c:v>
                </c:pt>
                <c:pt idx="32">
                  <c:v>1473</c:v>
                </c:pt>
                <c:pt idx="33">
                  <c:v>1494</c:v>
                </c:pt>
                <c:pt idx="34">
                  <c:v>1490</c:v>
                </c:pt>
                <c:pt idx="35">
                  <c:v>1479</c:v>
                </c:pt>
                <c:pt idx="36">
                  <c:v>1498</c:v>
                </c:pt>
                <c:pt idx="37">
                  <c:v>1501</c:v>
                </c:pt>
                <c:pt idx="38">
                  <c:v>1511</c:v>
                </c:pt>
                <c:pt idx="39">
                  <c:v>1521</c:v>
                </c:pt>
                <c:pt idx="40">
                  <c:v>1504</c:v>
                </c:pt>
                <c:pt idx="41">
                  <c:v>1471</c:v>
                </c:pt>
                <c:pt idx="42">
                  <c:v>1475</c:v>
                </c:pt>
                <c:pt idx="43">
                  <c:v>1456</c:v>
                </c:pt>
                <c:pt idx="44">
                  <c:v>1460</c:v>
                </c:pt>
                <c:pt idx="45">
                  <c:v>1439</c:v>
                </c:pt>
                <c:pt idx="46">
                  <c:v>1449</c:v>
                </c:pt>
                <c:pt idx="47">
                  <c:v>1457</c:v>
                </c:pt>
                <c:pt idx="48">
                  <c:v>1441</c:v>
                </c:pt>
                <c:pt idx="49">
                  <c:v>1438</c:v>
                </c:pt>
                <c:pt idx="50">
                  <c:v>1410</c:v>
                </c:pt>
                <c:pt idx="51">
                  <c:v>1405</c:v>
                </c:pt>
                <c:pt idx="52">
                  <c:v>1365</c:v>
                </c:pt>
                <c:pt idx="53">
                  <c:v>1359</c:v>
                </c:pt>
                <c:pt idx="54">
                  <c:v>1360</c:v>
                </c:pt>
                <c:pt idx="55">
                  <c:v>1350</c:v>
                </c:pt>
                <c:pt idx="56">
                  <c:v>1349</c:v>
                </c:pt>
                <c:pt idx="57">
                  <c:v>1347</c:v>
                </c:pt>
                <c:pt idx="58">
                  <c:v>1347</c:v>
                </c:pt>
                <c:pt idx="59">
                  <c:v>1355</c:v>
                </c:pt>
                <c:pt idx="60">
                  <c:v>1366</c:v>
                </c:pt>
                <c:pt idx="61">
                  <c:v>1372</c:v>
                </c:pt>
                <c:pt idx="62">
                  <c:v>1367</c:v>
                </c:pt>
                <c:pt idx="63">
                  <c:v>1358</c:v>
                </c:pt>
                <c:pt idx="64">
                  <c:v>1377</c:v>
                </c:pt>
                <c:pt idx="65">
                  <c:v>1347</c:v>
                </c:pt>
                <c:pt idx="66">
                  <c:v>1309</c:v>
                </c:pt>
                <c:pt idx="67">
                  <c:v>1297</c:v>
                </c:pt>
                <c:pt idx="68">
                  <c:v>1263</c:v>
                </c:pt>
                <c:pt idx="69">
                  <c:v>1250</c:v>
                </c:pt>
                <c:pt idx="70">
                  <c:v>1252</c:v>
                </c:pt>
                <c:pt idx="71">
                  <c:v>1245</c:v>
                </c:pt>
                <c:pt idx="72">
                  <c:v>1242</c:v>
                </c:pt>
                <c:pt idx="73">
                  <c:v>1245</c:v>
                </c:pt>
                <c:pt idx="74">
                  <c:v>1220</c:v>
                </c:pt>
                <c:pt idx="75">
                  <c:v>1232</c:v>
                </c:pt>
                <c:pt idx="76">
                  <c:v>1231</c:v>
                </c:pt>
                <c:pt idx="77">
                  <c:v>1261</c:v>
                </c:pt>
                <c:pt idx="78">
                  <c:v>1315</c:v>
                </c:pt>
                <c:pt idx="79">
                  <c:v>1340.33</c:v>
                </c:pt>
                <c:pt idx="80">
                  <c:v>1360.32</c:v>
                </c:pt>
                <c:pt idx="81">
                  <c:v>1345.92</c:v>
                </c:pt>
                <c:pt idx="82">
                  <c:v>1347.01</c:v>
                </c:pt>
                <c:pt idx="83">
                  <c:v>1339.41</c:v>
                </c:pt>
                <c:pt idx="84">
                  <c:v>1320.2</c:v>
                </c:pt>
                <c:pt idx="85">
                  <c:v>1299.1099999999999</c:v>
                </c:pt>
                <c:pt idx="86">
                  <c:v>1295.42</c:v>
                </c:pt>
                <c:pt idx="87">
                  <c:v>1270.9100000000001</c:v>
                </c:pt>
                <c:pt idx="88">
                  <c:v>1266.17</c:v>
                </c:pt>
                <c:pt idx="89">
                  <c:v>1270.53</c:v>
                </c:pt>
                <c:pt idx="90">
                  <c:v>1249.79</c:v>
                </c:pt>
                <c:pt idx="91">
                  <c:v>1227.52</c:v>
                </c:pt>
                <c:pt idx="92">
                  <c:v>1223.29</c:v>
                </c:pt>
                <c:pt idx="93">
                  <c:v>1208.76</c:v>
                </c:pt>
                <c:pt idx="94">
                  <c:v>1196.93</c:v>
                </c:pt>
                <c:pt idx="95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9-4FCE-953E-4F5DCD8773AD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1234</c:v>
                </c:pt>
                <c:pt idx="1">
                  <c:v>1096</c:v>
                </c:pt>
                <c:pt idx="2">
                  <c:v>1066</c:v>
                </c:pt>
                <c:pt idx="3">
                  <c:v>1049</c:v>
                </c:pt>
                <c:pt idx="4">
                  <c:v>1119</c:v>
                </c:pt>
                <c:pt idx="5">
                  <c:v>1121</c:v>
                </c:pt>
                <c:pt idx="6">
                  <c:v>1268</c:v>
                </c:pt>
                <c:pt idx="7">
                  <c:v>1192</c:v>
                </c:pt>
                <c:pt idx="8">
                  <c:v>1190</c:v>
                </c:pt>
                <c:pt idx="9">
                  <c:v>1167</c:v>
                </c:pt>
                <c:pt idx="10">
                  <c:v>1145</c:v>
                </c:pt>
                <c:pt idx="11">
                  <c:v>1156</c:v>
                </c:pt>
                <c:pt idx="12">
                  <c:v>1095</c:v>
                </c:pt>
                <c:pt idx="13">
                  <c:v>1210</c:v>
                </c:pt>
                <c:pt idx="14">
                  <c:v>1136</c:v>
                </c:pt>
                <c:pt idx="15">
                  <c:v>1147</c:v>
                </c:pt>
                <c:pt idx="16">
                  <c:v>1143</c:v>
                </c:pt>
                <c:pt idx="17">
                  <c:v>1143</c:v>
                </c:pt>
                <c:pt idx="18">
                  <c:v>1166</c:v>
                </c:pt>
                <c:pt idx="19">
                  <c:v>1193</c:v>
                </c:pt>
                <c:pt idx="20">
                  <c:v>1261</c:v>
                </c:pt>
                <c:pt idx="21">
                  <c:v>1201</c:v>
                </c:pt>
                <c:pt idx="22">
                  <c:v>1290</c:v>
                </c:pt>
                <c:pt idx="23">
                  <c:v>1335</c:v>
                </c:pt>
                <c:pt idx="24">
                  <c:v>1365</c:v>
                </c:pt>
                <c:pt idx="25">
                  <c:v>1388</c:v>
                </c:pt>
                <c:pt idx="26">
                  <c:v>1454</c:v>
                </c:pt>
                <c:pt idx="27">
                  <c:v>1431</c:v>
                </c:pt>
                <c:pt idx="28">
                  <c:v>1392</c:v>
                </c:pt>
                <c:pt idx="29">
                  <c:v>1400</c:v>
                </c:pt>
                <c:pt idx="30">
                  <c:v>1439</c:v>
                </c:pt>
                <c:pt idx="31">
                  <c:v>1437</c:v>
                </c:pt>
                <c:pt idx="32">
                  <c:v>1505</c:v>
                </c:pt>
                <c:pt idx="33">
                  <c:v>1460</c:v>
                </c:pt>
                <c:pt idx="34">
                  <c:v>1383</c:v>
                </c:pt>
                <c:pt idx="35">
                  <c:v>1431</c:v>
                </c:pt>
                <c:pt idx="36">
                  <c:v>1436</c:v>
                </c:pt>
                <c:pt idx="37">
                  <c:v>1465</c:v>
                </c:pt>
                <c:pt idx="38">
                  <c:v>1450</c:v>
                </c:pt>
                <c:pt idx="39">
                  <c:v>1507</c:v>
                </c:pt>
                <c:pt idx="40">
                  <c:v>1473</c:v>
                </c:pt>
                <c:pt idx="41">
                  <c:v>1499</c:v>
                </c:pt>
                <c:pt idx="42">
                  <c:v>1445</c:v>
                </c:pt>
                <c:pt idx="43">
                  <c:v>1445</c:v>
                </c:pt>
                <c:pt idx="44">
                  <c:v>1498</c:v>
                </c:pt>
                <c:pt idx="45">
                  <c:v>1464</c:v>
                </c:pt>
                <c:pt idx="46">
                  <c:v>1534</c:v>
                </c:pt>
                <c:pt idx="47">
                  <c:v>1532</c:v>
                </c:pt>
                <c:pt idx="48">
                  <c:v>1397</c:v>
                </c:pt>
                <c:pt idx="49">
                  <c:v>1500</c:v>
                </c:pt>
                <c:pt idx="50">
                  <c:v>1275</c:v>
                </c:pt>
                <c:pt idx="51">
                  <c:v>1255</c:v>
                </c:pt>
                <c:pt idx="52">
                  <c:v>1282</c:v>
                </c:pt>
                <c:pt idx="53">
                  <c:v>1430</c:v>
                </c:pt>
                <c:pt idx="54">
                  <c:v>1412</c:v>
                </c:pt>
                <c:pt idx="55">
                  <c:v>1346</c:v>
                </c:pt>
                <c:pt idx="56">
                  <c:v>1261</c:v>
                </c:pt>
                <c:pt idx="57">
                  <c:v>1312</c:v>
                </c:pt>
                <c:pt idx="58">
                  <c:v>1413</c:v>
                </c:pt>
                <c:pt idx="59">
                  <c:v>1353</c:v>
                </c:pt>
                <c:pt idx="60">
                  <c:v>1306</c:v>
                </c:pt>
                <c:pt idx="61">
                  <c:v>1358</c:v>
                </c:pt>
                <c:pt idx="62">
                  <c:v>1345</c:v>
                </c:pt>
                <c:pt idx="63">
                  <c:v>1344</c:v>
                </c:pt>
                <c:pt idx="64">
                  <c:v>1389</c:v>
                </c:pt>
                <c:pt idx="65">
                  <c:v>1385</c:v>
                </c:pt>
                <c:pt idx="66">
                  <c:v>1299</c:v>
                </c:pt>
                <c:pt idx="67">
                  <c:v>1271</c:v>
                </c:pt>
                <c:pt idx="68">
                  <c:v>1314</c:v>
                </c:pt>
                <c:pt idx="69">
                  <c:v>1307</c:v>
                </c:pt>
                <c:pt idx="70">
                  <c:v>1298</c:v>
                </c:pt>
                <c:pt idx="71">
                  <c:v>1298</c:v>
                </c:pt>
                <c:pt idx="72">
                  <c:v>1302</c:v>
                </c:pt>
                <c:pt idx="73">
                  <c:v>1286</c:v>
                </c:pt>
                <c:pt idx="74">
                  <c:v>1293</c:v>
                </c:pt>
                <c:pt idx="75">
                  <c:v>1336</c:v>
                </c:pt>
                <c:pt idx="76">
                  <c:v>1177</c:v>
                </c:pt>
                <c:pt idx="77">
                  <c:v>1273</c:v>
                </c:pt>
                <c:pt idx="78">
                  <c:v>1317</c:v>
                </c:pt>
                <c:pt idx="79">
                  <c:v>1331.05</c:v>
                </c:pt>
                <c:pt idx="80">
                  <c:v>1343.57</c:v>
                </c:pt>
                <c:pt idx="81">
                  <c:v>1321.04</c:v>
                </c:pt>
                <c:pt idx="82">
                  <c:v>1315.3600000000001</c:v>
                </c:pt>
                <c:pt idx="83">
                  <c:v>1346.04</c:v>
                </c:pt>
                <c:pt idx="84">
                  <c:v>1376.4</c:v>
                </c:pt>
                <c:pt idx="85">
                  <c:v>1334.35</c:v>
                </c:pt>
                <c:pt idx="86">
                  <c:v>1278.8600000000001</c:v>
                </c:pt>
                <c:pt idx="87">
                  <c:v>1284.8900000000001</c:v>
                </c:pt>
                <c:pt idx="88">
                  <c:v>1235.6600000000001</c:v>
                </c:pt>
                <c:pt idx="89">
                  <c:v>1221.54</c:v>
                </c:pt>
                <c:pt idx="90">
                  <c:v>1212.49</c:v>
                </c:pt>
                <c:pt idx="91">
                  <c:v>1165.9000000000001</c:v>
                </c:pt>
                <c:pt idx="92">
                  <c:v>1180.99</c:v>
                </c:pt>
                <c:pt idx="93">
                  <c:v>1261.8399999999999</c:v>
                </c:pt>
                <c:pt idx="94">
                  <c:v>1206.72</c:v>
                </c:pt>
                <c:pt idx="95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9-4FCE-953E-4F5DCD87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53F9-4FCE-953E-4F5DCD8773AD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53F9-4FCE-953E-4F5DCD8773AD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49.97</c:v>
                </c:pt>
                <c:pt idx="1">
                  <c:v>49.98</c:v>
                </c:pt>
                <c:pt idx="2">
                  <c:v>49.92</c:v>
                </c:pt>
                <c:pt idx="3">
                  <c:v>49.98</c:v>
                </c:pt>
                <c:pt idx="4">
                  <c:v>50</c:v>
                </c:pt>
                <c:pt idx="5">
                  <c:v>50.02</c:v>
                </c:pt>
                <c:pt idx="6">
                  <c:v>50.02</c:v>
                </c:pt>
                <c:pt idx="7">
                  <c:v>50.02</c:v>
                </c:pt>
                <c:pt idx="8">
                  <c:v>49.99</c:v>
                </c:pt>
                <c:pt idx="9">
                  <c:v>49.93</c:v>
                </c:pt>
                <c:pt idx="10">
                  <c:v>50</c:v>
                </c:pt>
                <c:pt idx="11">
                  <c:v>50.01</c:v>
                </c:pt>
                <c:pt idx="12">
                  <c:v>49.99</c:v>
                </c:pt>
                <c:pt idx="13">
                  <c:v>50.01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50.01</c:v>
                </c:pt>
                <c:pt idx="20">
                  <c:v>49.99</c:v>
                </c:pt>
                <c:pt idx="21">
                  <c:v>50.01</c:v>
                </c:pt>
                <c:pt idx="22">
                  <c:v>49.96</c:v>
                </c:pt>
                <c:pt idx="23">
                  <c:v>50</c:v>
                </c:pt>
                <c:pt idx="24">
                  <c:v>50.04</c:v>
                </c:pt>
                <c:pt idx="25">
                  <c:v>50.02</c:v>
                </c:pt>
                <c:pt idx="26">
                  <c:v>50.02</c:v>
                </c:pt>
                <c:pt idx="27">
                  <c:v>50.05</c:v>
                </c:pt>
                <c:pt idx="28">
                  <c:v>50.06</c:v>
                </c:pt>
                <c:pt idx="29">
                  <c:v>50.1</c:v>
                </c:pt>
                <c:pt idx="30">
                  <c:v>50.13</c:v>
                </c:pt>
                <c:pt idx="31">
                  <c:v>50.06</c:v>
                </c:pt>
                <c:pt idx="32">
                  <c:v>50.02</c:v>
                </c:pt>
                <c:pt idx="33">
                  <c:v>50.02</c:v>
                </c:pt>
                <c:pt idx="34">
                  <c:v>50.08</c:v>
                </c:pt>
                <c:pt idx="35">
                  <c:v>50.1</c:v>
                </c:pt>
                <c:pt idx="36">
                  <c:v>50.1</c:v>
                </c:pt>
                <c:pt idx="37">
                  <c:v>50.06</c:v>
                </c:pt>
                <c:pt idx="38">
                  <c:v>50.04</c:v>
                </c:pt>
                <c:pt idx="39">
                  <c:v>50.08</c:v>
                </c:pt>
                <c:pt idx="40">
                  <c:v>50.03</c:v>
                </c:pt>
                <c:pt idx="41">
                  <c:v>50.02</c:v>
                </c:pt>
                <c:pt idx="42">
                  <c:v>50.02</c:v>
                </c:pt>
                <c:pt idx="43">
                  <c:v>50.02</c:v>
                </c:pt>
                <c:pt idx="44">
                  <c:v>49.97</c:v>
                </c:pt>
                <c:pt idx="45">
                  <c:v>49.99</c:v>
                </c:pt>
                <c:pt idx="46">
                  <c:v>49.98</c:v>
                </c:pt>
                <c:pt idx="47">
                  <c:v>49.98</c:v>
                </c:pt>
                <c:pt idx="48">
                  <c:v>49.98</c:v>
                </c:pt>
                <c:pt idx="49">
                  <c:v>49.97</c:v>
                </c:pt>
                <c:pt idx="50">
                  <c:v>49.96</c:v>
                </c:pt>
                <c:pt idx="51">
                  <c:v>50.01</c:v>
                </c:pt>
                <c:pt idx="52">
                  <c:v>50.03</c:v>
                </c:pt>
                <c:pt idx="53">
                  <c:v>50.02</c:v>
                </c:pt>
                <c:pt idx="54">
                  <c:v>50.01</c:v>
                </c:pt>
                <c:pt idx="55">
                  <c:v>50.01</c:v>
                </c:pt>
                <c:pt idx="56">
                  <c:v>50.01</c:v>
                </c:pt>
                <c:pt idx="57">
                  <c:v>49.94</c:v>
                </c:pt>
                <c:pt idx="58">
                  <c:v>49.87</c:v>
                </c:pt>
                <c:pt idx="59">
                  <c:v>49.96</c:v>
                </c:pt>
                <c:pt idx="60">
                  <c:v>50</c:v>
                </c:pt>
                <c:pt idx="61">
                  <c:v>49.95</c:v>
                </c:pt>
                <c:pt idx="62">
                  <c:v>49.98</c:v>
                </c:pt>
                <c:pt idx="63">
                  <c:v>50.02</c:v>
                </c:pt>
                <c:pt idx="64">
                  <c:v>50.1</c:v>
                </c:pt>
                <c:pt idx="65">
                  <c:v>50.07</c:v>
                </c:pt>
                <c:pt idx="66">
                  <c:v>50.04</c:v>
                </c:pt>
                <c:pt idx="67">
                  <c:v>50.05</c:v>
                </c:pt>
                <c:pt idx="68">
                  <c:v>50.03</c:v>
                </c:pt>
                <c:pt idx="69">
                  <c:v>50.02</c:v>
                </c:pt>
                <c:pt idx="70">
                  <c:v>50.05</c:v>
                </c:pt>
                <c:pt idx="71">
                  <c:v>50.03</c:v>
                </c:pt>
                <c:pt idx="72">
                  <c:v>50.03</c:v>
                </c:pt>
                <c:pt idx="73">
                  <c:v>50.02</c:v>
                </c:pt>
                <c:pt idx="74">
                  <c:v>49.98</c:v>
                </c:pt>
                <c:pt idx="75">
                  <c:v>49.97</c:v>
                </c:pt>
                <c:pt idx="76">
                  <c:v>49.91</c:v>
                </c:pt>
                <c:pt idx="77">
                  <c:v>49.73</c:v>
                </c:pt>
                <c:pt idx="78">
                  <c:v>49.75</c:v>
                </c:pt>
                <c:pt idx="79">
                  <c:v>49.74</c:v>
                </c:pt>
                <c:pt idx="80">
                  <c:v>49.97</c:v>
                </c:pt>
                <c:pt idx="81">
                  <c:v>49.99</c:v>
                </c:pt>
                <c:pt idx="82">
                  <c:v>50.01</c:v>
                </c:pt>
                <c:pt idx="83">
                  <c:v>50.01</c:v>
                </c:pt>
                <c:pt idx="84">
                  <c:v>49.99</c:v>
                </c:pt>
                <c:pt idx="85">
                  <c:v>50.01</c:v>
                </c:pt>
                <c:pt idx="86">
                  <c:v>49.94</c:v>
                </c:pt>
                <c:pt idx="87">
                  <c:v>50.03</c:v>
                </c:pt>
                <c:pt idx="88">
                  <c:v>49.96</c:v>
                </c:pt>
                <c:pt idx="89">
                  <c:v>49.98</c:v>
                </c:pt>
                <c:pt idx="90">
                  <c:v>49.98</c:v>
                </c:pt>
                <c:pt idx="91">
                  <c:v>49.98</c:v>
                </c:pt>
                <c:pt idx="92">
                  <c:v>49.93</c:v>
                </c:pt>
                <c:pt idx="93">
                  <c:v>49.96</c:v>
                </c:pt>
                <c:pt idx="94">
                  <c:v>50.01</c:v>
                </c:pt>
                <c:pt idx="95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F9-4FCE-953E-4F5DCD87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E79BB4-B401-42FF-A6AD-7C32CE595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7FD08909-9428-4300-879F-1FC50E73E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8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49.97</v>
          </cell>
          <cell r="E5">
            <v>1234</v>
          </cell>
          <cell r="T5">
            <v>1234</v>
          </cell>
        </row>
        <row r="6">
          <cell r="B6" t="str">
            <v>00.15-00.30</v>
          </cell>
          <cell r="C6">
            <v>49.98</v>
          </cell>
          <cell r="E6">
            <v>1241</v>
          </cell>
          <cell r="T6">
            <v>1096</v>
          </cell>
        </row>
        <row r="7">
          <cell r="B7" t="str">
            <v>00.30-00.45</v>
          </cell>
          <cell r="C7">
            <v>49.92</v>
          </cell>
          <cell r="E7">
            <v>1244</v>
          </cell>
          <cell r="T7">
            <v>1066</v>
          </cell>
        </row>
        <row r="8">
          <cell r="B8" t="str">
            <v>00.45-01.00</v>
          </cell>
          <cell r="C8">
            <v>49.98</v>
          </cell>
          <cell r="E8">
            <v>1235</v>
          </cell>
          <cell r="T8">
            <v>1049</v>
          </cell>
        </row>
        <row r="9">
          <cell r="B9" t="str">
            <v>01.00-01.15</v>
          </cell>
          <cell r="C9">
            <v>50</v>
          </cell>
          <cell r="E9">
            <v>1234</v>
          </cell>
          <cell r="T9">
            <v>1119</v>
          </cell>
        </row>
        <row r="10">
          <cell r="B10" t="str">
            <v>01.15-01.30</v>
          </cell>
          <cell r="C10">
            <v>50.02</v>
          </cell>
          <cell r="E10">
            <v>1225</v>
          </cell>
          <cell r="T10">
            <v>1121</v>
          </cell>
        </row>
        <row r="11">
          <cell r="B11" t="str">
            <v>01.30-01.45</v>
          </cell>
          <cell r="C11">
            <v>50.02</v>
          </cell>
          <cell r="E11">
            <v>1232</v>
          </cell>
          <cell r="T11">
            <v>1268</v>
          </cell>
        </row>
        <row r="12">
          <cell r="B12" t="str">
            <v>01.45-02.00</v>
          </cell>
          <cell r="C12">
            <v>50.02</v>
          </cell>
          <cell r="E12">
            <v>1218</v>
          </cell>
          <cell r="T12">
            <v>1192</v>
          </cell>
        </row>
        <row r="13">
          <cell r="B13" t="str">
            <v>02.00-02.15</v>
          </cell>
          <cell r="C13">
            <v>49.99</v>
          </cell>
          <cell r="E13">
            <v>1206</v>
          </cell>
          <cell r="T13">
            <v>1190</v>
          </cell>
        </row>
        <row r="14">
          <cell r="B14" t="str">
            <v>02.15-02.30</v>
          </cell>
          <cell r="C14">
            <v>49.93</v>
          </cell>
          <cell r="E14">
            <v>1201</v>
          </cell>
          <cell r="T14">
            <v>1167</v>
          </cell>
        </row>
        <row r="15">
          <cell r="B15" t="str">
            <v>02.30-02.45</v>
          </cell>
          <cell r="C15">
            <v>50</v>
          </cell>
          <cell r="E15">
            <v>1192</v>
          </cell>
          <cell r="T15">
            <v>1145</v>
          </cell>
        </row>
        <row r="16">
          <cell r="B16" t="str">
            <v>02.45-03:00</v>
          </cell>
          <cell r="C16">
            <v>50.01</v>
          </cell>
          <cell r="E16">
            <v>1184</v>
          </cell>
          <cell r="T16">
            <v>1156</v>
          </cell>
        </row>
        <row r="17">
          <cell r="B17" t="str">
            <v>03.00-03.15</v>
          </cell>
          <cell r="C17">
            <v>49.99</v>
          </cell>
          <cell r="E17">
            <v>1156</v>
          </cell>
          <cell r="T17">
            <v>1095</v>
          </cell>
        </row>
        <row r="18">
          <cell r="B18" t="str">
            <v>03.15-03.30</v>
          </cell>
          <cell r="C18">
            <v>50.01</v>
          </cell>
          <cell r="E18">
            <v>1166</v>
          </cell>
          <cell r="T18">
            <v>1210</v>
          </cell>
        </row>
        <row r="19">
          <cell r="B19" t="str">
            <v>03.30-03.45</v>
          </cell>
          <cell r="C19">
            <v>50</v>
          </cell>
          <cell r="E19">
            <v>1183</v>
          </cell>
          <cell r="T19">
            <v>1136</v>
          </cell>
        </row>
        <row r="20">
          <cell r="B20" t="str">
            <v>03.45-04.00</v>
          </cell>
          <cell r="C20">
            <v>50</v>
          </cell>
          <cell r="E20">
            <v>1193</v>
          </cell>
          <cell r="T20">
            <v>1147</v>
          </cell>
        </row>
        <row r="21">
          <cell r="B21" t="str">
            <v>04.00-04.15</v>
          </cell>
          <cell r="C21">
            <v>50</v>
          </cell>
          <cell r="E21">
            <v>1186</v>
          </cell>
          <cell r="T21">
            <v>1143</v>
          </cell>
        </row>
        <row r="22">
          <cell r="B22" t="str">
            <v>04.15-04.30</v>
          </cell>
          <cell r="C22">
            <v>50</v>
          </cell>
          <cell r="E22">
            <v>1202</v>
          </cell>
          <cell r="T22">
            <v>1143</v>
          </cell>
        </row>
        <row r="23">
          <cell r="B23" t="str">
            <v>04.30-04.45</v>
          </cell>
          <cell r="C23">
            <v>50</v>
          </cell>
          <cell r="E23">
            <v>1211</v>
          </cell>
          <cell r="T23">
            <v>1166</v>
          </cell>
        </row>
        <row r="24">
          <cell r="B24" t="str">
            <v>04.45-05.00</v>
          </cell>
          <cell r="C24">
            <v>50.01</v>
          </cell>
          <cell r="E24">
            <v>1216</v>
          </cell>
          <cell r="T24">
            <v>1193</v>
          </cell>
        </row>
        <row r="25">
          <cell r="B25" t="str">
            <v>05.00-05.15</v>
          </cell>
          <cell r="C25">
            <v>49.99</v>
          </cell>
          <cell r="E25">
            <v>1227</v>
          </cell>
          <cell r="T25">
            <v>1261</v>
          </cell>
        </row>
        <row r="26">
          <cell r="B26" t="str">
            <v>05.15-05.30</v>
          </cell>
          <cell r="C26">
            <v>50.01</v>
          </cell>
          <cell r="E26">
            <v>1279</v>
          </cell>
          <cell r="T26">
            <v>1201</v>
          </cell>
        </row>
        <row r="27">
          <cell r="B27" t="str">
            <v>05.30-05.45</v>
          </cell>
          <cell r="C27">
            <v>49.96</v>
          </cell>
          <cell r="E27">
            <v>1335</v>
          </cell>
          <cell r="T27">
            <v>1290</v>
          </cell>
        </row>
        <row r="28">
          <cell r="B28" t="str">
            <v>05.45-06.00</v>
          </cell>
          <cell r="C28">
            <v>50</v>
          </cell>
          <cell r="E28">
            <v>1370</v>
          </cell>
          <cell r="T28">
            <v>1335</v>
          </cell>
        </row>
        <row r="29">
          <cell r="B29" t="str">
            <v>06.00-06.15</v>
          </cell>
          <cell r="C29">
            <v>50.04</v>
          </cell>
          <cell r="E29">
            <v>1382</v>
          </cell>
          <cell r="T29">
            <v>1365</v>
          </cell>
        </row>
        <row r="30">
          <cell r="B30" t="str">
            <v>06.15-06.30</v>
          </cell>
          <cell r="C30">
            <v>50.02</v>
          </cell>
          <cell r="E30">
            <v>1413</v>
          </cell>
          <cell r="T30">
            <v>1388</v>
          </cell>
        </row>
        <row r="31">
          <cell r="B31" t="str">
            <v>06.30-06.45</v>
          </cell>
          <cell r="C31">
            <v>50.02</v>
          </cell>
          <cell r="E31">
            <v>1430</v>
          </cell>
          <cell r="T31">
            <v>1454</v>
          </cell>
        </row>
        <row r="32">
          <cell r="B32" t="str">
            <v>06.45-07.00</v>
          </cell>
          <cell r="C32">
            <v>50.05</v>
          </cell>
          <cell r="E32">
            <v>1429</v>
          </cell>
          <cell r="T32">
            <v>1431</v>
          </cell>
        </row>
        <row r="33">
          <cell r="B33" t="str">
            <v>07.00-07.15</v>
          </cell>
          <cell r="C33">
            <v>50.06</v>
          </cell>
          <cell r="E33">
            <v>1447</v>
          </cell>
          <cell r="T33">
            <v>1392</v>
          </cell>
        </row>
        <row r="34">
          <cell r="B34" t="str">
            <v>07.15-07.30</v>
          </cell>
          <cell r="C34">
            <v>50.1</v>
          </cell>
          <cell r="E34">
            <v>1462</v>
          </cell>
          <cell r="T34">
            <v>1400</v>
          </cell>
        </row>
        <row r="35">
          <cell r="B35" t="str">
            <v>07.30-07.45</v>
          </cell>
          <cell r="C35">
            <v>50.13</v>
          </cell>
          <cell r="E35">
            <v>1451</v>
          </cell>
          <cell r="T35">
            <v>1439</v>
          </cell>
        </row>
        <row r="36">
          <cell r="B36" t="str">
            <v>07.45-08.00</v>
          </cell>
          <cell r="C36">
            <v>50.06</v>
          </cell>
          <cell r="E36">
            <v>1465</v>
          </cell>
          <cell r="T36">
            <v>1437</v>
          </cell>
        </row>
        <row r="37">
          <cell r="B37" t="str">
            <v>08.00-08.15</v>
          </cell>
          <cell r="C37">
            <v>50.02</v>
          </cell>
          <cell r="E37">
            <v>1473</v>
          </cell>
          <cell r="T37">
            <v>1505</v>
          </cell>
        </row>
        <row r="38">
          <cell r="B38" t="str">
            <v>08.15-08.30</v>
          </cell>
          <cell r="C38">
            <v>50.02</v>
          </cell>
          <cell r="E38">
            <v>1494</v>
          </cell>
          <cell r="T38">
            <v>1460</v>
          </cell>
        </row>
        <row r="39">
          <cell r="B39" t="str">
            <v>08.30-08.45</v>
          </cell>
          <cell r="C39">
            <v>50.08</v>
          </cell>
          <cell r="E39">
            <v>1490</v>
          </cell>
          <cell r="T39">
            <v>1383</v>
          </cell>
        </row>
        <row r="40">
          <cell r="B40" t="str">
            <v>08.45-09.00</v>
          </cell>
          <cell r="C40">
            <v>50.1</v>
          </cell>
          <cell r="E40">
            <v>1479</v>
          </cell>
          <cell r="T40">
            <v>1431</v>
          </cell>
        </row>
        <row r="41">
          <cell r="B41" t="str">
            <v>09.00-09.15</v>
          </cell>
          <cell r="C41">
            <v>50.1</v>
          </cell>
          <cell r="E41">
            <v>1498</v>
          </cell>
          <cell r="T41">
            <v>1436</v>
          </cell>
        </row>
        <row r="42">
          <cell r="B42" t="str">
            <v>09.15-09.30</v>
          </cell>
          <cell r="C42">
            <v>50.06</v>
          </cell>
          <cell r="E42">
            <v>1501</v>
          </cell>
          <cell r="T42">
            <v>1465</v>
          </cell>
        </row>
        <row r="43">
          <cell r="B43" t="str">
            <v>09.30-09.45</v>
          </cell>
          <cell r="C43">
            <v>50.04</v>
          </cell>
          <cell r="E43">
            <v>1511</v>
          </cell>
          <cell r="T43">
            <v>1450</v>
          </cell>
        </row>
        <row r="44">
          <cell r="B44" t="str">
            <v>09.45-10.00</v>
          </cell>
          <cell r="C44">
            <v>50.08</v>
          </cell>
          <cell r="E44">
            <v>1521</v>
          </cell>
          <cell r="T44">
            <v>1507</v>
          </cell>
        </row>
        <row r="45">
          <cell r="B45" t="str">
            <v>10.00-10.15</v>
          </cell>
          <cell r="C45">
            <v>50.03</v>
          </cell>
          <cell r="E45">
            <v>1504</v>
          </cell>
          <cell r="T45">
            <v>1473</v>
          </cell>
        </row>
        <row r="46">
          <cell r="B46" t="str">
            <v>10.15-10.30</v>
          </cell>
          <cell r="C46">
            <v>50.02</v>
          </cell>
          <cell r="E46">
            <v>1471</v>
          </cell>
          <cell r="T46">
            <v>1499</v>
          </cell>
        </row>
        <row r="47">
          <cell r="B47" t="str">
            <v>10.30-10.45</v>
          </cell>
          <cell r="C47">
            <v>50.02</v>
          </cell>
          <cell r="E47">
            <v>1475</v>
          </cell>
          <cell r="T47">
            <v>1445</v>
          </cell>
        </row>
        <row r="48">
          <cell r="B48" t="str">
            <v>10.45-11.00</v>
          </cell>
          <cell r="C48">
            <v>50.02</v>
          </cell>
          <cell r="E48">
            <v>1456</v>
          </cell>
          <cell r="T48">
            <v>1445</v>
          </cell>
        </row>
        <row r="49">
          <cell r="B49" t="str">
            <v>11.00-11.15</v>
          </cell>
          <cell r="C49">
            <v>49.97</v>
          </cell>
          <cell r="E49">
            <v>1460</v>
          </cell>
          <cell r="T49">
            <v>1498</v>
          </cell>
        </row>
        <row r="50">
          <cell r="B50" t="str">
            <v>11.15-11.30</v>
          </cell>
          <cell r="C50">
            <v>49.99</v>
          </cell>
          <cell r="E50">
            <v>1439</v>
          </cell>
          <cell r="T50">
            <v>1464</v>
          </cell>
        </row>
        <row r="51">
          <cell r="B51" t="str">
            <v>11.30-11.45</v>
          </cell>
          <cell r="C51">
            <v>49.98</v>
          </cell>
          <cell r="E51">
            <v>1449</v>
          </cell>
          <cell r="T51">
            <v>1534</v>
          </cell>
        </row>
        <row r="52">
          <cell r="B52" t="str">
            <v>11.45-12.00</v>
          </cell>
          <cell r="C52">
            <v>49.98</v>
          </cell>
          <cell r="E52">
            <v>1457</v>
          </cell>
          <cell r="T52">
            <v>1532</v>
          </cell>
        </row>
        <row r="53">
          <cell r="B53" t="str">
            <v>12.00-12.15</v>
          </cell>
          <cell r="C53">
            <v>49.98</v>
          </cell>
          <cell r="E53">
            <v>1441</v>
          </cell>
          <cell r="T53">
            <v>1397</v>
          </cell>
        </row>
        <row r="54">
          <cell r="B54" t="str">
            <v>12.15-12.30</v>
          </cell>
          <cell r="C54">
            <v>49.97</v>
          </cell>
          <cell r="E54">
            <v>1438</v>
          </cell>
          <cell r="T54">
            <v>1500</v>
          </cell>
        </row>
        <row r="55">
          <cell r="B55" t="str">
            <v>12:30-12:45</v>
          </cell>
          <cell r="C55">
            <v>49.96</v>
          </cell>
          <cell r="E55">
            <v>1410</v>
          </cell>
          <cell r="T55">
            <v>1275</v>
          </cell>
        </row>
        <row r="56">
          <cell r="B56" t="str">
            <v>12.45-13.00</v>
          </cell>
          <cell r="C56">
            <v>50.01</v>
          </cell>
          <cell r="E56">
            <v>1405</v>
          </cell>
          <cell r="T56">
            <v>1255</v>
          </cell>
        </row>
        <row r="57">
          <cell r="B57" t="str">
            <v>13.00-13.15</v>
          </cell>
          <cell r="C57">
            <v>50.03</v>
          </cell>
          <cell r="E57">
            <v>1365</v>
          </cell>
          <cell r="T57">
            <v>1282</v>
          </cell>
        </row>
        <row r="58">
          <cell r="B58" t="str">
            <v>13.15-13.30</v>
          </cell>
          <cell r="C58">
            <v>50.02</v>
          </cell>
          <cell r="E58">
            <v>1359</v>
          </cell>
          <cell r="T58">
            <v>1430</v>
          </cell>
        </row>
        <row r="59">
          <cell r="B59" t="str">
            <v>13.30-13:45</v>
          </cell>
          <cell r="C59">
            <v>50.01</v>
          </cell>
          <cell r="E59">
            <v>1360</v>
          </cell>
          <cell r="T59">
            <v>1412</v>
          </cell>
        </row>
        <row r="60">
          <cell r="B60" t="str">
            <v>13.45-14.00</v>
          </cell>
          <cell r="C60">
            <v>50.01</v>
          </cell>
          <cell r="E60">
            <v>1350</v>
          </cell>
          <cell r="T60">
            <v>1346</v>
          </cell>
        </row>
        <row r="61">
          <cell r="B61" t="str">
            <v>14.00-14.15</v>
          </cell>
          <cell r="C61">
            <v>50.01</v>
          </cell>
          <cell r="E61">
            <v>1349</v>
          </cell>
          <cell r="T61">
            <v>1261</v>
          </cell>
        </row>
        <row r="62">
          <cell r="B62" t="str">
            <v>14.15-14.30</v>
          </cell>
          <cell r="C62">
            <v>49.94</v>
          </cell>
          <cell r="E62">
            <v>1347</v>
          </cell>
          <cell r="T62">
            <v>1312</v>
          </cell>
        </row>
        <row r="63">
          <cell r="B63" t="str">
            <v>14.30-14.45</v>
          </cell>
          <cell r="C63">
            <v>49.87</v>
          </cell>
          <cell r="E63">
            <v>1347</v>
          </cell>
          <cell r="T63">
            <v>1413</v>
          </cell>
        </row>
        <row r="64">
          <cell r="B64" t="str">
            <v>14.45-15.00</v>
          </cell>
          <cell r="C64">
            <v>49.96</v>
          </cell>
          <cell r="E64">
            <v>1355</v>
          </cell>
          <cell r="T64">
            <v>1353</v>
          </cell>
        </row>
        <row r="65">
          <cell r="B65" t="str">
            <v>15.00-15.15</v>
          </cell>
          <cell r="C65">
            <v>50</v>
          </cell>
          <cell r="E65">
            <v>1366</v>
          </cell>
          <cell r="T65">
            <v>1306</v>
          </cell>
        </row>
        <row r="66">
          <cell r="B66" t="str">
            <v>15.15-15.30</v>
          </cell>
          <cell r="C66">
            <v>49.95</v>
          </cell>
          <cell r="E66">
            <v>1372</v>
          </cell>
          <cell r="T66">
            <v>1358</v>
          </cell>
        </row>
        <row r="67">
          <cell r="B67" t="str">
            <v>15.30-15.45</v>
          </cell>
          <cell r="C67">
            <v>49.98</v>
          </cell>
          <cell r="E67">
            <v>1367</v>
          </cell>
          <cell r="T67">
            <v>1345</v>
          </cell>
        </row>
        <row r="68">
          <cell r="B68" t="str">
            <v>15.45-16.00</v>
          </cell>
          <cell r="C68">
            <v>50.02</v>
          </cell>
          <cell r="E68">
            <v>1358</v>
          </cell>
          <cell r="T68">
            <v>1344</v>
          </cell>
        </row>
        <row r="69">
          <cell r="B69" t="str">
            <v>16.00-16.15</v>
          </cell>
          <cell r="C69">
            <v>50.1</v>
          </cell>
          <cell r="E69">
            <v>1377</v>
          </cell>
          <cell r="T69">
            <v>1389</v>
          </cell>
        </row>
        <row r="70">
          <cell r="B70" t="str">
            <v>16.15-16.30</v>
          </cell>
          <cell r="C70">
            <v>50.07</v>
          </cell>
          <cell r="E70">
            <v>1347</v>
          </cell>
          <cell r="T70">
            <v>1385</v>
          </cell>
        </row>
        <row r="71">
          <cell r="B71" t="str">
            <v>16.30-16.45</v>
          </cell>
          <cell r="C71">
            <v>50.04</v>
          </cell>
          <cell r="E71">
            <v>1309</v>
          </cell>
          <cell r="T71">
            <v>1299</v>
          </cell>
        </row>
        <row r="72">
          <cell r="B72" t="str">
            <v>16.45-17.00</v>
          </cell>
          <cell r="C72">
            <v>50.05</v>
          </cell>
          <cell r="E72">
            <v>1297</v>
          </cell>
          <cell r="T72">
            <v>1271</v>
          </cell>
        </row>
        <row r="73">
          <cell r="B73" t="str">
            <v>17.00-17.15</v>
          </cell>
          <cell r="C73">
            <v>50.03</v>
          </cell>
          <cell r="E73">
            <v>1263</v>
          </cell>
          <cell r="T73">
            <v>1314</v>
          </cell>
        </row>
        <row r="74">
          <cell r="B74" t="str">
            <v>17.15-17.30</v>
          </cell>
          <cell r="C74">
            <v>50.02</v>
          </cell>
          <cell r="E74">
            <v>1250</v>
          </cell>
          <cell r="T74">
            <v>1307</v>
          </cell>
        </row>
        <row r="75">
          <cell r="B75" t="str">
            <v>17.30-17.45</v>
          </cell>
          <cell r="C75">
            <v>50.05</v>
          </cell>
          <cell r="E75">
            <v>1252</v>
          </cell>
          <cell r="T75">
            <v>1298</v>
          </cell>
        </row>
        <row r="76">
          <cell r="B76" t="str">
            <v>17.45-18.00</v>
          </cell>
          <cell r="C76">
            <v>50.03</v>
          </cell>
          <cell r="E76">
            <v>1245</v>
          </cell>
          <cell r="T76">
            <v>1298</v>
          </cell>
        </row>
        <row r="77">
          <cell r="B77" t="str">
            <v>18.00-18.15</v>
          </cell>
          <cell r="C77">
            <v>50.03</v>
          </cell>
          <cell r="E77">
            <v>1242</v>
          </cell>
          <cell r="T77">
            <v>1302</v>
          </cell>
        </row>
        <row r="78">
          <cell r="B78" t="str">
            <v>18.15-18.30</v>
          </cell>
          <cell r="C78">
            <v>50.02</v>
          </cell>
          <cell r="E78">
            <v>1245</v>
          </cell>
          <cell r="T78">
            <v>1286</v>
          </cell>
        </row>
        <row r="79">
          <cell r="B79" t="str">
            <v>18.30-18.45</v>
          </cell>
          <cell r="C79">
            <v>49.98</v>
          </cell>
          <cell r="E79">
            <v>1220</v>
          </cell>
          <cell r="T79">
            <v>1293</v>
          </cell>
        </row>
        <row r="80">
          <cell r="B80" t="str">
            <v>18.45-19.00</v>
          </cell>
          <cell r="C80">
            <v>49.97</v>
          </cell>
          <cell r="E80">
            <v>1232</v>
          </cell>
          <cell r="T80">
            <v>1336</v>
          </cell>
        </row>
        <row r="81">
          <cell r="B81" t="str">
            <v>19.00-19.15</v>
          </cell>
          <cell r="C81">
            <v>49.91</v>
          </cell>
          <cell r="E81">
            <v>1231</v>
          </cell>
          <cell r="T81">
            <v>1177</v>
          </cell>
        </row>
        <row r="82">
          <cell r="B82" t="str">
            <v>19.15-19.30</v>
          </cell>
          <cell r="C82">
            <v>49.73</v>
          </cell>
          <cell r="E82">
            <v>1261</v>
          </cell>
          <cell r="T82">
            <v>1273</v>
          </cell>
        </row>
        <row r="83">
          <cell r="B83" t="str">
            <v>19.30-19.45</v>
          </cell>
          <cell r="C83">
            <v>49.75</v>
          </cell>
          <cell r="E83">
            <v>1315</v>
          </cell>
          <cell r="T83">
            <v>1317</v>
          </cell>
        </row>
        <row r="84">
          <cell r="B84" t="str">
            <v>19.45-20.00</v>
          </cell>
          <cell r="C84">
            <v>49.74</v>
          </cell>
          <cell r="E84">
            <v>1340.33</v>
          </cell>
          <cell r="T84">
            <v>1331.05</v>
          </cell>
        </row>
        <row r="85">
          <cell r="B85" t="str">
            <v>20.00-20.15</v>
          </cell>
          <cell r="C85">
            <v>49.97</v>
          </cell>
          <cell r="E85">
            <v>1360.32</v>
          </cell>
          <cell r="T85">
            <v>1343.57</v>
          </cell>
        </row>
        <row r="86">
          <cell r="B86" t="str">
            <v>20.15-20.30</v>
          </cell>
          <cell r="C86">
            <v>49.99</v>
          </cell>
          <cell r="E86">
            <v>1345.92</v>
          </cell>
          <cell r="T86">
            <v>1321.04</v>
          </cell>
        </row>
        <row r="87">
          <cell r="B87" t="str">
            <v>20.30-20.45</v>
          </cell>
          <cell r="C87">
            <v>50.01</v>
          </cell>
          <cell r="E87">
            <v>1347.01</v>
          </cell>
          <cell r="T87">
            <v>1315.3600000000001</v>
          </cell>
        </row>
        <row r="88">
          <cell r="B88" t="str">
            <v>20.45-21.00</v>
          </cell>
          <cell r="C88">
            <v>50.01</v>
          </cell>
          <cell r="E88">
            <v>1339.41</v>
          </cell>
          <cell r="T88">
            <v>1346.04</v>
          </cell>
        </row>
        <row r="89">
          <cell r="B89" t="str">
            <v>21.00-21.15</v>
          </cell>
          <cell r="C89">
            <v>49.99</v>
          </cell>
          <cell r="E89">
            <v>1320.2</v>
          </cell>
          <cell r="T89">
            <v>1376.4</v>
          </cell>
        </row>
        <row r="90">
          <cell r="B90" t="str">
            <v>21.15-21.30</v>
          </cell>
          <cell r="C90">
            <v>50.01</v>
          </cell>
          <cell r="E90">
            <v>1299.1099999999999</v>
          </cell>
          <cell r="T90">
            <v>1334.35</v>
          </cell>
        </row>
        <row r="91">
          <cell r="B91" t="str">
            <v>21.30-21.45</v>
          </cell>
          <cell r="C91">
            <v>49.94</v>
          </cell>
          <cell r="E91">
            <v>1295.42</v>
          </cell>
          <cell r="T91">
            <v>1278.8600000000001</v>
          </cell>
        </row>
        <row r="92">
          <cell r="B92" t="str">
            <v>21.45-22.00</v>
          </cell>
          <cell r="C92">
            <v>50.03</v>
          </cell>
          <cell r="E92">
            <v>1270.9100000000001</v>
          </cell>
          <cell r="T92">
            <v>1284.8900000000001</v>
          </cell>
        </row>
        <row r="93">
          <cell r="B93" t="str">
            <v>22.00-22.15</v>
          </cell>
          <cell r="C93">
            <v>49.96</v>
          </cell>
          <cell r="E93">
            <v>1266.17</v>
          </cell>
          <cell r="T93">
            <v>1235.6600000000001</v>
          </cell>
        </row>
        <row r="94">
          <cell r="B94" t="str">
            <v>22.15-22.30</v>
          </cell>
          <cell r="C94">
            <v>49.98</v>
          </cell>
          <cell r="E94">
            <v>1270.53</v>
          </cell>
          <cell r="T94">
            <v>1221.54</v>
          </cell>
        </row>
        <row r="95">
          <cell r="B95" t="str">
            <v>22.30-22.45</v>
          </cell>
          <cell r="C95">
            <v>49.98</v>
          </cell>
          <cell r="E95">
            <v>1249.79</v>
          </cell>
          <cell r="T95">
            <v>1212.49</v>
          </cell>
        </row>
        <row r="96">
          <cell r="B96" t="str">
            <v>22.45-23.00</v>
          </cell>
          <cell r="C96">
            <v>49.98</v>
          </cell>
          <cell r="E96">
            <v>1227.52</v>
          </cell>
          <cell r="T96">
            <v>1165.9000000000001</v>
          </cell>
        </row>
        <row r="97">
          <cell r="B97" t="str">
            <v>23.00-23.15</v>
          </cell>
          <cell r="C97">
            <v>49.93</v>
          </cell>
          <cell r="E97">
            <v>1223.29</v>
          </cell>
          <cell r="T97">
            <v>1180.99</v>
          </cell>
        </row>
        <row r="98">
          <cell r="B98" t="str">
            <v>23.15-23.30</v>
          </cell>
          <cell r="C98">
            <v>49.96</v>
          </cell>
          <cell r="E98">
            <v>1208.76</v>
          </cell>
          <cell r="T98">
            <v>1261.8399999999999</v>
          </cell>
        </row>
        <row r="99">
          <cell r="B99" t="str">
            <v>23.30-23.45</v>
          </cell>
          <cell r="C99">
            <v>50.01</v>
          </cell>
          <cell r="E99">
            <v>1196.93</v>
          </cell>
          <cell r="T99">
            <v>1206.72</v>
          </cell>
        </row>
        <row r="100">
          <cell r="B100" t="str">
            <v>23.45-24.00</v>
          </cell>
          <cell r="C100">
            <v>50.03</v>
          </cell>
          <cell r="E100">
            <v>1171</v>
          </cell>
          <cell r="T100">
            <v>1211</v>
          </cell>
        </row>
        <row r="101">
          <cell r="C101">
            <v>49.998124999999987</v>
          </cell>
          <cell r="E101">
            <v>318.33654999999993</v>
          </cell>
          <cell r="AJ101">
            <v>8.0216008658437019</v>
          </cell>
          <cell r="BA101" t="str">
            <v>07.30-07.45</v>
          </cell>
        </row>
        <row r="102">
          <cell r="BA102" t="str">
            <v>19.15-19.30</v>
          </cell>
          <cell r="BC102">
            <v>49.73</v>
          </cell>
          <cell r="BD102">
            <v>0</v>
          </cell>
          <cell r="BF102">
            <v>12</v>
          </cell>
          <cell r="BG102">
            <v>50.13</v>
          </cell>
          <cell r="BH102">
            <v>12</v>
          </cell>
          <cell r="BJ102">
            <v>0</v>
          </cell>
        </row>
        <row r="104">
          <cell r="B104">
            <v>1521</v>
          </cell>
        </row>
        <row r="105">
          <cell r="A105" t="str">
            <v xml:space="preserve">Max Demand observed (MW) (at 10.00 Hrs.) </v>
          </cell>
        </row>
        <row r="106">
          <cell r="B106">
            <v>1156</v>
          </cell>
          <cell r="Q106">
            <v>6.4532445714996509</v>
          </cell>
          <cell r="R106">
            <v>4.689650867085791</v>
          </cell>
        </row>
        <row r="107">
          <cell r="A107" t="str">
            <v xml:space="preserve">Min Demand at observed (MW) (at 03.15 Hrs.) </v>
          </cell>
        </row>
      </sheetData>
      <sheetData sheetId="10"/>
      <sheetData sheetId="11"/>
      <sheetData sheetId="12"/>
      <sheetData sheetId="13"/>
      <sheetData sheetId="14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2666.625</v>
          </cell>
          <cell r="AC98">
            <v>2577.8263875000002</v>
          </cell>
        </row>
        <row r="99">
          <cell r="B99" t="str">
            <v>Import through RTM IEX</v>
          </cell>
          <cell r="AB99">
            <v>1921.5074999999999</v>
          </cell>
          <cell r="AC99">
            <v>1857.52130025</v>
          </cell>
        </row>
        <row r="100">
          <cell r="B100" t="str">
            <v xml:space="preserve">G- DAM 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117.1375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711.25</v>
          </cell>
          <cell r="AC112">
            <v>711.25</v>
          </cell>
        </row>
        <row r="113">
          <cell r="AB113">
            <v>0</v>
          </cell>
          <cell r="AC113">
            <v>0</v>
          </cell>
        </row>
        <row r="115">
          <cell r="B115" t="str">
            <v>Export  through PXIL (vlsez)</v>
          </cell>
          <cell r="AB115">
            <v>0</v>
          </cell>
          <cell r="AC115">
            <v>0</v>
          </cell>
        </row>
        <row r="116">
          <cell r="B116" t="str">
            <v>MANIKARAN   through BRPL</v>
          </cell>
          <cell r="AB116">
            <v>1440</v>
          </cell>
          <cell r="AC116">
            <v>1440</v>
          </cell>
        </row>
        <row r="117">
          <cell r="B117" t="str">
            <v>MANIKARAN   through BYPL</v>
          </cell>
          <cell r="AB117">
            <v>500</v>
          </cell>
          <cell r="AC117">
            <v>500</v>
          </cell>
        </row>
        <row r="118">
          <cell r="B118" t="str">
            <v xml:space="preserve"> PTC  THROUGH BRPL</v>
          </cell>
          <cell r="AB118">
            <v>450</v>
          </cell>
          <cell r="AC118">
            <v>450</v>
          </cell>
        </row>
        <row r="119">
          <cell r="B119" t="str">
            <v>PTC (Through BYPL)</v>
          </cell>
          <cell r="AB119">
            <v>150</v>
          </cell>
          <cell r="AC119">
            <v>150</v>
          </cell>
        </row>
        <row r="121">
          <cell r="B121" t="str">
            <v>APPCPL (PUNJAB)</v>
          </cell>
          <cell r="AB121">
            <v>2640</v>
          </cell>
        </row>
        <row r="122">
          <cell r="B122" t="str">
            <v>PTC (PUNJAB)</v>
          </cell>
          <cell r="AB122">
            <v>456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5">
        <row r="101">
          <cell r="G101">
            <v>74.209074999999942</v>
          </cell>
          <cell r="CI101">
            <v>-1.6126499999999995</v>
          </cell>
          <cell r="CP101">
            <v>56.109850000000009</v>
          </cell>
        </row>
        <row r="107">
          <cell r="AN107">
            <v>132.00842206249996</v>
          </cell>
        </row>
        <row r="109">
          <cell r="AN109">
            <v>9.0468249999999877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0.68079999999999996</v>
          </cell>
          <cell r="BD105">
            <v>208.49180172249999</v>
          </cell>
        </row>
      </sheetData>
      <sheetData sheetId="32">
        <row r="100">
          <cell r="DI100">
            <v>23.138948699999968</v>
          </cell>
          <cell r="DK100">
            <v>8.6074553100628659</v>
          </cell>
        </row>
      </sheetData>
      <sheetData sheetId="33">
        <row r="105">
          <cell r="BD105">
            <v>2.7047999999999974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1.018</v>
          </cell>
          <cell r="V12">
            <v>9.1199999999997949E-3</v>
          </cell>
        </row>
        <row r="17">
          <cell r="T17">
            <v>0</v>
          </cell>
          <cell r="V17">
            <v>0.1919000000000004</v>
          </cell>
        </row>
        <row r="22">
          <cell r="T22">
            <v>3.7699999999999997E-2</v>
          </cell>
          <cell r="V22">
            <v>0.16720799999999997</v>
          </cell>
        </row>
        <row r="28">
          <cell r="T28">
            <v>0.38006899999999999</v>
          </cell>
          <cell r="V28">
            <v>5.0350959999999834E-2</v>
          </cell>
        </row>
        <row r="34">
          <cell r="T34">
            <v>0.39766000000000001</v>
          </cell>
          <cell r="V34">
            <v>-3.3071520000000243E-2</v>
          </cell>
        </row>
        <row r="40">
          <cell r="T40">
            <v>0.207644</v>
          </cell>
          <cell r="V40">
            <v>7.6568959999999908E-2</v>
          </cell>
        </row>
        <row r="46">
          <cell r="T46">
            <v>0.35134799999999994</v>
          </cell>
          <cell r="V46">
            <v>0.10211903999999983</v>
          </cell>
        </row>
        <row r="52">
          <cell r="T52">
            <v>0.82160000000000011</v>
          </cell>
          <cell r="V52">
            <v>-1.0973542399999996</v>
          </cell>
        </row>
        <row r="58">
          <cell r="T58">
            <v>3.3599999999999998E-2</v>
          </cell>
          <cell r="V58">
            <v>-5.5462720000000021E-2</v>
          </cell>
        </row>
        <row r="64">
          <cell r="T64">
            <v>2.07E-2</v>
          </cell>
          <cell r="V64">
            <v>-0.19267200000000062</v>
          </cell>
        </row>
        <row r="70">
          <cell r="V70">
            <v>-0.17867399999999933</v>
          </cell>
        </row>
        <row r="77">
          <cell r="V77">
            <v>-0.95089600000000019</v>
          </cell>
        </row>
        <row r="82">
          <cell r="V82">
            <v>-0.14866464000000001</v>
          </cell>
        </row>
        <row r="87">
          <cell r="U87">
            <v>0.6735439999999997</v>
          </cell>
        </row>
      </sheetData>
      <sheetData sheetId="39"/>
      <sheetData sheetId="40"/>
      <sheetData sheetId="42">
        <row r="2">
          <cell r="C2">
            <v>44689</v>
          </cell>
        </row>
        <row r="6">
          <cell r="Q6">
            <v>89209</v>
          </cell>
        </row>
        <row r="10">
          <cell r="D10">
            <v>23.19</v>
          </cell>
          <cell r="E10">
            <v>23.19</v>
          </cell>
          <cell r="F10">
            <v>18.62</v>
          </cell>
          <cell r="G10">
            <v>13.7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23</v>
          </cell>
          <cell r="H11">
            <v>126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9.99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1.62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1.89</v>
          </cell>
          <cell r="H14">
            <v>8.8000000000000007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1.1200000000000001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0.85</v>
          </cell>
          <cell r="H16">
            <v>4.9000000000000004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1.1399999999999999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0.94</v>
          </cell>
          <cell r="H18">
            <v>4.32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0.94</v>
          </cell>
          <cell r="H19">
            <v>4.2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0.65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0.1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0.72</v>
          </cell>
          <cell r="G22">
            <v>0.72</v>
          </cell>
        </row>
        <row r="24">
          <cell r="F24">
            <v>3.36</v>
          </cell>
          <cell r="G24">
            <v>0.56000000000000005</v>
          </cell>
        </row>
        <row r="25">
          <cell r="F25">
            <v>0.96</v>
          </cell>
          <cell r="G25">
            <v>2.23</v>
          </cell>
        </row>
        <row r="28">
          <cell r="F28">
            <v>38.53</v>
          </cell>
          <cell r="G28">
            <v>43.399000000000001</v>
          </cell>
          <cell r="H28">
            <v>300</v>
          </cell>
        </row>
        <row r="29">
          <cell r="F29">
            <v>5.0999999999999996</v>
          </cell>
          <cell r="G29">
            <v>5.09</v>
          </cell>
          <cell r="H29">
            <v>47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5.46</v>
          </cell>
          <cell r="G30">
            <v>6.32</v>
          </cell>
          <cell r="H30">
            <v>70</v>
          </cell>
        </row>
        <row r="31">
          <cell r="F31">
            <v>5.62</v>
          </cell>
          <cell r="G31">
            <v>5.77</v>
          </cell>
          <cell r="H31">
            <v>74</v>
          </cell>
        </row>
        <row r="32">
          <cell r="F32">
            <v>47.76</v>
          </cell>
          <cell r="G32">
            <v>49.06</v>
          </cell>
        </row>
        <row r="33">
          <cell r="F33">
            <v>2.41</v>
          </cell>
          <cell r="G33">
            <v>2.99</v>
          </cell>
        </row>
        <row r="34">
          <cell r="F34">
            <v>0.6</v>
          </cell>
          <cell r="G34">
            <v>0.28999999999999998</v>
          </cell>
        </row>
        <row r="35">
          <cell r="F35">
            <v>3.17</v>
          </cell>
          <cell r="G35">
            <v>2.83</v>
          </cell>
        </row>
        <row r="36">
          <cell r="F36">
            <v>2.4</v>
          </cell>
          <cell r="G36">
            <v>2.36</v>
          </cell>
        </row>
        <row r="37">
          <cell r="F37">
            <v>1.1202399999999999</v>
          </cell>
          <cell r="G37">
            <v>1.22</v>
          </cell>
        </row>
        <row r="38">
          <cell r="F38">
            <v>2.0481600000000002</v>
          </cell>
          <cell r="G38">
            <v>2.2799999999999998</v>
          </cell>
        </row>
        <row r="39">
          <cell r="G39">
            <v>2.0699999999999998</v>
          </cell>
        </row>
        <row r="40">
          <cell r="G40">
            <v>0.21</v>
          </cell>
        </row>
        <row r="41">
          <cell r="G41">
            <v>5.07</v>
          </cell>
        </row>
        <row r="42">
          <cell r="G42">
            <v>0.89209000000000005</v>
          </cell>
        </row>
        <row r="43">
          <cell r="G43">
            <v>1.1617999999999999</v>
          </cell>
        </row>
        <row r="44">
          <cell r="G44">
            <v>14.27</v>
          </cell>
        </row>
        <row r="51">
          <cell r="F51">
            <v>217.25839999999991</v>
          </cell>
        </row>
        <row r="62">
          <cell r="C62">
            <v>13.270849999999999</v>
          </cell>
        </row>
        <row r="77">
          <cell r="I77">
            <v>198.38408000000001</v>
          </cell>
        </row>
      </sheetData>
      <sheetData sheetId="43"/>
      <sheetData sheetId="44"/>
      <sheetData sheetId="45"/>
      <sheetData sheetId="46">
        <row r="105">
          <cell r="BC105">
            <v>21.019494814999987</v>
          </cell>
        </row>
      </sheetData>
      <sheetData sheetId="47"/>
      <sheetData sheetId="48"/>
      <sheetData sheetId="49">
        <row r="5">
          <cell r="AF5">
            <v>7.85</v>
          </cell>
        </row>
        <row r="7">
          <cell r="AF7">
            <v>5.78</v>
          </cell>
        </row>
        <row r="23">
          <cell r="AF23">
            <v>8.2100000000000009</v>
          </cell>
        </row>
      </sheetData>
      <sheetData sheetId="50"/>
      <sheetData sheetId="51"/>
      <sheetData sheetId="52"/>
      <sheetData sheetId="53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5"/>
      <sheetData sheetId="56">
        <row r="21">
          <cell r="F21">
            <v>33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219.09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842B-DC38-4BB4-A2E2-A3DC3F21A591}">
  <sheetPr>
    <tabColor rgb="FF00B050"/>
    <pageSetUpPr fitToPage="1"/>
  </sheetPr>
  <dimension ref="A1:AB158"/>
  <sheetViews>
    <sheetView showGridLines="0" tabSelected="1" view="pageBreakPreview" topLeftCell="B50" zoomScale="60" workbookViewId="0">
      <selection activeCell="K84" sqref="K8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44689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44690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44689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7.9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18.62</v>
      </c>
      <c r="G20" s="73">
        <f>'[1]Form-1_AnticipatedVsActual_BI'!G10</f>
        <v>13.7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23</v>
      </c>
      <c r="H21" s="81">
        <f>'[1]Form-1_AnticipatedVsActual_BI'!H11</f>
        <v>126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9.99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1.62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1.89</v>
      </c>
      <c r="H24" s="88">
        <f>'[1]Form-1_AnticipatedVsActual_BI'!H14</f>
        <v>8.8000000000000007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1.1200000000000001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0.85</v>
      </c>
      <c r="H26" s="88">
        <f>'[1]Form-1_AnticipatedVsActual_BI'!H16</f>
        <v>4.9000000000000004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1.1399999999999999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0.94</v>
      </c>
      <c r="H28" s="88">
        <f>'[1]Form-1_AnticipatedVsActual_BI'!H18</f>
        <v>4.32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0.94</v>
      </c>
      <c r="H29" s="88">
        <f>'[1]Form-1_AnticipatedVsActual_BI'!H19</f>
        <v>4.2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0.65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0.1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133.60590857599999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0.72</v>
      </c>
      <c r="G32" s="84">
        <f>'[1]Form-1_AnticipatedVsActual_BI'!G22</f>
        <v>0.72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72.33</v>
      </c>
      <c r="G33" s="94">
        <f t="shared" si="0"/>
        <v>56.66</v>
      </c>
      <c r="H33" s="94">
        <f t="shared" si="0"/>
        <v>351.21999999999997</v>
      </c>
      <c r="I33" s="95"/>
      <c r="J33" s="87"/>
      <c r="K33" s="91" t="s">
        <v>44</v>
      </c>
      <c r="L33" s="91"/>
      <c r="N33" s="92">
        <f>G33+G43+I44+G41-AA61-AB61</f>
        <v>130.1944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33.906399999999998</v>
      </c>
      <c r="G36" s="113">
        <f>I36*0.88</f>
        <v>38.191119999999998</v>
      </c>
      <c r="H36" s="114">
        <f>'[1]Form-1_AnticipatedVsActual_BI'!$H$28</f>
        <v>300</v>
      </c>
      <c r="I36" s="115">
        <f>'[1]Form-1_AnticipatedVsActual_BI'!$G$28</f>
        <v>43.399000000000001</v>
      </c>
      <c r="J36" s="87"/>
    </row>
    <row r="37" spans="1:14" ht="23.25" customHeight="1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4.6235999999999997</v>
      </c>
      <c r="G37" s="80">
        <f>I36*0.12</f>
        <v>5.2078800000000003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1.02</v>
      </c>
      <c r="G38" s="125">
        <f>I38*0.2</f>
        <v>1.018</v>
      </c>
      <c r="H38" s="125">
        <f>'[1]Form-1_AnticipatedVsActual_BI'!$H$29</f>
        <v>47</v>
      </c>
      <c r="I38" s="126">
        <f>'[1]Form-1_AnticipatedVsActual_BI'!$G$29</f>
        <v>5.09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43.451679999999982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5.46</v>
      </c>
      <c r="G41" s="89">
        <f>'[1]Form-1_AnticipatedVsActual_BI'!G30*(0.9925)</f>
        <v>6.2726000000000006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5.62</v>
      </c>
      <c r="G42" s="89">
        <f>'[1]Form-1_AnticipatedVsActual_BI'!G31*(0.9925)</f>
        <v>5.7267250000000001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52.08</v>
      </c>
      <c r="G43" s="136">
        <f>'[1]Form-1_AnticipatedVsActual_BI'!G24+'[1]Form-1_AnticipatedVsActual_BI'!G25+'[1]Form-1_AnticipatedVsActual_BI'!G32</f>
        <v>51.85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3.7359085759999999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3.2683210000000003</v>
      </c>
      <c r="H44" s="81">
        <v>55</v>
      </c>
      <c r="I44" s="141">
        <f>SUM('[1]Form-1_AnticipatedVsActual_BI'!G33:G49) - SUM('[1]Form-1_AnticipatedVsActual_BI'!G42)</f>
        <v>34.751799999999996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56.66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43.399000000000001</v>
      </c>
      <c r="E47" s="161"/>
      <c r="F47" s="162" t="s">
        <v>73</v>
      </c>
      <c r="G47" s="163" t="s">
        <v>74</v>
      </c>
      <c r="H47" s="164">
        <f>ABS('[1]Report_Daily Hrly Load Sheet '!AB112/100)</f>
        <v>7.1124999999999998</v>
      </c>
      <c r="I47" s="41">
        <f>ABS('[1]Report_Daily Hrly Load Sheet '!AC112/100)</f>
        <v>7.1124999999999998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10.5183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0.89209000000000005</v>
      </c>
      <c r="E49" s="167"/>
      <c r="F49" s="162"/>
      <c r="G49" s="168" t="s">
        <v>77</v>
      </c>
      <c r="H49" s="169">
        <f>ABS('[1]Report_Daily Hrly Load Sheet '!AB113/100)</f>
        <v>0</v>
      </c>
      <c r="I49" s="170">
        <f>ABS('[1]Report_Daily Hrly Load Sheet '!AC113/100)</f>
        <v>0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51.85</v>
      </c>
      <c r="E50" s="167"/>
      <c r="F50" s="171"/>
      <c r="G50" s="172" t="str">
        <f>"IEX DAM Rate Rs. "&amp;'[1]Form-6_ImportExport'!AF23&amp; " &amp; TAM Rate "&amp;'[1]Form-6_ImportExport'!AF24 &amp;"/kwh"</f>
        <v>IEX DAM Rate Rs. 8.21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0.68079999999999996</v>
      </c>
      <c r="E51" s="167"/>
      <c r="F51" s="176"/>
      <c r="G51" s="128" t="s">
        <v>79</v>
      </c>
      <c r="H51" s="128"/>
      <c r="I51" s="177">
        <f>I47+I49</f>
        <v>7.1124999999999998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1.1713750000000001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208.49180172249999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3.2683210000000003</v>
      </c>
      <c r="E54" s="178"/>
      <c r="F54" s="152" t="str">
        <f>'[1]Report_Daily Hrly Load Sheet '!B116</f>
        <v>MANIKARAN   through BRPL</v>
      </c>
      <c r="G54" s="153"/>
      <c r="H54" s="78">
        <f>'[1]Report_Daily Hrly Load Sheet '!AB116/100</f>
        <v>14.4</v>
      </c>
      <c r="I54" s="41">
        <f>'[1]Report_Daily Hrly Load Sheet '!AC116/100</f>
        <v>14.4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13.270849999999999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389.52173772250001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132.00842206249996</v>
      </c>
      <c r="E57" s="178"/>
      <c r="F57" s="152" t="str">
        <f>IF(I57=0,"",'[1]Report_Daily Hrly Load Sheet '!B121)</f>
        <v>APPCPL (PUNJAB)</v>
      </c>
      <c r="G57" s="153"/>
      <c r="H57" s="78">
        <f>'[1]Report_Daily Hrly Load Sheet '!AB121/100</f>
        <v>26.4</v>
      </c>
      <c r="I57" s="41">
        <f>'[1]Report_Daily Hrly Load Sheet '!AB121/100</f>
        <v>26.4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Rs.7.85</v>
      </c>
      <c r="C58" s="182"/>
      <c r="D58" s="88">
        <f>[1]Report_GoHP!$CP$101</f>
        <v>56.109850000000009</v>
      </c>
      <c r="E58" s="183"/>
      <c r="F58" s="152" t="str">
        <f>IF(I58=0,"",'[1]Report_Daily Hrly Load Sheet '!B122)</f>
        <v>PTC (PUNJAB)</v>
      </c>
      <c r="G58" s="153"/>
      <c r="H58" s="78">
        <f>'[1]Report_Daily Hrly Load Sheet '!AB122/100</f>
        <v>4.5599999999999996</v>
      </c>
      <c r="I58" s="41">
        <f>'[1]Report_Daily Hrly Load Sheet '!AB122/100</f>
        <v>4.5599999999999996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74.209074999999942</v>
      </c>
      <c r="E59" s="183"/>
      <c r="F59" s="152" t="str">
        <f>'[1]Report_Daily Hrly Load Sheet '!B118</f>
        <v xml:space="preserve"> PTC  THROUGH BRPL</v>
      </c>
      <c r="G59" s="153"/>
      <c r="H59" s="78">
        <f>'[1]Report_Daily Hrly Load Sheet '!AB118/100</f>
        <v>4.5</v>
      </c>
      <c r="I59" s="41">
        <f>'[1]Report_Daily Hrly Load Sheet '!AC118/100</f>
        <v>4.5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1.6126499999999995</v>
      </c>
      <c r="E60" s="183"/>
      <c r="F60" s="152" t="str">
        <f>'[1]Report_Daily Hrly Load Sheet '!B119</f>
        <v>PTC (Through BYPL)</v>
      </c>
      <c r="G60" s="153"/>
      <c r="H60" s="78">
        <f>'[1]Report_Daily Hrly Load Sheet '!AB119/100</f>
        <v>1.5</v>
      </c>
      <c r="I60" s="41">
        <f>'[1]Report_Daily Hrly Load Sheet '!AC119/100</f>
        <v>1.5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3.302147062500012</v>
      </c>
      <c r="E61" s="178"/>
      <c r="F61" s="152" t="str">
        <f>IF(I61=0,"",'[1]Report_Daily Hrly Load Sheet '!B117)</f>
        <v>MANIKARAN   through BYPL</v>
      </c>
      <c r="G61" s="153"/>
      <c r="H61" s="78">
        <f>'[1]Report_Daily Hrly Load Sheet '!AB117/100</f>
        <v>5</v>
      </c>
      <c r="I61" s="41">
        <f>'[1]Report_Daily Hrly Load Sheet '!AC117/100</f>
        <v>5</v>
      </c>
      <c r="J61" s="179"/>
      <c r="AA61" s="92">
        <f>'[1]Form-1_AnticipatedVsActual_BI'!G41</f>
        <v>5.07</v>
      </c>
      <c r="AB61" s="92">
        <f>'[1]Form-1_AnticipatedVsActual_BI'!G44</f>
        <v>14.27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9.0468249999999877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-1.3859841600000005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333.41188772250001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-92.228499999999997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5.78</v>
      </c>
      <c r="C67" s="78">
        <f>'[1]Report_Daily Hrly Load Sheet '!$AB$98/100</f>
        <v>26.666250000000002</v>
      </c>
      <c r="D67" s="84">
        <f>'[1]Report_Daily Hrly Load Sheet '!$AC$98/100</f>
        <v>25.778263875000004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19.215074999999999</v>
      </c>
      <c r="D68" s="84">
        <f>'[1]Report_Daily Hrly Load Sheet '!AC99/100</f>
        <v>18.5752130025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 xml:space="preserve">G- DAM 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63.472499999999997</v>
      </c>
      <c r="I71" s="205">
        <f>SUM(I47:I49,I52:I70)</f>
        <v>63.472499999999997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314.29286460000003</v>
      </c>
      <c r="J72" s="211"/>
      <c r="K72" s="206">
        <f>[1]Report_Actual_RTD!BC102</f>
        <v>49.73</v>
      </c>
      <c r="L72" s="206" t="str">
        <f>MID([1]Report_Actual_RTD!BA102,7,7)</f>
        <v>19.30</v>
      </c>
      <c r="M72" s="206">
        <f>[1]Report_Actual_RTD!BD102</f>
        <v>0</v>
      </c>
      <c r="N72" s="206">
        <f>[1]Report_Actual_RTD!BF102</f>
        <v>12</v>
      </c>
      <c r="O72" s="207">
        <f>[1]Report_Actual_RTD!BG102</f>
        <v>50.13</v>
      </c>
      <c r="P72" s="207" t="str">
        <f>MID([1]Report_Actual_RTD!BA101,7,7)</f>
        <v>07.45</v>
      </c>
      <c r="Q72" s="207">
        <f>[1]Report_Actual_RTD!BH102</f>
        <v>12</v>
      </c>
      <c r="R72" s="207">
        <f>[1]Report_Actual_RTD!BJ102</f>
        <v>0</v>
      </c>
      <c r="S72" s="208">
        <f>I78</f>
        <v>49.998124999999987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318.33654999999993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-4.0436853999999016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6.45 , 4.69 &amp; 8.02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318.33654999999993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50.13 at 07.45 Hrs, Min.Freq. 49.73 at 19.30 Hrs)</v>
      </c>
      <c r="G78" s="213"/>
      <c r="H78" s="153"/>
      <c r="I78" s="41">
        <f>[1]Report_Actual_RTD!$C$101</f>
        <v>49.998124999999987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10.00 Hrs.) </v>
      </c>
      <c r="G79" s="209"/>
      <c r="H79" s="209"/>
      <c r="I79" s="215">
        <f>[1]Report_Actual_RTD!$B$104</f>
        <v>1521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03.15 Hrs.) </v>
      </c>
      <c r="G80" s="209"/>
      <c r="H80" s="209"/>
      <c r="I80" s="215">
        <f>[1]Report_Actual_RTD!$B$106</f>
        <v>1156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2.7047999999999974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45.881325000000004</v>
      </c>
      <c r="D83" s="224">
        <f>SUM(D66:D82)</f>
        <v>44.3534768775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23.14 Lacs,  Avg. Rate: 8.61)</v>
      </c>
      <c r="H83" s="228"/>
      <c r="I83" s="170">
        <f>I81+I82</f>
        <v>2.7047999999999974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21.019494814999987</v>
      </c>
      <c r="E84" s="229"/>
      <c r="F84" s="230" t="s">
        <v>116</v>
      </c>
      <c r="G84" s="231"/>
      <c r="H84" s="231"/>
      <c r="I84" s="232">
        <f>'[1]Form-1_AnticipatedVsActual_BI'!I77</f>
        <v>198.38408000000001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312.39239290750004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163.31939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208.49180172249999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13.270849999999999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56.109850000000009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-1.3859841600000005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-4.0436853999999016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152.80108999999999</v>
      </c>
      <c r="C121" s="299">
        <f>$I$73</f>
        <v>318.33654999999993</v>
      </c>
      <c r="D121" s="300">
        <f>$I$79</f>
        <v>1521</v>
      </c>
      <c r="E121" s="299">
        <f>SUM(I58:I63)</f>
        <v>15.559999999999999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2022-05-08T20:01:45Z</dcterms:created>
  <dcterms:modified xsi:type="dcterms:W3CDTF">2022-05-08T20:01:56Z</dcterms:modified>
</cp:coreProperties>
</file>