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may 2022\21052022\"/>
    </mc:Choice>
  </mc:AlternateContent>
  <xr:revisionPtr revIDLastSave="0" documentId="8_{9C44AB70-213C-4D29-88EF-6F419477059E}" xr6:coauthVersionLast="36" xr6:coauthVersionMax="36" xr10:uidLastSave="{00000000-0000-0000-0000-000000000000}"/>
  <bookViews>
    <workbookView xWindow="0" yWindow="0" windowWidth="28800" windowHeight="11625" xr2:uid="{94608A2F-F7EB-4A8B-82A9-96F8ECE96624}"/>
  </bookViews>
  <sheets>
    <sheet name="Annx-A (DA) " sheetId="1" r:id="rId1"/>
  </sheets>
  <externalReferences>
    <externalReference r:id="rId2"/>
  </externalReferences>
  <definedNames>
    <definedName name="_xlnm.Print_Area" localSheetId="0">'Annx-A (DA) '!$A$1:$BM$66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7" i="1" l="1"/>
  <c r="AN66" i="1"/>
  <c r="AJ66" i="1"/>
  <c r="AG66" i="1"/>
  <c r="AC66" i="1"/>
  <c r="U66" i="1"/>
  <c r="M66" i="1"/>
  <c r="B66" i="1"/>
  <c r="A66" i="1"/>
  <c r="AN65" i="1"/>
  <c r="AJ65" i="1"/>
  <c r="AG65" i="1"/>
  <c r="AC65" i="1"/>
  <c r="U65" i="1"/>
  <c r="M65" i="1"/>
  <c r="B65" i="1"/>
  <c r="A65" i="1"/>
  <c r="AN64" i="1"/>
  <c r="AJ64" i="1"/>
  <c r="AG64" i="1"/>
  <c r="AC64" i="1"/>
  <c r="U64" i="1"/>
  <c r="M64" i="1"/>
  <c r="B64" i="1"/>
  <c r="A64" i="1"/>
  <c r="BC63" i="1"/>
  <c r="AR63" i="1"/>
  <c r="AN63" i="1"/>
  <c r="AJ63" i="1"/>
  <c r="AG63" i="1"/>
  <c r="AC63" i="1"/>
  <c r="U63" i="1"/>
  <c r="M63" i="1"/>
  <c r="B63" i="1"/>
  <c r="A63" i="1"/>
  <c r="BU62" i="1"/>
  <c r="BC62" i="1"/>
  <c r="AR62" i="1"/>
  <c r="AN62" i="1"/>
  <c r="AJ62" i="1"/>
  <c r="AG62" i="1"/>
  <c r="AC62" i="1"/>
  <c r="U62" i="1"/>
  <c r="M62" i="1"/>
  <c r="B62" i="1"/>
  <c r="A62" i="1"/>
  <c r="BB59" i="1"/>
  <c r="BA59" i="1"/>
  <c r="AZ59" i="1"/>
  <c r="AY59" i="1"/>
  <c r="BC59" i="1" s="1"/>
  <c r="AX59" i="1"/>
  <c r="AW59" i="1"/>
  <c r="AV59" i="1"/>
  <c r="AU59" i="1"/>
  <c r="AT59" i="1"/>
  <c r="AS59" i="1"/>
  <c r="AR59" i="1"/>
  <c r="AP59" i="1"/>
  <c r="AQ59" i="1" s="1"/>
  <c r="AO59" i="1"/>
  <c r="AN59" i="1"/>
  <c r="AM59" i="1"/>
  <c r="AK59" i="1"/>
  <c r="AJ59" i="1"/>
  <c r="U59" i="1"/>
  <c r="T59" i="1"/>
  <c r="S59" i="1"/>
  <c r="R59" i="1"/>
  <c r="V59" i="1" s="1"/>
  <c r="Q59" i="1"/>
  <c r="P59" i="1"/>
  <c r="O59" i="1"/>
  <c r="N59" i="1"/>
  <c r="M59" i="1"/>
  <c r="L59" i="1"/>
  <c r="K59" i="1"/>
  <c r="I59" i="1"/>
  <c r="H59" i="1"/>
  <c r="G59" i="1"/>
  <c r="F59" i="1"/>
  <c r="D59" i="1"/>
  <c r="C59" i="1"/>
  <c r="BF58" i="1"/>
  <c r="BC58" i="1"/>
  <c r="BE58" i="1" s="1"/>
  <c r="BG58" i="1" s="1"/>
  <c r="BB58" i="1"/>
  <c r="BA58" i="1"/>
  <c r="AZ58" i="1"/>
  <c r="AY58" i="1"/>
  <c r="AX58" i="1"/>
  <c r="AW58" i="1"/>
  <c r="AV58" i="1"/>
  <c r="AU58" i="1"/>
  <c r="AT58" i="1"/>
  <c r="AS58" i="1"/>
  <c r="AR58" i="1"/>
  <c r="AP58" i="1"/>
  <c r="AO58" i="1"/>
  <c r="AN58" i="1"/>
  <c r="AQ58" i="1" s="1"/>
  <c r="AM58" i="1"/>
  <c r="AK58" i="1"/>
  <c r="AJ58" i="1"/>
  <c r="BD58" i="1" s="1"/>
  <c r="Y58" i="1"/>
  <c r="V58" i="1"/>
  <c r="U58" i="1"/>
  <c r="T58" i="1"/>
  <c r="S58" i="1"/>
  <c r="R58" i="1"/>
  <c r="Q58" i="1"/>
  <c r="P58" i="1"/>
  <c r="O58" i="1"/>
  <c r="N58" i="1"/>
  <c r="M58" i="1"/>
  <c r="L58" i="1"/>
  <c r="K58" i="1"/>
  <c r="I58" i="1"/>
  <c r="H58" i="1"/>
  <c r="G58" i="1"/>
  <c r="J58" i="1" s="1"/>
  <c r="F58" i="1"/>
  <c r="D58" i="1"/>
  <c r="C58" i="1"/>
  <c r="BF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P57" i="1"/>
  <c r="AO57" i="1"/>
  <c r="AN57" i="1"/>
  <c r="AM57" i="1"/>
  <c r="AK57" i="1"/>
  <c r="AJ57" i="1"/>
  <c r="BD57" i="1" s="1"/>
  <c r="Y57" i="1"/>
  <c r="V57" i="1"/>
  <c r="X57" i="1" s="1"/>
  <c r="Z57" i="1" s="1"/>
  <c r="U57" i="1"/>
  <c r="T57" i="1"/>
  <c r="S57" i="1"/>
  <c r="R57" i="1"/>
  <c r="Q57" i="1"/>
  <c r="P57" i="1"/>
  <c r="O57" i="1"/>
  <c r="N57" i="1"/>
  <c r="M57" i="1"/>
  <c r="L57" i="1"/>
  <c r="K57" i="1"/>
  <c r="I57" i="1"/>
  <c r="H57" i="1"/>
  <c r="G57" i="1"/>
  <c r="J57" i="1" s="1"/>
  <c r="F57" i="1"/>
  <c r="D57" i="1"/>
  <c r="C57" i="1"/>
  <c r="W57" i="1" s="1"/>
  <c r="BF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P56" i="1"/>
  <c r="AO56" i="1"/>
  <c r="AN56" i="1"/>
  <c r="AQ56" i="1" s="1"/>
  <c r="AM56" i="1"/>
  <c r="AK56" i="1"/>
  <c r="AJ56" i="1"/>
  <c r="Y56" i="1"/>
  <c r="V56" i="1"/>
  <c r="X56" i="1" s="1"/>
  <c r="Z56" i="1" s="1"/>
  <c r="U56" i="1"/>
  <c r="T56" i="1"/>
  <c r="S56" i="1"/>
  <c r="R56" i="1"/>
  <c r="Q56" i="1"/>
  <c r="P56" i="1"/>
  <c r="O56" i="1"/>
  <c r="N56" i="1"/>
  <c r="M56" i="1"/>
  <c r="L56" i="1"/>
  <c r="K56" i="1"/>
  <c r="I56" i="1"/>
  <c r="H56" i="1"/>
  <c r="G56" i="1"/>
  <c r="F56" i="1"/>
  <c r="D56" i="1"/>
  <c r="C56" i="1"/>
  <c r="BF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P55" i="1"/>
  <c r="AO55" i="1"/>
  <c r="AN55" i="1"/>
  <c r="AM55" i="1"/>
  <c r="AK55" i="1"/>
  <c r="AJ55" i="1"/>
  <c r="Y55" i="1"/>
  <c r="V55" i="1"/>
  <c r="U55" i="1"/>
  <c r="T55" i="1"/>
  <c r="S55" i="1"/>
  <c r="R55" i="1"/>
  <c r="Q55" i="1"/>
  <c r="P55" i="1"/>
  <c r="O55" i="1"/>
  <c r="N55" i="1"/>
  <c r="M55" i="1"/>
  <c r="L55" i="1"/>
  <c r="K55" i="1"/>
  <c r="I55" i="1"/>
  <c r="H55" i="1"/>
  <c r="G55" i="1"/>
  <c r="F55" i="1"/>
  <c r="D55" i="1"/>
  <c r="C55" i="1"/>
  <c r="BF54" i="1"/>
  <c r="BC54" i="1"/>
  <c r="BE54" i="1" s="1"/>
  <c r="BG54" i="1" s="1"/>
  <c r="BB54" i="1"/>
  <c r="BA54" i="1"/>
  <c r="AZ54" i="1"/>
  <c r="AY54" i="1"/>
  <c r="AX54" i="1"/>
  <c r="AW54" i="1"/>
  <c r="AV54" i="1"/>
  <c r="AU54" i="1"/>
  <c r="AT54" i="1"/>
  <c r="AS54" i="1"/>
  <c r="AR54" i="1"/>
  <c r="AP54" i="1"/>
  <c r="AO54" i="1"/>
  <c r="AN54" i="1"/>
  <c r="AQ54" i="1" s="1"/>
  <c r="AM54" i="1"/>
  <c r="AK54" i="1"/>
  <c r="AJ54" i="1"/>
  <c r="BD54" i="1" s="1"/>
  <c r="Y54" i="1"/>
  <c r="V54" i="1"/>
  <c r="U54" i="1"/>
  <c r="T54" i="1"/>
  <c r="S54" i="1"/>
  <c r="R54" i="1"/>
  <c r="Q54" i="1"/>
  <c r="P54" i="1"/>
  <c r="O54" i="1"/>
  <c r="N54" i="1"/>
  <c r="M54" i="1"/>
  <c r="L54" i="1"/>
  <c r="K54" i="1"/>
  <c r="I54" i="1"/>
  <c r="H54" i="1"/>
  <c r="G54" i="1"/>
  <c r="J54" i="1" s="1"/>
  <c r="F54" i="1"/>
  <c r="D54" i="1"/>
  <c r="C54" i="1"/>
  <c r="BF53" i="1"/>
  <c r="BC53" i="1"/>
  <c r="BB53" i="1"/>
  <c r="BA53" i="1"/>
  <c r="AZ53" i="1"/>
  <c r="AY53" i="1"/>
  <c r="AX53" i="1"/>
  <c r="AW53" i="1"/>
  <c r="AV53" i="1"/>
  <c r="AU53" i="1"/>
  <c r="AT53" i="1"/>
  <c r="AS53" i="1"/>
  <c r="AR53" i="1"/>
  <c r="AP53" i="1"/>
  <c r="AO53" i="1"/>
  <c r="AN53" i="1"/>
  <c r="AM53" i="1"/>
  <c r="AK53" i="1"/>
  <c r="AJ53" i="1"/>
  <c r="BD53" i="1" s="1"/>
  <c r="Y53" i="1"/>
  <c r="V53" i="1"/>
  <c r="X53" i="1" s="1"/>
  <c r="Z53" i="1" s="1"/>
  <c r="U53" i="1"/>
  <c r="T53" i="1"/>
  <c r="S53" i="1"/>
  <c r="R53" i="1"/>
  <c r="Q53" i="1"/>
  <c r="P53" i="1"/>
  <c r="O53" i="1"/>
  <c r="N53" i="1"/>
  <c r="M53" i="1"/>
  <c r="L53" i="1"/>
  <c r="K53" i="1"/>
  <c r="I53" i="1"/>
  <c r="H53" i="1"/>
  <c r="G53" i="1"/>
  <c r="J53" i="1" s="1"/>
  <c r="F53" i="1"/>
  <c r="D53" i="1"/>
  <c r="C53" i="1"/>
  <c r="W53" i="1" s="1"/>
  <c r="BF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P52" i="1"/>
  <c r="AO52" i="1"/>
  <c r="AN52" i="1"/>
  <c r="AQ52" i="1" s="1"/>
  <c r="AM52" i="1"/>
  <c r="AK52" i="1"/>
  <c r="AJ52" i="1"/>
  <c r="Y52" i="1"/>
  <c r="V52" i="1"/>
  <c r="X52" i="1" s="1"/>
  <c r="Z52" i="1" s="1"/>
  <c r="U52" i="1"/>
  <c r="T52" i="1"/>
  <c r="S52" i="1"/>
  <c r="R52" i="1"/>
  <c r="Q52" i="1"/>
  <c r="P52" i="1"/>
  <c r="O52" i="1"/>
  <c r="N52" i="1"/>
  <c r="M52" i="1"/>
  <c r="L52" i="1"/>
  <c r="K52" i="1"/>
  <c r="I52" i="1"/>
  <c r="H52" i="1"/>
  <c r="G52" i="1"/>
  <c r="F52" i="1"/>
  <c r="D52" i="1"/>
  <c r="C52" i="1"/>
  <c r="BF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P51" i="1"/>
  <c r="AO51" i="1"/>
  <c r="AN51" i="1"/>
  <c r="AM51" i="1"/>
  <c r="AK51" i="1"/>
  <c r="AJ51" i="1"/>
  <c r="Y51" i="1"/>
  <c r="V51" i="1"/>
  <c r="U51" i="1"/>
  <c r="T51" i="1"/>
  <c r="S51" i="1"/>
  <c r="R51" i="1"/>
  <c r="Q51" i="1"/>
  <c r="P51" i="1"/>
  <c r="O51" i="1"/>
  <c r="N51" i="1"/>
  <c r="M51" i="1"/>
  <c r="L51" i="1"/>
  <c r="K51" i="1"/>
  <c r="I51" i="1"/>
  <c r="H51" i="1"/>
  <c r="G51" i="1"/>
  <c r="F51" i="1"/>
  <c r="D51" i="1"/>
  <c r="C51" i="1"/>
  <c r="BF50" i="1"/>
  <c r="BC50" i="1"/>
  <c r="BE50" i="1" s="1"/>
  <c r="BG50" i="1" s="1"/>
  <c r="BB50" i="1"/>
  <c r="BA50" i="1"/>
  <c r="AZ50" i="1"/>
  <c r="AY50" i="1"/>
  <c r="AX50" i="1"/>
  <c r="AW50" i="1"/>
  <c r="AV50" i="1"/>
  <c r="AU50" i="1"/>
  <c r="AT50" i="1"/>
  <c r="AS50" i="1"/>
  <c r="AR50" i="1"/>
  <c r="AP50" i="1"/>
  <c r="AO50" i="1"/>
  <c r="AN50" i="1"/>
  <c r="AQ50" i="1" s="1"/>
  <c r="AM50" i="1"/>
  <c r="AK50" i="1"/>
  <c r="AJ50" i="1"/>
  <c r="BD50" i="1" s="1"/>
  <c r="Y50" i="1"/>
  <c r="V50" i="1"/>
  <c r="U50" i="1"/>
  <c r="T50" i="1"/>
  <c r="S50" i="1"/>
  <c r="R50" i="1"/>
  <c r="Q50" i="1"/>
  <c r="P50" i="1"/>
  <c r="O50" i="1"/>
  <c r="N50" i="1"/>
  <c r="M50" i="1"/>
  <c r="L50" i="1"/>
  <c r="K50" i="1"/>
  <c r="I50" i="1"/>
  <c r="H50" i="1"/>
  <c r="G50" i="1"/>
  <c r="J50" i="1" s="1"/>
  <c r="F50" i="1"/>
  <c r="D50" i="1"/>
  <c r="C50" i="1"/>
  <c r="BF49" i="1"/>
  <c r="BC49" i="1"/>
  <c r="BB49" i="1"/>
  <c r="BA49" i="1"/>
  <c r="AZ49" i="1"/>
  <c r="AY49" i="1"/>
  <c r="AX49" i="1"/>
  <c r="AW49" i="1"/>
  <c r="AV49" i="1"/>
  <c r="AU49" i="1"/>
  <c r="AT49" i="1"/>
  <c r="AS49" i="1"/>
  <c r="AR49" i="1"/>
  <c r="AP49" i="1"/>
  <c r="AO49" i="1"/>
  <c r="AN49" i="1"/>
  <c r="AM49" i="1"/>
  <c r="AK49" i="1"/>
  <c r="AJ49" i="1"/>
  <c r="BD49" i="1" s="1"/>
  <c r="Y49" i="1"/>
  <c r="V49" i="1"/>
  <c r="X49" i="1" s="1"/>
  <c r="Z49" i="1" s="1"/>
  <c r="U49" i="1"/>
  <c r="T49" i="1"/>
  <c r="S49" i="1"/>
  <c r="R49" i="1"/>
  <c r="Q49" i="1"/>
  <c r="P49" i="1"/>
  <c r="O49" i="1"/>
  <c r="N49" i="1"/>
  <c r="M49" i="1"/>
  <c r="L49" i="1"/>
  <c r="K49" i="1"/>
  <c r="I49" i="1"/>
  <c r="H49" i="1"/>
  <c r="G49" i="1"/>
  <c r="J49" i="1" s="1"/>
  <c r="F49" i="1"/>
  <c r="D49" i="1"/>
  <c r="C49" i="1"/>
  <c r="W49" i="1" s="1"/>
  <c r="BF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P48" i="1"/>
  <c r="AO48" i="1"/>
  <c r="AN48" i="1"/>
  <c r="AQ48" i="1" s="1"/>
  <c r="AM48" i="1"/>
  <c r="AK48" i="1"/>
  <c r="AJ48" i="1"/>
  <c r="Y48" i="1"/>
  <c r="V48" i="1"/>
  <c r="X48" i="1" s="1"/>
  <c r="Z48" i="1" s="1"/>
  <c r="U48" i="1"/>
  <c r="T48" i="1"/>
  <c r="S48" i="1"/>
  <c r="R48" i="1"/>
  <c r="Q48" i="1"/>
  <c r="P48" i="1"/>
  <c r="O48" i="1"/>
  <c r="N48" i="1"/>
  <c r="M48" i="1"/>
  <c r="L48" i="1"/>
  <c r="K48" i="1"/>
  <c r="I48" i="1"/>
  <c r="H48" i="1"/>
  <c r="G48" i="1"/>
  <c r="F48" i="1"/>
  <c r="D48" i="1"/>
  <c r="C48" i="1"/>
  <c r="BF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P47" i="1"/>
  <c r="AO47" i="1"/>
  <c r="AN47" i="1"/>
  <c r="AM47" i="1"/>
  <c r="AK47" i="1"/>
  <c r="AJ47" i="1"/>
  <c r="V47" i="1"/>
  <c r="U47" i="1"/>
  <c r="T47" i="1"/>
  <c r="S47" i="1"/>
  <c r="Y47" i="1" s="1"/>
  <c r="R47" i="1"/>
  <c r="Q47" i="1"/>
  <c r="P47" i="1"/>
  <c r="O47" i="1"/>
  <c r="N47" i="1"/>
  <c r="M47" i="1"/>
  <c r="L47" i="1"/>
  <c r="K47" i="1"/>
  <c r="I47" i="1"/>
  <c r="H47" i="1"/>
  <c r="G47" i="1"/>
  <c r="F47" i="1"/>
  <c r="D47" i="1"/>
  <c r="C47" i="1"/>
  <c r="BF46" i="1"/>
  <c r="BC46" i="1"/>
  <c r="BB46" i="1"/>
  <c r="BA46" i="1"/>
  <c r="AZ46" i="1"/>
  <c r="AY46" i="1"/>
  <c r="AX46" i="1"/>
  <c r="AW46" i="1"/>
  <c r="AV46" i="1"/>
  <c r="AU46" i="1"/>
  <c r="AT46" i="1"/>
  <c r="AS46" i="1"/>
  <c r="AR46" i="1"/>
  <c r="AP46" i="1"/>
  <c r="AO46" i="1"/>
  <c r="AN46" i="1"/>
  <c r="AQ46" i="1" s="1"/>
  <c r="AM46" i="1"/>
  <c r="AK46" i="1"/>
  <c r="AJ46" i="1"/>
  <c r="Y46" i="1"/>
  <c r="V46" i="1"/>
  <c r="U46" i="1"/>
  <c r="T46" i="1"/>
  <c r="S46" i="1"/>
  <c r="R46" i="1"/>
  <c r="Q46" i="1"/>
  <c r="P46" i="1"/>
  <c r="O46" i="1"/>
  <c r="N46" i="1"/>
  <c r="M46" i="1"/>
  <c r="L46" i="1"/>
  <c r="K46" i="1"/>
  <c r="I46" i="1"/>
  <c r="H46" i="1"/>
  <c r="G46" i="1"/>
  <c r="J46" i="1" s="1"/>
  <c r="F46" i="1"/>
  <c r="D46" i="1"/>
  <c r="C46" i="1"/>
  <c r="BC45" i="1"/>
  <c r="BB45" i="1"/>
  <c r="BA45" i="1"/>
  <c r="AZ45" i="1"/>
  <c r="BF45" i="1" s="1"/>
  <c r="AY45" i="1"/>
  <c r="AX45" i="1"/>
  <c r="AW45" i="1"/>
  <c r="AV45" i="1"/>
  <c r="AU45" i="1"/>
  <c r="AT45" i="1"/>
  <c r="AS45" i="1"/>
  <c r="AR45" i="1"/>
  <c r="AP45" i="1"/>
  <c r="AO45" i="1"/>
  <c r="AN45" i="1"/>
  <c r="AM45" i="1"/>
  <c r="AK45" i="1"/>
  <c r="AJ45" i="1"/>
  <c r="Y45" i="1"/>
  <c r="V45" i="1"/>
  <c r="X45" i="1" s="1"/>
  <c r="Z45" i="1" s="1"/>
  <c r="U45" i="1"/>
  <c r="T45" i="1"/>
  <c r="S45" i="1"/>
  <c r="R45" i="1"/>
  <c r="Q45" i="1"/>
  <c r="P45" i="1"/>
  <c r="O45" i="1"/>
  <c r="N45" i="1"/>
  <c r="M45" i="1"/>
  <c r="L45" i="1"/>
  <c r="K45" i="1"/>
  <c r="I45" i="1"/>
  <c r="H45" i="1"/>
  <c r="G45" i="1"/>
  <c r="J45" i="1" s="1"/>
  <c r="F45" i="1"/>
  <c r="D45" i="1"/>
  <c r="C45" i="1"/>
  <c r="BC44" i="1"/>
  <c r="BB44" i="1"/>
  <c r="BA44" i="1"/>
  <c r="AZ44" i="1"/>
  <c r="BF44" i="1" s="1"/>
  <c r="AY44" i="1"/>
  <c r="AX44" i="1"/>
  <c r="AW44" i="1"/>
  <c r="AV44" i="1"/>
  <c r="AU44" i="1"/>
  <c r="AT44" i="1"/>
  <c r="AS44" i="1"/>
  <c r="AR44" i="1"/>
  <c r="AP44" i="1"/>
  <c r="AO44" i="1"/>
  <c r="AN44" i="1"/>
  <c r="AQ44" i="1" s="1"/>
  <c r="AM44" i="1"/>
  <c r="AK44" i="1"/>
  <c r="AJ44" i="1"/>
  <c r="V44" i="1"/>
  <c r="X44" i="1" s="1"/>
  <c r="Z44" i="1" s="1"/>
  <c r="U44" i="1"/>
  <c r="T44" i="1"/>
  <c r="S44" i="1"/>
  <c r="Y44" i="1" s="1"/>
  <c r="R44" i="1"/>
  <c r="Q44" i="1"/>
  <c r="P44" i="1"/>
  <c r="O44" i="1"/>
  <c r="N44" i="1"/>
  <c r="M44" i="1"/>
  <c r="L44" i="1"/>
  <c r="K44" i="1"/>
  <c r="I44" i="1"/>
  <c r="H44" i="1"/>
  <c r="G44" i="1"/>
  <c r="F44" i="1"/>
  <c r="D44" i="1"/>
  <c r="C44" i="1"/>
  <c r="BF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P43" i="1"/>
  <c r="AO43" i="1"/>
  <c r="AN43" i="1"/>
  <c r="AM43" i="1"/>
  <c r="AK43" i="1"/>
  <c r="AJ43" i="1"/>
  <c r="V43" i="1"/>
  <c r="U43" i="1"/>
  <c r="T43" i="1"/>
  <c r="S43" i="1"/>
  <c r="R43" i="1"/>
  <c r="Q43" i="1"/>
  <c r="P43" i="1"/>
  <c r="O43" i="1"/>
  <c r="N43" i="1"/>
  <c r="M43" i="1"/>
  <c r="L43" i="1"/>
  <c r="K43" i="1"/>
  <c r="I43" i="1"/>
  <c r="H43" i="1"/>
  <c r="G43" i="1"/>
  <c r="F43" i="1"/>
  <c r="D43" i="1"/>
  <c r="C43" i="1"/>
  <c r="BF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P42" i="1"/>
  <c r="AO42" i="1"/>
  <c r="AN42" i="1"/>
  <c r="AQ42" i="1" s="1"/>
  <c r="AM42" i="1"/>
  <c r="AK42" i="1"/>
  <c r="AJ42" i="1"/>
  <c r="V42" i="1"/>
  <c r="U42" i="1"/>
  <c r="T42" i="1"/>
  <c r="S42" i="1"/>
  <c r="R42" i="1"/>
  <c r="Q42" i="1"/>
  <c r="P42" i="1"/>
  <c r="O42" i="1"/>
  <c r="N42" i="1"/>
  <c r="M42" i="1"/>
  <c r="L42" i="1"/>
  <c r="K42" i="1"/>
  <c r="I42" i="1"/>
  <c r="H42" i="1"/>
  <c r="G42" i="1"/>
  <c r="J42" i="1" s="1"/>
  <c r="F42" i="1"/>
  <c r="E42" i="1"/>
  <c r="D42" i="1"/>
  <c r="C42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P41" i="1"/>
  <c r="AO41" i="1"/>
  <c r="AN41" i="1"/>
  <c r="AM41" i="1"/>
  <c r="AK41" i="1"/>
  <c r="AJ41" i="1"/>
  <c r="V41" i="1"/>
  <c r="U41" i="1"/>
  <c r="T41" i="1"/>
  <c r="S41" i="1"/>
  <c r="R41" i="1"/>
  <c r="Q41" i="1"/>
  <c r="P41" i="1"/>
  <c r="O41" i="1"/>
  <c r="N41" i="1"/>
  <c r="M41" i="1"/>
  <c r="Y41" i="1" s="1"/>
  <c r="L41" i="1"/>
  <c r="K41" i="1"/>
  <c r="I41" i="1"/>
  <c r="H41" i="1"/>
  <c r="G41" i="1"/>
  <c r="F41" i="1"/>
  <c r="D41" i="1"/>
  <c r="C41" i="1"/>
  <c r="W41" i="1" s="1"/>
  <c r="BC40" i="1"/>
  <c r="BF40" i="1" s="1"/>
  <c r="BB40" i="1"/>
  <c r="BA40" i="1"/>
  <c r="AZ40" i="1"/>
  <c r="AY40" i="1"/>
  <c r="AX40" i="1"/>
  <c r="AW40" i="1"/>
  <c r="AV40" i="1"/>
  <c r="AU40" i="1"/>
  <c r="AT40" i="1"/>
  <c r="AS40" i="1"/>
  <c r="AR40" i="1"/>
  <c r="AP40" i="1"/>
  <c r="AO40" i="1"/>
  <c r="AN40" i="1"/>
  <c r="AQ40" i="1" s="1"/>
  <c r="AM40" i="1"/>
  <c r="AL40" i="1"/>
  <c r="AK40" i="1"/>
  <c r="AJ40" i="1"/>
  <c r="V40" i="1"/>
  <c r="U40" i="1"/>
  <c r="T40" i="1"/>
  <c r="S40" i="1"/>
  <c r="R40" i="1"/>
  <c r="Q40" i="1"/>
  <c r="P40" i="1"/>
  <c r="O40" i="1"/>
  <c r="N40" i="1"/>
  <c r="M40" i="1"/>
  <c r="L40" i="1"/>
  <c r="K40" i="1"/>
  <c r="I40" i="1"/>
  <c r="H40" i="1"/>
  <c r="G40" i="1"/>
  <c r="J40" i="1" s="1"/>
  <c r="F40" i="1"/>
  <c r="E40" i="1"/>
  <c r="D40" i="1"/>
  <c r="C40" i="1"/>
  <c r="W40" i="1" s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P39" i="1"/>
  <c r="AO39" i="1"/>
  <c r="AN39" i="1"/>
  <c r="AM39" i="1"/>
  <c r="AK39" i="1"/>
  <c r="AJ39" i="1"/>
  <c r="U39" i="1"/>
  <c r="T39" i="1"/>
  <c r="S39" i="1"/>
  <c r="R39" i="1"/>
  <c r="V39" i="1" s="1"/>
  <c r="Q39" i="1"/>
  <c r="P39" i="1"/>
  <c r="O39" i="1"/>
  <c r="N39" i="1"/>
  <c r="M39" i="1"/>
  <c r="L39" i="1"/>
  <c r="K39" i="1"/>
  <c r="I39" i="1"/>
  <c r="J39" i="1" s="1"/>
  <c r="H39" i="1"/>
  <c r="G39" i="1"/>
  <c r="F39" i="1"/>
  <c r="D39" i="1"/>
  <c r="C39" i="1"/>
  <c r="BB38" i="1"/>
  <c r="BA38" i="1"/>
  <c r="AZ38" i="1"/>
  <c r="AY38" i="1"/>
  <c r="BC38" i="1" s="1"/>
  <c r="AX38" i="1"/>
  <c r="AW38" i="1"/>
  <c r="AV38" i="1"/>
  <c r="AU38" i="1"/>
  <c r="AT38" i="1"/>
  <c r="AS38" i="1"/>
  <c r="AR38" i="1"/>
  <c r="AP38" i="1"/>
  <c r="AQ38" i="1" s="1"/>
  <c r="AO38" i="1"/>
  <c r="AN38" i="1"/>
  <c r="AM38" i="1"/>
  <c r="AK38" i="1"/>
  <c r="AJ38" i="1"/>
  <c r="U38" i="1"/>
  <c r="T38" i="1"/>
  <c r="S38" i="1"/>
  <c r="R38" i="1"/>
  <c r="V38" i="1" s="1"/>
  <c r="Q38" i="1"/>
  <c r="P38" i="1"/>
  <c r="O38" i="1"/>
  <c r="N38" i="1"/>
  <c r="M38" i="1"/>
  <c r="L38" i="1"/>
  <c r="K38" i="1"/>
  <c r="I38" i="1"/>
  <c r="J38" i="1" s="1"/>
  <c r="H38" i="1"/>
  <c r="G38" i="1"/>
  <c r="F38" i="1"/>
  <c r="D38" i="1"/>
  <c r="C38" i="1"/>
  <c r="BB37" i="1"/>
  <c r="BA37" i="1"/>
  <c r="AZ37" i="1"/>
  <c r="AY37" i="1"/>
  <c r="BC37" i="1" s="1"/>
  <c r="AX37" i="1"/>
  <c r="AW37" i="1"/>
  <c r="AV37" i="1"/>
  <c r="AU37" i="1"/>
  <c r="AT37" i="1"/>
  <c r="AS37" i="1"/>
  <c r="AR37" i="1"/>
  <c r="AP37" i="1"/>
  <c r="AQ37" i="1" s="1"/>
  <c r="AO37" i="1"/>
  <c r="AN37" i="1"/>
  <c r="AM37" i="1"/>
  <c r="AK37" i="1"/>
  <c r="AJ37" i="1"/>
  <c r="U37" i="1"/>
  <c r="T37" i="1"/>
  <c r="S37" i="1"/>
  <c r="R37" i="1"/>
  <c r="V37" i="1" s="1"/>
  <c r="Q37" i="1"/>
  <c r="P37" i="1"/>
  <c r="O37" i="1"/>
  <c r="N37" i="1"/>
  <c r="M37" i="1"/>
  <c r="L37" i="1"/>
  <c r="K37" i="1"/>
  <c r="I37" i="1"/>
  <c r="J37" i="1" s="1"/>
  <c r="H37" i="1"/>
  <c r="G37" i="1"/>
  <c r="F37" i="1"/>
  <c r="D37" i="1"/>
  <c r="C37" i="1"/>
  <c r="BB36" i="1"/>
  <c r="BA36" i="1"/>
  <c r="AZ36" i="1"/>
  <c r="AY36" i="1"/>
  <c r="BC36" i="1" s="1"/>
  <c r="AX36" i="1"/>
  <c r="AW36" i="1"/>
  <c r="AV36" i="1"/>
  <c r="AU36" i="1"/>
  <c r="AT36" i="1"/>
  <c r="AS36" i="1"/>
  <c r="AR36" i="1"/>
  <c r="AP36" i="1"/>
  <c r="AQ36" i="1" s="1"/>
  <c r="AO36" i="1"/>
  <c r="AN36" i="1"/>
  <c r="AM36" i="1"/>
  <c r="AK36" i="1"/>
  <c r="AJ36" i="1"/>
  <c r="V36" i="1"/>
  <c r="X36" i="1" s="1"/>
  <c r="Z36" i="1" s="1"/>
  <c r="U36" i="1"/>
  <c r="T36" i="1"/>
  <c r="S36" i="1"/>
  <c r="Y36" i="1" s="1"/>
  <c r="R36" i="1"/>
  <c r="Q36" i="1"/>
  <c r="P36" i="1"/>
  <c r="O36" i="1"/>
  <c r="N36" i="1"/>
  <c r="M36" i="1"/>
  <c r="L36" i="1"/>
  <c r="K36" i="1"/>
  <c r="I36" i="1"/>
  <c r="J36" i="1" s="1"/>
  <c r="H36" i="1"/>
  <c r="G36" i="1"/>
  <c r="F36" i="1"/>
  <c r="D36" i="1"/>
  <c r="C36" i="1"/>
  <c r="BC35" i="1"/>
  <c r="BE35" i="1" s="1"/>
  <c r="BG35" i="1" s="1"/>
  <c r="BB35" i="1"/>
  <c r="BA35" i="1"/>
  <c r="AZ35" i="1"/>
  <c r="BF35" i="1" s="1"/>
  <c r="AY35" i="1"/>
  <c r="AX35" i="1"/>
  <c r="AW35" i="1"/>
  <c r="AV35" i="1"/>
  <c r="AU35" i="1"/>
  <c r="AT35" i="1"/>
  <c r="AS35" i="1"/>
  <c r="AR35" i="1"/>
  <c r="AP35" i="1"/>
  <c r="AQ35" i="1" s="1"/>
  <c r="AO35" i="1"/>
  <c r="AN35" i="1"/>
  <c r="AM35" i="1"/>
  <c r="AK35" i="1"/>
  <c r="AJ35" i="1"/>
  <c r="V35" i="1"/>
  <c r="X35" i="1" s="1"/>
  <c r="Z35" i="1" s="1"/>
  <c r="U35" i="1"/>
  <c r="T35" i="1"/>
  <c r="S35" i="1"/>
  <c r="Y35" i="1" s="1"/>
  <c r="R35" i="1"/>
  <c r="Q35" i="1"/>
  <c r="P35" i="1"/>
  <c r="O35" i="1"/>
  <c r="N35" i="1"/>
  <c r="M35" i="1"/>
  <c r="L35" i="1"/>
  <c r="K35" i="1"/>
  <c r="I35" i="1"/>
  <c r="J35" i="1" s="1"/>
  <c r="H35" i="1"/>
  <c r="G35" i="1"/>
  <c r="F35" i="1"/>
  <c r="D35" i="1"/>
  <c r="C35" i="1"/>
  <c r="BC34" i="1"/>
  <c r="BE34" i="1" s="1"/>
  <c r="BG34" i="1" s="1"/>
  <c r="BB34" i="1"/>
  <c r="BA34" i="1"/>
  <c r="AZ34" i="1"/>
  <c r="BF34" i="1" s="1"/>
  <c r="AY34" i="1"/>
  <c r="AX34" i="1"/>
  <c r="AW34" i="1"/>
  <c r="AV34" i="1"/>
  <c r="AU34" i="1"/>
  <c r="AT34" i="1"/>
  <c r="AS34" i="1"/>
  <c r="AR34" i="1"/>
  <c r="AP34" i="1"/>
  <c r="AQ34" i="1" s="1"/>
  <c r="AO34" i="1"/>
  <c r="AN34" i="1"/>
  <c r="AM34" i="1"/>
  <c r="AK34" i="1"/>
  <c r="AJ34" i="1"/>
  <c r="V34" i="1"/>
  <c r="X34" i="1" s="1"/>
  <c r="Z34" i="1" s="1"/>
  <c r="U34" i="1"/>
  <c r="T34" i="1"/>
  <c r="S34" i="1"/>
  <c r="Y34" i="1" s="1"/>
  <c r="R34" i="1"/>
  <c r="Q34" i="1"/>
  <c r="P34" i="1"/>
  <c r="O34" i="1"/>
  <c r="N34" i="1"/>
  <c r="M34" i="1"/>
  <c r="L34" i="1"/>
  <c r="K34" i="1"/>
  <c r="I34" i="1"/>
  <c r="J34" i="1" s="1"/>
  <c r="H34" i="1"/>
  <c r="G34" i="1"/>
  <c r="F34" i="1"/>
  <c r="D34" i="1"/>
  <c r="C34" i="1"/>
  <c r="BC33" i="1"/>
  <c r="BE33" i="1" s="1"/>
  <c r="BG33" i="1" s="1"/>
  <c r="BB33" i="1"/>
  <c r="BA33" i="1"/>
  <c r="AZ33" i="1"/>
  <c r="BF33" i="1" s="1"/>
  <c r="AY33" i="1"/>
  <c r="AX33" i="1"/>
  <c r="AW33" i="1"/>
  <c r="AV33" i="1"/>
  <c r="AU33" i="1"/>
  <c r="AT33" i="1"/>
  <c r="AS33" i="1"/>
  <c r="AR33" i="1"/>
  <c r="AP33" i="1"/>
  <c r="AQ33" i="1" s="1"/>
  <c r="AO33" i="1"/>
  <c r="AN33" i="1"/>
  <c r="AM33" i="1"/>
  <c r="AK33" i="1"/>
  <c r="AJ33" i="1"/>
  <c r="V33" i="1"/>
  <c r="X33" i="1" s="1"/>
  <c r="Z33" i="1" s="1"/>
  <c r="U33" i="1"/>
  <c r="T33" i="1"/>
  <c r="S33" i="1"/>
  <c r="Y33" i="1" s="1"/>
  <c r="R33" i="1"/>
  <c r="Q33" i="1"/>
  <c r="P33" i="1"/>
  <c r="O33" i="1"/>
  <c r="N33" i="1"/>
  <c r="M33" i="1"/>
  <c r="L33" i="1"/>
  <c r="K33" i="1"/>
  <c r="I33" i="1"/>
  <c r="J33" i="1" s="1"/>
  <c r="H33" i="1"/>
  <c r="G33" i="1"/>
  <c r="F33" i="1"/>
  <c r="D33" i="1"/>
  <c r="C33" i="1"/>
  <c r="BC32" i="1"/>
  <c r="BE32" i="1" s="1"/>
  <c r="BG32" i="1" s="1"/>
  <c r="BB32" i="1"/>
  <c r="BA32" i="1"/>
  <c r="AZ32" i="1"/>
  <c r="BF32" i="1" s="1"/>
  <c r="AY32" i="1"/>
  <c r="AX32" i="1"/>
  <c r="AW32" i="1"/>
  <c r="AV32" i="1"/>
  <c r="AU32" i="1"/>
  <c r="AT32" i="1"/>
  <c r="AS32" i="1"/>
  <c r="AR32" i="1"/>
  <c r="AP32" i="1"/>
  <c r="AQ32" i="1" s="1"/>
  <c r="AO32" i="1"/>
  <c r="AN32" i="1"/>
  <c r="AM32" i="1"/>
  <c r="AK32" i="1"/>
  <c r="AJ32" i="1"/>
  <c r="V32" i="1"/>
  <c r="U32" i="1"/>
  <c r="T32" i="1"/>
  <c r="S32" i="1"/>
  <c r="Y32" i="1" s="1"/>
  <c r="R32" i="1"/>
  <c r="Q32" i="1"/>
  <c r="P32" i="1"/>
  <c r="O32" i="1"/>
  <c r="N32" i="1"/>
  <c r="M32" i="1"/>
  <c r="L32" i="1"/>
  <c r="K32" i="1"/>
  <c r="I32" i="1"/>
  <c r="J32" i="1" s="1"/>
  <c r="H32" i="1"/>
  <c r="G32" i="1"/>
  <c r="F32" i="1"/>
  <c r="D32" i="1"/>
  <c r="C32" i="1"/>
  <c r="BC31" i="1"/>
  <c r="BE31" i="1" s="1"/>
  <c r="BG31" i="1" s="1"/>
  <c r="BB31" i="1"/>
  <c r="BA31" i="1"/>
  <c r="AZ31" i="1"/>
  <c r="BF31" i="1" s="1"/>
  <c r="AY31" i="1"/>
  <c r="AX31" i="1"/>
  <c r="AW31" i="1"/>
  <c r="AV31" i="1"/>
  <c r="AU31" i="1"/>
  <c r="AT31" i="1"/>
  <c r="AS31" i="1"/>
  <c r="AR31" i="1"/>
  <c r="AP31" i="1"/>
  <c r="AQ31" i="1" s="1"/>
  <c r="AO31" i="1"/>
  <c r="AN31" i="1"/>
  <c r="AM31" i="1"/>
  <c r="AK31" i="1"/>
  <c r="AJ31" i="1"/>
  <c r="V31" i="1"/>
  <c r="U31" i="1"/>
  <c r="T31" i="1"/>
  <c r="S31" i="1"/>
  <c r="Y31" i="1" s="1"/>
  <c r="R31" i="1"/>
  <c r="Q31" i="1"/>
  <c r="P31" i="1"/>
  <c r="O31" i="1"/>
  <c r="N31" i="1"/>
  <c r="M31" i="1"/>
  <c r="L31" i="1"/>
  <c r="K31" i="1"/>
  <c r="I31" i="1"/>
  <c r="J31" i="1" s="1"/>
  <c r="H31" i="1"/>
  <c r="G31" i="1"/>
  <c r="F31" i="1"/>
  <c r="D31" i="1"/>
  <c r="C31" i="1"/>
  <c r="BC30" i="1"/>
  <c r="BE30" i="1" s="1"/>
  <c r="BG30" i="1" s="1"/>
  <c r="BB30" i="1"/>
  <c r="BA30" i="1"/>
  <c r="AZ30" i="1"/>
  <c r="BF30" i="1" s="1"/>
  <c r="AY30" i="1"/>
  <c r="AX30" i="1"/>
  <c r="AW30" i="1"/>
  <c r="AV30" i="1"/>
  <c r="AU30" i="1"/>
  <c r="AT30" i="1"/>
  <c r="AS30" i="1"/>
  <c r="AR30" i="1"/>
  <c r="AP30" i="1"/>
  <c r="AQ30" i="1" s="1"/>
  <c r="AO30" i="1"/>
  <c r="AN30" i="1"/>
  <c r="AM30" i="1"/>
  <c r="AK30" i="1"/>
  <c r="AJ30" i="1"/>
  <c r="Y30" i="1"/>
  <c r="V30" i="1"/>
  <c r="U30" i="1"/>
  <c r="T30" i="1"/>
  <c r="S30" i="1"/>
  <c r="R30" i="1"/>
  <c r="Q30" i="1"/>
  <c r="P30" i="1"/>
  <c r="O30" i="1"/>
  <c r="N30" i="1"/>
  <c r="M30" i="1"/>
  <c r="L30" i="1"/>
  <c r="K30" i="1"/>
  <c r="I30" i="1"/>
  <c r="J30" i="1" s="1"/>
  <c r="H30" i="1"/>
  <c r="G30" i="1"/>
  <c r="F30" i="1"/>
  <c r="D30" i="1"/>
  <c r="C30" i="1"/>
  <c r="BC29" i="1"/>
  <c r="BB29" i="1"/>
  <c r="BA29" i="1"/>
  <c r="AZ29" i="1"/>
  <c r="BF29" i="1" s="1"/>
  <c r="AY29" i="1"/>
  <c r="AX29" i="1"/>
  <c r="AW29" i="1"/>
  <c r="AV29" i="1"/>
  <c r="AU29" i="1"/>
  <c r="AT29" i="1"/>
  <c r="AS29" i="1"/>
  <c r="AR29" i="1"/>
  <c r="AP29" i="1"/>
  <c r="AQ29" i="1" s="1"/>
  <c r="AO29" i="1"/>
  <c r="AN29" i="1"/>
  <c r="AM29" i="1"/>
  <c r="AK29" i="1"/>
  <c r="AJ29" i="1"/>
  <c r="Y29" i="1"/>
  <c r="V29" i="1"/>
  <c r="U29" i="1"/>
  <c r="T29" i="1"/>
  <c r="S29" i="1"/>
  <c r="R29" i="1"/>
  <c r="Q29" i="1"/>
  <c r="P29" i="1"/>
  <c r="O29" i="1"/>
  <c r="N29" i="1"/>
  <c r="M29" i="1"/>
  <c r="L29" i="1"/>
  <c r="K29" i="1"/>
  <c r="I29" i="1"/>
  <c r="J29" i="1" s="1"/>
  <c r="H29" i="1"/>
  <c r="G29" i="1"/>
  <c r="F29" i="1"/>
  <c r="D29" i="1"/>
  <c r="C29" i="1"/>
  <c r="BF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P28" i="1"/>
  <c r="AQ28" i="1" s="1"/>
  <c r="AO28" i="1"/>
  <c r="AN28" i="1"/>
  <c r="AM28" i="1"/>
  <c r="AK28" i="1"/>
  <c r="AJ28" i="1"/>
  <c r="V28" i="1"/>
  <c r="U28" i="1"/>
  <c r="T28" i="1"/>
  <c r="S28" i="1"/>
  <c r="Y28" i="1" s="1"/>
  <c r="R28" i="1"/>
  <c r="Q28" i="1"/>
  <c r="P28" i="1"/>
  <c r="O28" i="1"/>
  <c r="N28" i="1"/>
  <c r="M28" i="1"/>
  <c r="L28" i="1"/>
  <c r="K28" i="1"/>
  <c r="I28" i="1"/>
  <c r="J28" i="1" s="1"/>
  <c r="H28" i="1"/>
  <c r="G28" i="1"/>
  <c r="F28" i="1"/>
  <c r="D28" i="1"/>
  <c r="C28" i="1"/>
  <c r="BC27" i="1"/>
  <c r="BE27" i="1" s="1"/>
  <c r="BG27" i="1" s="1"/>
  <c r="BB27" i="1"/>
  <c r="BA27" i="1"/>
  <c r="AZ27" i="1"/>
  <c r="BF27" i="1" s="1"/>
  <c r="AY27" i="1"/>
  <c r="AX27" i="1"/>
  <c r="AW27" i="1"/>
  <c r="AV27" i="1"/>
  <c r="AU27" i="1"/>
  <c r="AT27" i="1"/>
  <c r="AS27" i="1"/>
  <c r="AR27" i="1"/>
  <c r="AP27" i="1"/>
  <c r="AQ27" i="1" s="1"/>
  <c r="AO27" i="1"/>
  <c r="AN27" i="1"/>
  <c r="AM27" i="1"/>
  <c r="AK27" i="1"/>
  <c r="AJ27" i="1"/>
  <c r="V27" i="1"/>
  <c r="U27" i="1"/>
  <c r="T27" i="1"/>
  <c r="S27" i="1"/>
  <c r="Y27" i="1" s="1"/>
  <c r="R27" i="1"/>
  <c r="Q27" i="1"/>
  <c r="P27" i="1"/>
  <c r="O27" i="1"/>
  <c r="N27" i="1"/>
  <c r="M27" i="1"/>
  <c r="L27" i="1"/>
  <c r="K27" i="1"/>
  <c r="I27" i="1"/>
  <c r="J27" i="1" s="1"/>
  <c r="H27" i="1"/>
  <c r="G27" i="1"/>
  <c r="F27" i="1"/>
  <c r="D27" i="1"/>
  <c r="C27" i="1"/>
  <c r="BC26" i="1"/>
  <c r="BE26" i="1" s="1"/>
  <c r="BG26" i="1" s="1"/>
  <c r="BB26" i="1"/>
  <c r="BA26" i="1"/>
  <c r="AZ26" i="1"/>
  <c r="BF26" i="1" s="1"/>
  <c r="AY26" i="1"/>
  <c r="AX26" i="1"/>
  <c r="AW26" i="1"/>
  <c r="AV26" i="1"/>
  <c r="AU26" i="1"/>
  <c r="AT26" i="1"/>
  <c r="AS26" i="1"/>
  <c r="AR26" i="1"/>
  <c r="AP26" i="1"/>
  <c r="AQ26" i="1" s="1"/>
  <c r="AO26" i="1"/>
  <c r="AN26" i="1"/>
  <c r="AM26" i="1"/>
  <c r="AK26" i="1"/>
  <c r="AJ26" i="1"/>
  <c r="Y26" i="1"/>
  <c r="V26" i="1"/>
  <c r="U26" i="1"/>
  <c r="T26" i="1"/>
  <c r="S26" i="1"/>
  <c r="R26" i="1"/>
  <c r="Q26" i="1"/>
  <c r="P26" i="1"/>
  <c r="O26" i="1"/>
  <c r="N26" i="1"/>
  <c r="M26" i="1"/>
  <c r="L26" i="1"/>
  <c r="K26" i="1"/>
  <c r="I26" i="1"/>
  <c r="J26" i="1" s="1"/>
  <c r="H26" i="1"/>
  <c r="G26" i="1"/>
  <c r="F26" i="1"/>
  <c r="D26" i="1"/>
  <c r="C26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P25" i="1"/>
  <c r="AQ25" i="1" s="1"/>
  <c r="AO25" i="1"/>
  <c r="AN25" i="1"/>
  <c r="AM25" i="1"/>
  <c r="AK25" i="1"/>
  <c r="AJ25" i="1"/>
  <c r="Y25" i="1"/>
  <c r="V25" i="1"/>
  <c r="U25" i="1"/>
  <c r="T25" i="1"/>
  <c r="S25" i="1"/>
  <c r="R25" i="1"/>
  <c r="Q25" i="1"/>
  <c r="P25" i="1"/>
  <c r="O25" i="1"/>
  <c r="N25" i="1"/>
  <c r="M25" i="1"/>
  <c r="L25" i="1"/>
  <c r="K25" i="1"/>
  <c r="I25" i="1"/>
  <c r="J25" i="1" s="1"/>
  <c r="H25" i="1"/>
  <c r="G25" i="1"/>
  <c r="F25" i="1"/>
  <c r="E25" i="1"/>
  <c r="D25" i="1"/>
  <c r="C25" i="1"/>
  <c r="BC24" i="1"/>
  <c r="BB24" i="1"/>
  <c r="BA24" i="1"/>
  <c r="AZ24" i="1"/>
  <c r="AY24" i="1"/>
  <c r="AX24" i="1"/>
  <c r="AW24" i="1"/>
  <c r="AV24" i="1"/>
  <c r="AU24" i="1"/>
  <c r="AT24" i="1"/>
  <c r="BF24" i="1" s="1"/>
  <c r="AS24" i="1"/>
  <c r="AR24" i="1"/>
  <c r="AP24" i="1"/>
  <c r="AQ24" i="1" s="1"/>
  <c r="AO24" i="1"/>
  <c r="AN24" i="1"/>
  <c r="AM24" i="1"/>
  <c r="AL24" i="1"/>
  <c r="AK24" i="1"/>
  <c r="AJ24" i="1"/>
  <c r="Y24" i="1"/>
  <c r="V24" i="1"/>
  <c r="U24" i="1"/>
  <c r="T24" i="1"/>
  <c r="S24" i="1"/>
  <c r="R24" i="1"/>
  <c r="Q24" i="1"/>
  <c r="P24" i="1"/>
  <c r="O24" i="1"/>
  <c r="N24" i="1"/>
  <c r="M24" i="1"/>
  <c r="L24" i="1"/>
  <c r="K24" i="1"/>
  <c r="I24" i="1"/>
  <c r="J24" i="1" s="1"/>
  <c r="H24" i="1"/>
  <c r="G24" i="1"/>
  <c r="F24" i="1"/>
  <c r="E24" i="1"/>
  <c r="D24" i="1"/>
  <c r="C24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P23" i="1"/>
  <c r="AQ23" i="1" s="1"/>
  <c r="AO23" i="1"/>
  <c r="AN23" i="1"/>
  <c r="AM23" i="1"/>
  <c r="AL23" i="1"/>
  <c r="AK23" i="1"/>
  <c r="AJ23" i="1"/>
  <c r="Y23" i="1"/>
  <c r="V23" i="1"/>
  <c r="U23" i="1"/>
  <c r="T23" i="1"/>
  <c r="S23" i="1"/>
  <c r="R23" i="1"/>
  <c r="Q23" i="1"/>
  <c r="P23" i="1"/>
  <c r="O23" i="1"/>
  <c r="N23" i="1"/>
  <c r="M23" i="1"/>
  <c r="L23" i="1"/>
  <c r="K23" i="1"/>
  <c r="I23" i="1"/>
  <c r="J23" i="1" s="1"/>
  <c r="H23" i="1"/>
  <c r="G23" i="1"/>
  <c r="F23" i="1"/>
  <c r="E23" i="1"/>
  <c r="D23" i="1"/>
  <c r="C23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P22" i="1"/>
  <c r="AQ22" i="1" s="1"/>
  <c r="AO22" i="1"/>
  <c r="AN22" i="1"/>
  <c r="AM22" i="1"/>
  <c r="AL22" i="1"/>
  <c r="AK22" i="1"/>
  <c r="AJ22" i="1"/>
  <c r="Y22" i="1"/>
  <c r="V22" i="1"/>
  <c r="U22" i="1"/>
  <c r="T22" i="1"/>
  <c r="S22" i="1"/>
  <c r="R22" i="1"/>
  <c r="Q22" i="1"/>
  <c r="P22" i="1"/>
  <c r="O22" i="1"/>
  <c r="N22" i="1"/>
  <c r="M22" i="1"/>
  <c r="L22" i="1"/>
  <c r="K22" i="1"/>
  <c r="I22" i="1"/>
  <c r="J22" i="1" s="1"/>
  <c r="H22" i="1"/>
  <c r="G22" i="1"/>
  <c r="F22" i="1"/>
  <c r="E22" i="1"/>
  <c r="D22" i="1"/>
  <c r="C22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P21" i="1"/>
  <c r="AQ21" i="1" s="1"/>
  <c r="AO21" i="1"/>
  <c r="AN21" i="1"/>
  <c r="AM21" i="1"/>
  <c r="AL21" i="1"/>
  <c r="AK21" i="1"/>
  <c r="AJ21" i="1"/>
  <c r="Y21" i="1"/>
  <c r="V21" i="1"/>
  <c r="U21" i="1"/>
  <c r="T21" i="1"/>
  <c r="S21" i="1"/>
  <c r="R21" i="1"/>
  <c r="Q21" i="1"/>
  <c r="P21" i="1"/>
  <c r="O21" i="1"/>
  <c r="N21" i="1"/>
  <c r="M21" i="1"/>
  <c r="L21" i="1"/>
  <c r="K21" i="1"/>
  <c r="I21" i="1"/>
  <c r="J21" i="1" s="1"/>
  <c r="H21" i="1"/>
  <c r="G21" i="1"/>
  <c r="F21" i="1"/>
  <c r="E21" i="1"/>
  <c r="D21" i="1"/>
  <c r="C21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P20" i="1"/>
  <c r="AQ20" i="1" s="1"/>
  <c r="AO20" i="1"/>
  <c r="AN20" i="1"/>
  <c r="AM20" i="1"/>
  <c r="AL20" i="1"/>
  <c r="AK20" i="1"/>
  <c r="AJ20" i="1"/>
  <c r="U20" i="1"/>
  <c r="T20" i="1"/>
  <c r="S20" i="1"/>
  <c r="R20" i="1"/>
  <c r="V20" i="1" s="1"/>
  <c r="Q20" i="1"/>
  <c r="P20" i="1"/>
  <c r="O20" i="1"/>
  <c r="N20" i="1"/>
  <c r="M20" i="1"/>
  <c r="L20" i="1"/>
  <c r="K20" i="1"/>
  <c r="I20" i="1"/>
  <c r="J20" i="1" s="1"/>
  <c r="H20" i="1"/>
  <c r="G20" i="1"/>
  <c r="F20" i="1"/>
  <c r="E20" i="1"/>
  <c r="D20" i="1"/>
  <c r="C20" i="1"/>
  <c r="BB19" i="1"/>
  <c r="BA19" i="1"/>
  <c r="AZ19" i="1"/>
  <c r="AY19" i="1"/>
  <c r="BC19" i="1" s="1"/>
  <c r="AX19" i="1"/>
  <c r="AW19" i="1"/>
  <c r="AV19" i="1"/>
  <c r="AU19" i="1"/>
  <c r="AT19" i="1"/>
  <c r="AS19" i="1"/>
  <c r="AR19" i="1"/>
  <c r="AP19" i="1"/>
  <c r="AQ19" i="1" s="1"/>
  <c r="AO19" i="1"/>
  <c r="AN19" i="1"/>
  <c r="AM19" i="1"/>
  <c r="AL19" i="1"/>
  <c r="AK19" i="1"/>
  <c r="AJ19" i="1"/>
  <c r="BD19" i="1" s="1"/>
  <c r="V19" i="1"/>
  <c r="U19" i="1"/>
  <c r="T19" i="1"/>
  <c r="S19" i="1"/>
  <c r="R19" i="1"/>
  <c r="Q19" i="1"/>
  <c r="P19" i="1"/>
  <c r="O19" i="1"/>
  <c r="N19" i="1"/>
  <c r="M19" i="1"/>
  <c r="L19" i="1"/>
  <c r="K19" i="1"/>
  <c r="I19" i="1"/>
  <c r="J19" i="1" s="1"/>
  <c r="H19" i="1"/>
  <c r="G19" i="1"/>
  <c r="F19" i="1"/>
  <c r="D19" i="1"/>
  <c r="C19" i="1"/>
  <c r="W19" i="1" s="1"/>
  <c r="BB18" i="1"/>
  <c r="BA18" i="1"/>
  <c r="AZ18" i="1"/>
  <c r="AY18" i="1"/>
  <c r="BC18" i="1" s="1"/>
  <c r="AX18" i="1"/>
  <c r="AW18" i="1"/>
  <c r="AV18" i="1"/>
  <c r="AU18" i="1"/>
  <c r="AT18" i="1"/>
  <c r="AS18" i="1"/>
  <c r="AR18" i="1"/>
  <c r="AP18" i="1"/>
  <c r="AO18" i="1"/>
  <c r="AN18" i="1"/>
  <c r="AQ18" i="1" s="1"/>
  <c r="AM18" i="1"/>
  <c r="AK18" i="1"/>
  <c r="AJ18" i="1"/>
  <c r="V18" i="1"/>
  <c r="U18" i="1"/>
  <c r="T18" i="1"/>
  <c r="S18" i="1"/>
  <c r="R18" i="1"/>
  <c r="Q18" i="1"/>
  <c r="P18" i="1"/>
  <c r="Y18" i="1" s="1"/>
  <c r="O18" i="1"/>
  <c r="N18" i="1"/>
  <c r="M18" i="1"/>
  <c r="L18" i="1"/>
  <c r="K18" i="1"/>
  <c r="I18" i="1"/>
  <c r="H18" i="1"/>
  <c r="J18" i="1" s="1"/>
  <c r="G18" i="1"/>
  <c r="F18" i="1"/>
  <c r="D18" i="1"/>
  <c r="C18" i="1"/>
  <c r="W18" i="1" s="1"/>
  <c r="BC17" i="1"/>
  <c r="BF17" i="1" s="1"/>
  <c r="BB17" i="1"/>
  <c r="BA17" i="1"/>
  <c r="AZ17" i="1"/>
  <c r="AY17" i="1"/>
  <c r="AX17" i="1"/>
  <c r="AW17" i="1"/>
  <c r="AV17" i="1"/>
  <c r="AU17" i="1"/>
  <c r="AT17" i="1"/>
  <c r="AS17" i="1"/>
  <c r="AR17" i="1"/>
  <c r="AP17" i="1"/>
  <c r="AO17" i="1"/>
  <c r="BE17" i="1" s="1"/>
  <c r="BG17" i="1" s="1"/>
  <c r="AN17" i="1"/>
  <c r="AM17" i="1"/>
  <c r="AK17" i="1"/>
  <c r="AJ17" i="1"/>
  <c r="BD17" i="1" s="1"/>
  <c r="V17" i="1"/>
  <c r="Y17" i="1" s="1"/>
  <c r="U17" i="1"/>
  <c r="T17" i="1"/>
  <c r="S17" i="1"/>
  <c r="R17" i="1"/>
  <c r="Q17" i="1"/>
  <c r="P17" i="1"/>
  <c r="O17" i="1"/>
  <c r="N17" i="1"/>
  <c r="M17" i="1"/>
  <c r="L17" i="1"/>
  <c r="K17" i="1"/>
  <c r="I17" i="1"/>
  <c r="H17" i="1"/>
  <c r="J17" i="1" s="1"/>
  <c r="G17" i="1"/>
  <c r="F17" i="1"/>
  <c r="D17" i="1"/>
  <c r="C17" i="1"/>
  <c r="W17" i="1" s="1"/>
  <c r="BC16" i="1"/>
  <c r="BF16" i="1" s="1"/>
  <c r="BB16" i="1"/>
  <c r="BA16" i="1"/>
  <c r="AZ16" i="1"/>
  <c r="AY16" i="1"/>
  <c r="AX16" i="1"/>
  <c r="AW16" i="1"/>
  <c r="AV16" i="1"/>
  <c r="AU16" i="1"/>
  <c r="AT16" i="1"/>
  <c r="AS16" i="1"/>
  <c r="AR16" i="1"/>
  <c r="AP16" i="1"/>
  <c r="AO16" i="1"/>
  <c r="BE16" i="1" s="1"/>
  <c r="BG16" i="1" s="1"/>
  <c r="AN16" i="1"/>
  <c r="AM16" i="1"/>
  <c r="AK16" i="1"/>
  <c r="AJ16" i="1"/>
  <c r="BD16" i="1" s="1"/>
  <c r="V16" i="1"/>
  <c r="Y16" i="1" s="1"/>
  <c r="U16" i="1"/>
  <c r="T16" i="1"/>
  <c r="S16" i="1"/>
  <c r="R16" i="1"/>
  <c r="Q16" i="1"/>
  <c r="P16" i="1"/>
  <c r="O16" i="1"/>
  <c r="N16" i="1"/>
  <c r="M16" i="1"/>
  <c r="L16" i="1"/>
  <c r="K16" i="1"/>
  <c r="I16" i="1"/>
  <c r="H16" i="1"/>
  <c r="X16" i="1" s="1"/>
  <c r="Z16" i="1" s="1"/>
  <c r="G16" i="1"/>
  <c r="F16" i="1"/>
  <c r="D16" i="1"/>
  <c r="C16" i="1"/>
  <c r="W16" i="1" s="1"/>
  <c r="BC15" i="1"/>
  <c r="BF15" i="1" s="1"/>
  <c r="BB15" i="1"/>
  <c r="BA15" i="1"/>
  <c r="AZ15" i="1"/>
  <c r="AY15" i="1"/>
  <c r="AX15" i="1"/>
  <c r="AW15" i="1"/>
  <c r="AV15" i="1"/>
  <c r="AU15" i="1"/>
  <c r="AT15" i="1"/>
  <c r="AS15" i="1"/>
  <c r="AR15" i="1"/>
  <c r="AP15" i="1"/>
  <c r="AO15" i="1"/>
  <c r="BE15" i="1" s="1"/>
  <c r="BG15" i="1" s="1"/>
  <c r="AN15" i="1"/>
  <c r="AM15" i="1"/>
  <c r="AK15" i="1"/>
  <c r="AJ15" i="1"/>
  <c r="BD15" i="1" s="1"/>
  <c r="V15" i="1"/>
  <c r="Y15" i="1" s="1"/>
  <c r="U15" i="1"/>
  <c r="T15" i="1"/>
  <c r="S15" i="1"/>
  <c r="R15" i="1"/>
  <c r="Q15" i="1"/>
  <c r="P15" i="1"/>
  <c r="O15" i="1"/>
  <c r="N15" i="1"/>
  <c r="M15" i="1"/>
  <c r="L15" i="1"/>
  <c r="K15" i="1"/>
  <c r="I15" i="1"/>
  <c r="H15" i="1"/>
  <c r="X15" i="1" s="1"/>
  <c r="Z15" i="1" s="1"/>
  <c r="G15" i="1"/>
  <c r="F15" i="1"/>
  <c r="D15" i="1"/>
  <c r="C15" i="1"/>
  <c r="W15" i="1" s="1"/>
  <c r="BC14" i="1"/>
  <c r="BF14" i="1" s="1"/>
  <c r="BB14" i="1"/>
  <c r="BA14" i="1"/>
  <c r="AZ14" i="1"/>
  <c r="AY14" i="1"/>
  <c r="AX14" i="1"/>
  <c r="AW14" i="1"/>
  <c r="AV14" i="1"/>
  <c r="AU14" i="1"/>
  <c r="AT14" i="1"/>
  <c r="AS14" i="1"/>
  <c r="AR14" i="1"/>
  <c r="AP14" i="1"/>
  <c r="AO14" i="1"/>
  <c r="BE14" i="1" s="1"/>
  <c r="BG14" i="1" s="1"/>
  <c r="AN14" i="1"/>
  <c r="AM14" i="1"/>
  <c r="AK14" i="1"/>
  <c r="AJ14" i="1"/>
  <c r="BD14" i="1" s="1"/>
  <c r="V14" i="1"/>
  <c r="Y14" i="1" s="1"/>
  <c r="U14" i="1"/>
  <c r="T14" i="1"/>
  <c r="S14" i="1"/>
  <c r="R14" i="1"/>
  <c r="Q14" i="1"/>
  <c r="P14" i="1"/>
  <c r="O14" i="1"/>
  <c r="N14" i="1"/>
  <c r="M14" i="1"/>
  <c r="L14" i="1"/>
  <c r="K14" i="1"/>
  <c r="I14" i="1"/>
  <c r="H14" i="1"/>
  <c r="X14" i="1" s="1"/>
  <c r="Z14" i="1" s="1"/>
  <c r="G14" i="1"/>
  <c r="F14" i="1"/>
  <c r="D14" i="1"/>
  <c r="C14" i="1"/>
  <c r="W14" i="1" s="1"/>
  <c r="BC13" i="1"/>
  <c r="BF13" i="1" s="1"/>
  <c r="BB13" i="1"/>
  <c r="BA13" i="1"/>
  <c r="AZ13" i="1"/>
  <c r="AY13" i="1"/>
  <c r="AX13" i="1"/>
  <c r="AW13" i="1"/>
  <c r="AV13" i="1"/>
  <c r="AU13" i="1"/>
  <c r="AT13" i="1"/>
  <c r="AS13" i="1"/>
  <c r="AR13" i="1"/>
  <c r="AP13" i="1"/>
  <c r="AO13" i="1"/>
  <c r="BE13" i="1" s="1"/>
  <c r="BG13" i="1" s="1"/>
  <c r="AN13" i="1"/>
  <c r="AM13" i="1"/>
  <c r="AK13" i="1"/>
  <c r="AJ13" i="1"/>
  <c r="BD13" i="1" s="1"/>
  <c r="V13" i="1"/>
  <c r="Y13" i="1" s="1"/>
  <c r="U13" i="1"/>
  <c r="T13" i="1"/>
  <c r="S13" i="1"/>
  <c r="R13" i="1"/>
  <c r="Q13" i="1"/>
  <c r="P13" i="1"/>
  <c r="O13" i="1"/>
  <c r="N13" i="1"/>
  <c r="M13" i="1"/>
  <c r="L13" i="1"/>
  <c r="K13" i="1"/>
  <c r="I13" i="1"/>
  <c r="H13" i="1"/>
  <c r="J13" i="1" s="1"/>
  <c r="G13" i="1"/>
  <c r="F13" i="1"/>
  <c r="D13" i="1"/>
  <c r="C13" i="1"/>
  <c r="W13" i="1" s="1"/>
  <c r="BC12" i="1"/>
  <c r="BF12" i="1" s="1"/>
  <c r="BB12" i="1"/>
  <c r="BA12" i="1"/>
  <c r="AZ12" i="1"/>
  <c r="AY12" i="1"/>
  <c r="AX12" i="1"/>
  <c r="AW12" i="1"/>
  <c r="AV12" i="1"/>
  <c r="AU12" i="1"/>
  <c r="AT12" i="1"/>
  <c r="AS12" i="1"/>
  <c r="AR12" i="1"/>
  <c r="AP12" i="1"/>
  <c r="AO12" i="1"/>
  <c r="BE12" i="1" s="1"/>
  <c r="BG12" i="1" s="1"/>
  <c r="AN12" i="1"/>
  <c r="AM12" i="1"/>
  <c r="AK12" i="1"/>
  <c r="AJ12" i="1"/>
  <c r="BD12" i="1" s="1"/>
  <c r="V12" i="1"/>
  <c r="Y12" i="1" s="1"/>
  <c r="U12" i="1"/>
  <c r="T12" i="1"/>
  <c r="S12" i="1"/>
  <c r="R12" i="1"/>
  <c r="AY60" i="1" s="1"/>
  <c r="Q12" i="1"/>
  <c r="AX60" i="1" s="1"/>
  <c r="P12" i="1"/>
  <c r="O12" i="1"/>
  <c r="AV60" i="1" s="1"/>
  <c r="N12" i="1"/>
  <c r="AU60" i="1" s="1"/>
  <c r="M12" i="1"/>
  <c r="L12" i="1"/>
  <c r="K12" i="1"/>
  <c r="I12" i="1"/>
  <c r="H12" i="1"/>
  <c r="AO60" i="1" s="1"/>
  <c r="G12" i="1"/>
  <c r="AN60" i="1" s="1"/>
  <c r="F12" i="1"/>
  <c r="D12" i="1"/>
  <c r="AK60" i="1" s="1"/>
  <c r="C12" i="1"/>
  <c r="AW9" i="1"/>
  <c r="AU9" i="1"/>
  <c r="O9" i="1"/>
  <c r="AV9" i="1" s="1"/>
  <c r="N9" i="1"/>
  <c r="BB7" i="1"/>
  <c r="BA7" i="1"/>
  <c r="AZ7" i="1"/>
  <c r="AX7" i="1"/>
  <c r="AT7" i="1"/>
  <c r="AQ7" i="1"/>
  <c r="AP7" i="1"/>
  <c r="BF6" i="1"/>
  <c r="BE6" i="1"/>
  <c r="BD6" i="1"/>
  <c r="BC6" i="1"/>
  <c r="AY6" i="1"/>
  <c r="AS6" i="1"/>
  <c r="AR6" i="1"/>
  <c r="AI6" i="1"/>
  <c r="AH6" i="1"/>
  <c r="BD5" i="1"/>
  <c r="AL5" i="1"/>
  <c r="AI5" i="1"/>
  <c r="A5" i="1"/>
  <c r="A3" i="1"/>
  <c r="G2" i="1"/>
  <c r="E1" i="1"/>
  <c r="BE19" i="1" l="1"/>
  <c r="BG19" i="1" s="1"/>
  <c r="BF19" i="1"/>
  <c r="X20" i="1"/>
  <c r="Z20" i="1" s="1"/>
  <c r="Y20" i="1"/>
  <c r="BF60" i="1" s="1"/>
  <c r="BE18" i="1"/>
  <c r="BG18" i="1" s="1"/>
  <c r="BF18" i="1"/>
  <c r="AW60" i="1"/>
  <c r="X13" i="1"/>
  <c r="Z13" i="1" s="1"/>
  <c r="W32" i="1"/>
  <c r="E32" i="1"/>
  <c r="BF36" i="1"/>
  <c r="BE36" i="1"/>
  <c r="BG36" i="1" s="1"/>
  <c r="W39" i="1"/>
  <c r="E39" i="1"/>
  <c r="AP60" i="1"/>
  <c r="BD20" i="1"/>
  <c r="BD21" i="1"/>
  <c r="BD22" i="1"/>
  <c r="BD23" i="1"/>
  <c r="BD24" i="1"/>
  <c r="BD25" i="1"/>
  <c r="AL25" i="1"/>
  <c r="X28" i="1"/>
  <c r="Z28" i="1" s="1"/>
  <c r="BD29" i="1"/>
  <c r="AL29" i="1"/>
  <c r="X32" i="1"/>
  <c r="Z32" i="1" s="1"/>
  <c r="W34" i="1"/>
  <c r="E34" i="1"/>
  <c r="W36" i="1"/>
  <c r="E36" i="1"/>
  <c r="Y37" i="1"/>
  <c r="X37" i="1"/>
  <c r="Z37" i="1" s="1"/>
  <c r="BD39" i="1"/>
  <c r="AL39" i="1"/>
  <c r="BD40" i="1"/>
  <c r="BE40" i="1"/>
  <c r="BG40" i="1" s="1"/>
  <c r="BD42" i="1"/>
  <c r="AL42" i="1"/>
  <c r="X17" i="1"/>
  <c r="Z17" i="1" s="1"/>
  <c r="AQ12" i="1"/>
  <c r="AQ13" i="1"/>
  <c r="J14" i="1"/>
  <c r="AQ14" i="1"/>
  <c r="J15" i="1"/>
  <c r="AQ15" i="1"/>
  <c r="J16" i="1"/>
  <c r="AQ16" i="1"/>
  <c r="AQ17" i="1"/>
  <c r="BD18" i="1"/>
  <c r="E19" i="1"/>
  <c r="BE25" i="1"/>
  <c r="BG25" i="1" s="1"/>
  <c r="W27" i="1"/>
  <c r="E27" i="1"/>
  <c r="BE29" i="1"/>
  <c r="BG29" i="1" s="1"/>
  <c r="W31" i="1"/>
  <c r="E31" i="1"/>
  <c r="BF37" i="1"/>
  <c r="BE37" i="1"/>
  <c r="BG37" i="1" s="1"/>
  <c r="BF39" i="1"/>
  <c r="W28" i="1"/>
  <c r="E28" i="1"/>
  <c r="J12" i="1"/>
  <c r="AR60" i="1"/>
  <c r="X19" i="1"/>
  <c r="Z19" i="1" s="1"/>
  <c r="BE20" i="1"/>
  <c r="BG20" i="1" s="1"/>
  <c r="BE21" i="1"/>
  <c r="BG21" i="1" s="1"/>
  <c r="BE22" i="1"/>
  <c r="BG22" i="1" s="1"/>
  <c r="BE23" i="1"/>
  <c r="BG23" i="1" s="1"/>
  <c r="BE24" i="1"/>
  <c r="BG24" i="1" s="1"/>
  <c r="BF25" i="1"/>
  <c r="X27" i="1"/>
  <c r="Z27" i="1" s="1"/>
  <c r="BD28" i="1"/>
  <c r="AL28" i="1"/>
  <c r="X31" i="1"/>
  <c r="Z31" i="1" s="1"/>
  <c r="BD32" i="1"/>
  <c r="AL32" i="1"/>
  <c r="BD34" i="1"/>
  <c r="AL34" i="1"/>
  <c r="BD36" i="1"/>
  <c r="AL36" i="1"/>
  <c r="Y38" i="1"/>
  <c r="X38" i="1"/>
  <c r="Z38" i="1" s="1"/>
  <c r="AZ60" i="1"/>
  <c r="AS60" i="1"/>
  <c r="AL18" i="1"/>
  <c r="Y19" i="1"/>
  <c r="W20" i="1"/>
  <c r="BF20" i="1"/>
  <c r="BF21" i="1"/>
  <c r="BF22" i="1"/>
  <c r="BF23" i="1"/>
  <c r="W26" i="1"/>
  <c r="E26" i="1"/>
  <c r="BE28" i="1"/>
  <c r="BG28" i="1" s="1"/>
  <c r="W30" i="1"/>
  <c r="E30" i="1"/>
  <c r="W37" i="1"/>
  <c r="E37" i="1"/>
  <c r="BF38" i="1"/>
  <c r="BE38" i="1"/>
  <c r="BG38" i="1" s="1"/>
  <c r="BD41" i="1"/>
  <c r="AL41" i="1"/>
  <c r="X59" i="1"/>
  <c r="Z59" i="1" s="1"/>
  <c r="Y59" i="1"/>
  <c r="AJ60" i="1"/>
  <c r="BA60" i="1"/>
  <c r="E12" i="1"/>
  <c r="AT60" i="1"/>
  <c r="BB60" i="1"/>
  <c r="AL12" i="1"/>
  <c r="E13" i="1"/>
  <c r="AL13" i="1"/>
  <c r="E14" i="1"/>
  <c r="AL14" i="1"/>
  <c r="E15" i="1"/>
  <c r="AL15" i="1"/>
  <c r="E16" i="1"/>
  <c r="AL16" i="1"/>
  <c r="E17" i="1"/>
  <c r="AL17" i="1"/>
  <c r="E18" i="1"/>
  <c r="W21" i="1"/>
  <c r="W22" i="1"/>
  <c r="W23" i="1"/>
  <c r="W24" i="1"/>
  <c r="W25" i="1"/>
  <c r="X26" i="1"/>
  <c r="Z26" i="1" s="1"/>
  <c r="BD27" i="1"/>
  <c r="AL27" i="1"/>
  <c r="X30" i="1"/>
  <c r="Z30" i="1" s="1"/>
  <c r="BD31" i="1"/>
  <c r="AL31" i="1"/>
  <c r="W33" i="1"/>
  <c r="E33" i="1"/>
  <c r="W35" i="1"/>
  <c r="E35" i="1"/>
  <c r="BD37" i="1"/>
  <c r="AL37" i="1"/>
  <c r="Y39" i="1"/>
  <c r="X39" i="1"/>
  <c r="Z39" i="1" s="1"/>
  <c r="Y40" i="1"/>
  <c r="X40" i="1"/>
  <c r="Z40" i="1" s="1"/>
  <c r="BD46" i="1"/>
  <c r="AL46" i="1"/>
  <c r="AM60" i="1"/>
  <c r="BC60" i="1"/>
  <c r="X18" i="1"/>
  <c r="Z18" i="1" s="1"/>
  <c r="W29" i="1"/>
  <c r="E29" i="1"/>
  <c r="W38" i="1"/>
  <c r="E38" i="1"/>
  <c r="X12" i="1"/>
  <c r="W12" i="1"/>
  <c r="X21" i="1"/>
  <c r="Z21" i="1" s="1"/>
  <c r="X22" i="1"/>
  <c r="Z22" i="1" s="1"/>
  <c r="X23" i="1"/>
  <c r="Z23" i="1" s="1"/>
  <c r="X24" i="1"/>
  <c r="Z24" i="1" s="1"/>
  <c r="X25" i="1"/>
  <c r="Z25" i="1" s="1"/>
  <c r="BD26" i="1"/>
  <c r="AL26" i="1"/>
  <c r="X29" i="1"/>
  <c r="Z29" i="1" s="1"/>
  <c r="BD30" i="1"/>
  <c r="AL30" i="1"/>
  <c r="BD33" i="1"/>
  <c r="AL33" i="1"/>
  <c r="BD35" i="1"/>
  <c r="AL35" i="1"/>
  <c r="BD38" i="1"/>
  <c r="AL38" i="1"/>
  <c r="BE42" i="1"/>
  <c r="BG42" i="1" s="1"/>
  <c r="AQ43" i="1"/>
  <c r="W44" i="1"/>
  <c r="E44" i="1"/>
  <c r="BE46" i="1"/>
  <c r="BG46" i="1" s="1"/>
  <c r="AQ47" i="1"/>
  <c r="W48" i="1"/>
  <c r="E48" i="1"/>
  <c r="AQ51" i="1"/>
  <c r="W52" i="1"/>
  <c r="AQ55" i="1"/>
  <c r="W56" i="1"/>
  <c r="BE41" i="1"/>
  <c r="BG41" i="1" s="1"/>
  <c r="BD45" i="1"/>
  <c r="AL45" i="1"/>
  <c r="BE59" i="1"/>
  <c r="BG59" i="1" s="1"/>
  <c r="BF41" i="1"/>
  <c r="W43" i="1"/>
  <c r="E43" i="1"/>
  <c r="BE45" i="1"/>
  <c r="BG45" i="1" s="1"/>
  <c r="W47" i="1"/>
  <c r="E47" i="1"/>
  <c r="BE49" i="1"/>
  <c r="BG49" i="1" s="1"/>
  <c r="W51" i="1"/>
  <c r="BE53" i="1"/>
  <c r="BG53" i="1" s="1"/>
  <c r="W55" i="1"/>
  <c r="BE57" i="1"/>
  <c r="BG57" i="1" s="1"/>
  <c r="W59" i="1"/>
  <c r="AQ39" i="1"/>
  <c r="BE39" i="1"/>
  <c r="BG39" i="1" s="1"/>
  <c r="E41" i="1"/>
  <c r="AQ41" i="1"/>
  <c r="W42" i="1"/>
  <c r="X43" i="1"/>
  <c r="Z43" i="1" s="1"/>
  <c r="J44" i="1"/>
  <c r="BD44" i="1"/>
  <c r="AL44" i="1"/>
  <c r="X47" i="1"/>
  <c r="Z47" i="1" s="1"/>
  <c r="J48" i="1"/>
  <c r="BD48" i="1"/>
  <c r="X51" i="1"/>
  <c r="Z51" i="1" s="1"/>
  <c r="J52" i="1"/>
  <c r="BD52" i="1"/>
  <c r="X55" i="1"/>
  <c r="Z55" i="1" s="1"/>
  <c r="J56" i="1"/>
  <c r="BD56" i="1"/>
  <c r="Y43" i="1"/>
  <c r="BE44" i="1"/>
  <c r="BG44" i="1" s="1"/>
  <c r="AQ45" i="1"/>
  <c r="W46" i="1"/>
  <c r="E46" i="1"/>
  <c r="BE48" i="1"/>
  <c r="BG48" i="1" s="1"/>
  <c r="AQ49" i="1"/>
  <c r="W50" i="1"/>
  <c r="BE52" i="1"/>
  <c r="BG52" i="1" s="1"/>
  <c r="AQ53" i="1"/>
  <c r="W54" i="1"/>
  <c r="BE56" i="1"/>
  <c r="BG56" i="1" s="1"/>
  <c r="AQ57" i="1"/>
  <c r="W58" i="1"/>
  <c r="BD59" i="1"/>
  <c r="J41" i="1"/>
  <c r="X41" i="1"/>
  <c r="Z41" i="1" s="1"/>
  <c r="X42" i="1"/>
  <c r="Z42" i="1" s="1"/>
  <c r="J43" i="1"/>
  <c r="BD43" i="1"/>
  <c r="AL43" i="1"/>
  <c r="X46" i="1"/>
  <c r="Z46" i="1" s="1"/>
  <c r="J47" i="1"/>
  <c r="BD47" i="1"/>
  <c r="AL47" i="1"/>
  <c r="X50" i="1"/>
  <c r="Z50" i="1" s="1"/>
  <c r="J51" i="1"/>
  <c r="BD51" i="1"/>
  <c r="X54" i="1"/>
  <c r="Z54" i="1" s="1"/>
  <c r="J55" i="1"/>
  <c r="BD55" i="1"/>
  <c r="X58" i="1"/>
  <c r="Z58" i="1" s="1"/>
  <c r="J59" i="1"/>
  <c r="BF59" i="1"/>
  <c r="Y42" i="1"/>
  <c r="BE43" i="1"/>
  <c r="BG43" i="1" s="1"/>
  <c r="W45" i="1"/>
  <c r="E45" i="1"/>
  <c r="BE47" i="1"/>
  <c r="BG47" i="1" s="1"/>
  <c r="BE51" i="1"/>
  <c r="BG51" i="1" s="1"/>
  <c r="BE55" i="1"/>
  <c r="BG55" i="1" s="1"/>
  <c r="AL48" i="1"/>
  <c r="E49" i="1"/>
  <c r="AL49" i="1"/>
  <c r="E50" i="1"/>
  <c r="AL50" i="1"/>
  <c r="E51" i="1"/>
  <c r="AL51" i="1"/>
  <c r="E52" i="1"/>
  <c r="AL52" i="1"/>
  <c r="E53" i="1"/>
  <c r="AL53" i="1"/>
  <c r="E54" i="1"/>
  <c r="AL54" i="1"/>
  <c r="E55" i="1"/>
  <c r="AL55" i="1"/>
  <c r="E56" i="1"/>
  <c r="AL56" i="1"/>
  <c r="E57" i="1"/>
  <c r="AL57" i="1"/>
  <c r="E58" i="1"/>
  <c r="AL58" i="1"/>
  <c r="E59" i="1"/>
  <c r="AL59" i="1"/>
  <c r="AQ60" i="1" l="1"/>
  <c r="AL60" i="1"/>
  <c r="BD60" i="1"/>
  <c r="BE60" i="1"/>
  <c r="Z12" i="1"/>
  <c r="BG6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DOEACC-Dell</author>
  </authors>
  <commentList>
    <comment ref="BD60" authorId="0" shapeId="0" xr:uid="{005C6AD4-CE66-45B7-9D54-A992B6941C99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 xml:space="preserve">Drawal=Demand-(Own Gen., Baspa, Malana &amp; Power Cut)
</t>
        </r>
      </text>
    </comment>
  </commentList>
</comments>
</file>

<file path=xl/sharedStrings.xml><?xml version="1.0" encoding="utf-8"?>
<sst xmlns="http://schemas.openxmlformats.org/spreadsheetml/2006/main" count="197" uniqueCount="180">
  <si>
    <r>
      <t>File Name</t>
    </r>
    <r>
      <rPr>
        <sz val="24"/>
        <color indexed="8"/>
        <rFont val="Arial"/>
        <family val="2"/>
      </rPr>
      <t>: HPSLDC DA</t>
    </r>
  </si>
  <si>
    <t>Date &amp; Time of Preperation of DA:</t>
  </si>
  <si>
    <t>at 23:30 Hrs.</t>
  </si>
  <si>
    <t>at 23:30Hrs.</t>
  </si>
  <si>
    <t>Annexure A</t>
  </si>
  <si>
    <t>Prepared at:</t>
  </si>
  <si>
    <t>23:30 Hrs.</t>
  </si>
  <si>
    <t>S.No.</t>
  </si>
  <si>
    <t xml:space="preserve"> TIME hh:mm</t>
  </si>
  <si>
    <t>Forecast Demand of State  (Unrestricted) (MW)</t>
  </si>
  <si>
    <t>Power Cut/ Restrictions (MW)</t>
  </si>
  <si>
    <t>Restricted Demand (MW)</t>
  </si>
  <si>
    <t>Baspa-II (MW)</t>
  </si>
  <si>
    <t>Own Gen (MW)</t>
  </si>
  <si>
    <t>Saleable Power of HEPs(IPP) Connected to HP System and Selling Power Under OA  (MW)</t>
  </si>
  <si>
    <t>Bilateral Share (Khara, Shanan &amp; RSD ) (MW)</t>
  </si>
  <si>
    <t>IMPORT (MW)</t>
  </si>
  <si>
    <t>GoHP Power from ISGS Availed by HPSEBL (Equity Power and Need Based Free Power) (MW)</t>
  </si>
  <si>
    <t>EXPORT (MW)</t>
  </si>
  <si>
    <t>ISGS after Surrender (Excluding GoHP Power) MW</t>
  </si>
  <si>
    <t xml:space="preserve">      Drawal   (MW)      3-(4+6+7+8+9+16)</t>
  </si>
  <si>
    <t>Net Availabilty (MW)</t>
  </si>
  <si>
    <t>Net Sch (MW)</t>
  </si>
  <si>
    <t>Sur.(+)/ Deficit(-) (MW)</t>
  </si>
  <si>
    <t>ACTUAL</t>
  </si>
  <si>
    <t>Forecast Demand of State(Unrestricted) (MW)</t>
  </si>
  <si>
    <t>Baspa-II</t>
  </si>
  <si>
    <t>Sur.(+)/Deficit  (-) (MW)</t>
  </si>
  <si>
    <t>Larji</t>
  </si>
  <si>
    <t>Bhaba</t>
  </si>
  <si>
    <t>Others
(Bassi,Giri,Andhra,Gaj,Khauli,Baner,Binwa,Ghanvi,Thirot,Micros HEPs)</t>
  </si>
  <si>
    <t>Total Own Generation</t>
  </si>
  <si>
    <t xml:space="preserve">Total  Under Banking 
</t>
  </si>
  <si>
    <t>Market
 Purchase</t>
  </si>
  <si>
    <t xml:space="preserve">Free Power from HEPs(for HPSEB) Connected to HP System and Selling Power Under OA </t>
  </si>
  <si>
    <t>Total Green Power</t>
  </si>
  <si>
    <t xml:space="preserve">Sale through Power Exchange(s) </t>
  </si>
  <si>
    <t>Frequency</t>
  </si>
  <si>
    <t>Actual Demand</t>
  </si>
  <si>
    <t>Net Sch</t>
  </si>
  <si>
    <t>Drawal</t>
  </si>
  <si>
    <t>Total own generation</t>
  </si>
  <si>
    <t xml:space="preserve">GoHP Power </t>
  </si>
  <si>
    <t>Sur.(+)/ Deficit(-)</t>
  </si>
  <si>
    <t>GoHP Power</t>
  </si>
  <si>
    <t>Through Power Exchange(s)</t>
  </si>
  <si>
    <t>1(a)</t>
  </si>
  <si>
    <t>2(a)</t>
  </si>
  <si>
    <t>3(a)</t>
  </si>
  <si>
    <t>4(a)</t>
  </si>
  <si>
    <t>5(a)</t>
  </si>
  <si>
    <t>6(a)</t>
  </si>
  <si>
    <t>7(a)</t>
  </si>
  <si>
    <t>8(a)</t>
  </si>
  <si>
    <t>9(a)</t>
  </si>
  <si>
    <t>10(a)</t>
  </si>
  <si>
    <t>11(a)</t>
  </si>
  <si>
    <t>12(a)</t>
  </si>
  <si>
    <t>13(a)</t>
  </si>
  <si>
    <t>14(a)</t>
  </si>
  <si>
    <t>15(a)</t>
  </si>
  <si>
    <t>16(a)</t>
  </si>
  <si>
    <t>17(a)</t>
  </si>
  <si>
    <t>18(a)</t>
  </si>
  <si>
    <t>19(a)</t>
  </si>
  <si>
    <t>20(a)</t>
  </si>
  <si>
    <t>21(a)</t>
  </si>
  <si>
    <t>22(a)</t>
  </si>
  <si>
    <t>23(a)</t>
  </si>
  <si>
    <t>24(a)</t>
  </si>
  <si>
    <t>25(a)</t>
  </si>
  <si>
    <t>26(a)</t>
  </si>
  <si>
    <t>27(a)</t>
  </si>
  <si>
    <t>28(a)</t>
  </si>
  <si>
    <t>29(a)</t>
  </si>
  <si>
    <t>30(a)</t>
  </si>
  <si>
    <t>31(a)</t>
  </si>
  <si>
    <t>32(a)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</si>
  <si>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</si>
  <si>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</si>
  <si>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</si>
  <si>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</si>
  <si>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</si>
  <si>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</si>
  <si>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</si>
  <si>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</si>
  <si>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</si>
  <si>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</si>
  <si>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</si>
  <si>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</si>
  <si>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</si>
  <si>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</si>
  <si>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</si>
  <si>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</si>
  <si>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</si>
  <si>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</si>
  <si>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</si>
  <si>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</si>
  <si>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</si>
  <si>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</si>
  <si>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</si>
  <si>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</si>
  <si>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</si>
  <si>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</si>
  <si>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</si>
  <si>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</si>
  <si>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</si>
  <si>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</si>
  <si>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</si>
  <si>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</si>
  <si>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</si>
  <si>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</si>
  <si>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</si>
  <si>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</si>
  <si>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</si>
  <si>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</si>
  <si>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</si>
  <si>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</si>
  <si>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</si>
  <si>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</si>
  <si>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</si>
  <si>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</si>
  <si>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</si>
  <si>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</si>
  <si>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</si>
  <si>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</si>
  <si>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</si>
  <si>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</si>
  <si>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</si>
  <si>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</si>
  <si>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</si>
  <si>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</si>
  <si>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</si>
  <si>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</si>
  <si>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</si>
  <si>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</si>
  <si>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</si>
  <si>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</si>
  <si>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</si>
  <si>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</si>
  <si>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</si>
  <si>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</si>
  <si>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</si>
  <si>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</si>
  <si>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</si>
  <si>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</si>
  <si>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</si>
  <si>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</si>
  <si>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</si>
  <si>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</si>
  <si>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</si>
  <si>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</si>
  <si>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</si>
  <si>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</si>
  <si>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</si>
  <si>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</si>
  <si>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</si>
  <si>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</si>
  <si>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</si>
  <si>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</si>
  <si>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</si>
  <si>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</si>
  <si>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</si>
  <si>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</si>
  <si>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</si>
  <si>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</si>
  <si>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</si>
  <si>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</si>
  <si>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</si>
  <si>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</si>
  <si>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</si>
  <si>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</si>
  <si>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</si>
  <si>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</si>
  <si>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</si>
  <si>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 xml:space="preserve"> </t>
  </si>
  <si>
    <t>Total (in MWh)</t>
  </si>
  <si>
    <t>ABSTRACT:</t>
  </si>
  <si>
    <t>Shift Incharge</t>
  </si>
  <si>
    <t>HPSLDC, Shimla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</si>
</sst>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3" x14ac:knownFonts="1">
    <font>
      <sz val="10"/>
      <name val="Arial"/>
    </font>
    <font>
      <sz val="10"/>
      <name val="Arial"/>
      <family val="2"/>
    </font>
    <font>
      <b/>
      <sz val="24"/>
      <color indexed="10"/>
      <name val="Arial"/>
      <family val="2"/>
    </font>
    <font>
      <sz val="24"/>
      <color indexed="8"/>
      <name val="Arial"/>
      <family val="2"/>
    </font>
    <font>
      <b/>
      <sz val="24"/>
      <color indexed="18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22"/>
      <color rgb="FF002060"/>
      <name val="Arial"/>
      <family val="2"/>
    </font>
    <font>
      <b/>
      <sz val="24"/>
      <color indexed="8"/>
      <name val="Arial"/>
      <family val="2"/>
    </font>
    <font>
      <b/>
      <sz val="20"/>
      <color indexed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5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4" fillId="2" borderId="0" xfId="1" applyNumberFormat="1" applyFont="1" applyFill="1" applyBorder="1" applyAlignment="1" applyProtection="1">
      <alignment horizontal="center" vertical="center"/>
    </xf>
    <xf numFmtId="0" fontId="5" fillId="2" borderId="0" xfId="1" applyFont="1" applyFill="1" applyBorder="1" applyAlignment="1" applyProtection="1">
      <alignment horizontal="center" vertical="center"/>
    </xf>
    <xf numFmtId="1" fontId="5" fillId="2" borderId="0" xfId="1" applyNumberFormat="1" applyFont="1" applyFill="1" applyBorder="1" applyAlignment="1" applyProtection="1">
      <alignment horizontal="center" vertical="center"/>
    </xf>
    <xf numFmtId="0" fontId="6" fillId="2" borderId="0" xfId="1" applyFont="1" applyFill="1" applyBorder="1" applyAlignment="1" applyProtection="1">
      <alignment horizontal="center" vertical="center"/>
    </xf>
    <xf numFmtId="0" fontId="5" fillId="0" borderId="0" xfId="1" applyFont="1" applyAlignment="1" applyProtection="1">
      <alignment horizontal="center" vertical="center"/>
      <protection hidden="1"/>
    </xf>
    <xf numFmtId="164" fontId="4" fillId="2" borderId="0" xfId="1" applyNumberFormat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6" fillId="3" borderId="1" xfId="1" applyFont="1" applyFill="1" applyBorder="1" applyAlignment="1" applyProtection="1">
      <alignment horizontal="right" vertical="center"/>
      <protection hidden="1"/>
    </xf>
    <xf numFmtId="165" fontId="6" fillId="3" borderId="2" xfId="1" applyNumberFormat="1" applyFont="1" applyFill="1" applyBorder="1" applyAlignment="1" applyProtection="1">
      <alignment horizontal="center" vertical="center"/>
      <protection hidden="1"/>
    </xf>
    <xf numFmtId="165" fontId="6" fillId="3" borderId="2" xfId="1" applyNumberFormat="1" applyFont="1" applyFill="1" applyBorder="1" applyAlignment="1" applyProtection="1">
      <alignment horizontal="center" vertical="center"/>
      <protection hidden="1"/>
    </xf>
    <xf numFmtId="0" fontId="6" fillId="3" borderId="2" xfId="1" applyFont="1" applyFill="1" applyBorder="1" applyAlignment="1" applyProtection="1">
      <alignment horizontal="center" vertical="center"/>
      <protection hidden="1"/>
    </xf>
    <xf numFmtId="1" fontId="6" fillId="3" borderId="2" xfId="1" applyNumberFormat="1" applyFont="1" applyFill="1" applyBorder="1" applyAlignment="1" applyProtection="1">
      <alignment horizontal="left" vertical="center"/>
      <protection hidden="1"/>
    </xf>
    <xf numFmtId="0" fontId="5" fillId="3" borderId="2" xfId="1" applyFont="1" applyFill="1" applyBorder="1" applyAlignment="1" applyProtection="1">
      <alignment horizontal="center" vertical="center"/>
      <protection hidden="1"/>
    </xf>
    <xf numFmtId="0" fontId="6" fillId="3" borderId="2" xfId="0" applyFont="1" applyFill="1" applyBorder="1" applyAlignment="1" applyProtection="1">
      <alignment horizontal="center" vertical="center"/>
      <protection hidden="1"/>
    </xf>
    <xf numFmtId="0" fontId="6" fillId="3" borderId="2" xfId="0" applyFont="1" applyFill="1" applyBorder="1" applyAlignment="1" applyProtection="1">
      <alignment horizontal="left" vertical="center"/>
      <protection hidden="1"/>
    </xf>
    <xf numFmtId="0" fontId="6" fillId="3" borderId="2" xfId="1" applyFont="1" applyFill="1" applyBorder="1" applyAlignment="1" applyProtection="1">
      <alignment horizontal="left" vertical="center"/>
      <protection hidden="1"/>
    </xf>
    <xf numFmtId="0" fontId="6" fillId="3" borderId="2" xfId="1" applyFont="1" applyFill="1" applyBorder="1" applyAlignment="1" applyProtection="1">
      <alignment horizontal="center" vertical="center"/>
      <protection hidden="1"/>
    </xf>
    <xf numFmtId="0" fontId="5" fillId="3" borderId="3" xfId="1" applyFont="1" applyFill="1" applyBorder="1" applyAlignment="1" applyProtection="1">
      <alignment horizontal="center" vertical="center"/>
      <protection hidden="1"/>
    </xf>
    <xf numFmtId="0" fontId="5" fillId="3" borderId="0" xfId="1" applyFont="1" applyFill="1" applyAlignment="1" applyProtection="1">
      <alignment horizontal="center" vertical="center"/>
      <protection hidden="1"/>
    </xf>
    <xf numFmtId="0" fontId="8" fillId="3" borderId="4" xfId="1" applyFont="1" applyFill="1" applyBorder="1" applyAlignment="1" applyProtection="1">
      <alignment horizontal="center" vertical="center" textRotation="90" wrapText="1"/>
    </xf>
    <xf numFmtId="0" fontId="8" fillId="3" borderId="5" xfId="1" applyFont="1" applyFill="1" applyBorder="1" applyAlignment="1" applyProtection="1">
      <alignment horizontal="center" vertical="center" wrapText="1"/>
    </xf>
    <xf numFmtId="0" fontId="8" fillId="3" borderId="2" xfId="1" applyFont="1" applyFill="1" applyBorder="1" applyAlignment="1" applyProtection="1">
      <alignment horizontal="center" vertical="center" wrapText="1"/>
    </xf>
    <xf numFmtId="0" fontId="8" fillId="3" borderId="3" xfId="1" applyFont="1" applyFill="1" applyBorder="1" applyAlignment="1" applyProtection="1">
      <alignment horizontal="center" vertical="center" wrapText="1"/>
    </xf>
    <xf numFmtId="0" fontId="6" fillId="3" borderId="5" xfId="1" applyFont="1" applyFill="1" applyBorder="1" applyAlignment="1" applyProtection="1">
      <alignment horizontal="center" vertical="center"/>
    </xf>
    <xf numFmtId="0" fontId="6" fillId="3" borderId="2" xfId="1" applyFont="1" applyFill="1" applyBorder="1" applyAlignment="1" applyProtection="1">
      <alignment horizontal="center" vertical="center"/>
    </xf>
    <xf numFmtId="0" fontId="6" fillId="3" borderId="3" xfId="1" applyFont="1" applyFill="1" applyBorder="1" applyAlignment="1" applyProtection="1">
      <alignment horizontal="center" vertical="center"/>
    </xf>
    <xf numFmtId="0" fontId="6" fillId="3" borderId="4" xfId="1" applyFont="1" applyFill="1" applyBorder="1" applyAlignment="1" applyProtection="1">
      <alignment horizontal="center" vertical="center" textRotation="90" wrapText="1"/>
    </xf>
    <xf numFmtId="0" fontId="6" fillId="3" borderId="4" xfId="1" applyFont="1" applyFill="1" applyBorder="1" applyAlignment="1" applyProtection="1">
      <alignment horizontal="center" vertical="center"/>
    </xf>
    <xf numFmtId="0" fontId="6" fillId="3" borderId="4" xfId="1" applyFont="1" applyFill="1" applyBorder="1" applyAlignment="1" applyProtection="1">
      <alignment horizontal="center" vertical="center"/>
    </xf>
    <xf numFmtId="0" fontId="8" fillId="3" borderId="1" xfId="1" applyFont="1" applyFill="1" applyBorder="1" applyAlignment="1" applyProtection="1">
      <alignment horizontal="center" vertical="center" textRotation="90" wrapText="1"/>
    </xf>
    <xf numFmtId="0" fontId="9" fillId="3" borderId="1" xfId="1" applyFont="1" applyFill="1" applyBorder="1" applyAlignment="1" applyProtection="1">
      <alignment horizontal="center" vertical="center" textRotation="90" wrapText="1"/>
    </xf>
    <xf numFmtId="0" fontId="6" fillId="3" borderId="1" xfId="1" applyFont="1" applyFill="1" applyBorder="1" applyAlignment="1" applyProtection="1">
      <alignment horizontal="center" vertical="center" textRotation="90" wrapText="1"/>
    </xf>
    <xf numFmtId="1" fontId="8" fillId="3" borderId="6" xfId="1" applyNumberFormat="1" applyFont="1" applyFill="1" applyBorder="1" applyAlignment="1" applyProtection="1">
      <alignment horizontal="center" vertical="center" textRotation="90" wrapText="1"/>
    </xf>
    <xf numFmtId="0" fontId="8" fillId="3" borderId="6" xfId="1" applyFont="1" applyFill="1" applyBorder="1" applyAlignment="1" applyProtection="1">
      <alignment horizontal="center" vertical="center" textRotation="90" wrapText="1"/>
    </xf>
    <xf numFmtId="0" fontId="8" fillId="3" borderId="1" xfId="1" applyFont="1" applyFill="1" applyBorder="1" applyAlignment="1" applyProtection="1">
      <alignment horizontal="center" vertical="center" textRotation="90"/>
    </xf>
    <xf numFmtId="1" fontId="8" fillId="3" borderId="7" xfId="1" applyNumberFormat="1" applyFont="1" applyFill="1" applyBorder="1" applyAlignment="1" applyProtection="1">
      <alignment horizontal="center" vertical="center" textRotation="90" wrapText="1"/>
    </xf>
    <xf numFmtId="0" fontId="8" fillId="3" borderId="7" xfId="1" applyFont="1" applyFill="1" applyBorder="1" applyAlignment="1" applyProtection="1">
      <alignment horizontal="center" vertical="center" textRotation="90" wrapText="1"/>
    </xf>
    <xf numFmtId="1" fontId="8" fillId="3" borderId="1" xfId="1" applyNumberFormat="1" applyFont="1" applyFill="1" applyBorder="1" applyAlignment="1" applyProtection="1">
      <alignment horizontal="center" vertical="center" textRotation="90" wrapText="1"/>
    </xf>
    <xf numFmtId="1" fontId="8" fillId="3" borderId="4" xfId="1" applyNumberFormat="1" applyFont="1" applyFill="1" applyBorder="1" applyAlignment="1" applyProtection="1">
      <alignment horizontal="center" vertical="center" textRotation="90" wrapText="1"/>
    </xf>
    <xf numFmtId="0" fontId="6" fillId="3" borderId="1" xfId="1" applyFont="1" applyFill="1" applyBorder="1" applyAlignment="1" applyProtection="1">
      <alignment horizontal="center" vertical="center"/>
    </xf>
    <xf numFmtId="0" fontId="5" fillId="2" borderId="1" xfId="1" applyFont="1" applyFill="1" applyBorder="1" applyAlignment="1" applyProtection="1">
      <alignment horizontal="center" vertical="center"/>
    </xf>
    <xf numFmtId="0" fontId="8" fillId="2" borderId="1" xfId="1" applyFont="1" applyFill="1" applyBorder="1" applyAlignment="1" applyProtection="1">
      <alignment horizontal="center" vertical="center" textRotation="90" wrapText="1"/>
    </xf>
    <xf numFmtId="0" fontId="6" fillId="2" borderId="1" xfId="1" applyFont="1" applyFill="1" applyBorder="1" applyAlignment="1" applyProtection="1">
      <alignment horizontal="center" vertical="center"/>
    </xf>
    <xf numFmtId="1" fontId="6" fillId="2" borderId="1" xfId="1" applyNumberFormat="1" applyFont="1" applyFill="1" applyBorder="1" applyAlignment="1" applyProtection="1">
      <alignment horizontal="center" vertical="center"/>
    </xf>
    <xf numFmtId="2" fontId="6" fillId="2" borderId="1" xfId="1" applyNumberFormat="1" applyFont="1" applyFill="1" applyBorder="1" applyAlignment="1" applyProtection="1">
      <alignment horizontal="center" vertical="center"/>
    </xf>
    <xf numFmtId="0" fontId="6" fillId="3" borderId="8" xfId="1" applyFont="1" applyFill="1" applyBorder="1" applyAlignment="1" applyProtection="1">
      <alignment horizontal="center" vertical="center"/>
    </xf>
    <xf numFmtId="1" fontId="6" fillId="3" borderId="9" xfId="1" applyNumberFormat="1" applyFont="1" applyFill="1" applyBorder="1" applyAlignment="1" applyProtection="1">
      <alignment horizontal="center" vertical="center"/>
    </xf>
    <xf numFmtId="1" fontId="6" fillId="3" borderId="10" xfId="1" applyNumberFormat="1" applyFont="1" applyFill="1" applyBorder="1" applyAlignment="1" applyProtection="1">
      <alignment horizontal="center" vertical="center"/>
    </xf>
    <xf numFmtId="1" fontId="6" fillId="3" borderId="11" xfId="1" applyNumberFormat="1" applyFont="1" applyFill="1" applyBorder="1" applyAlignment="1" applyProtection="1">
      <alignment horizontal="center" vertical="center"/>
    </xf>
    <xf numFmtId="0" fontId="6" fillId="4" borderId="0" xfId="1" applyFont="1" applyFill="1" applyBorder="1" applyAlignment="1" applyProtection="1">
      <alignment horizontal="left" vertical="center"/>
      <protection hidden="1"/>
    </xf>
    <xf numFmtId="0" fontId="5" fillId="4" borderId="0" xfId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Alignment="1" applyProtection="1">
      <alignment horizontal="center" vertical="center"/>
      <protection hidden="1"/>
    </xf>
    <xf numFmtId="0" fontId="6" fillId="2" borderId="0" xfId="1" applyFont="1" applyFill="1" applyBorder="1" applyAlignment="1" applyProtection="1">
      <alignment horizontal="center" vertical="center"/>
      <protection hidden="1"/>
    </xf>
    <xf numFmtId="0" fontId="5" fillId="2" borderId="0" xfId="1" applyFont="1" applyFill="1" applyBorder="1" applyAlignment="1" applyProtection="1">
      <alignment horizontal="center" vertical="center"/>
      <protection hidden="1"/>
    </xf>
    <xf numFmtId="1" fontId="5" fillId="2" borderId="0" xfId="1" applyNumberFormat="1" applyFont="1" applyFill="1" applyBorder="1" applyAlignment="1" applyProtection="1">
      <alignment horizontal="center" vertical="center"/>
      <protection hidden="1"/>
    </xf>
    <xf numFmtId="2" fontId="5" fillId="2" borderId="0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Font="1" applyBorder="1" applyAlignment="1" applyProtection="1">
      <alignment horizontal="center" vertical="center"/>
      <protection hidden="1"/>
    </xf>
    <xf numFmtId="0" fontId="6" fillId="4" borderId="12" xfId="1" applyFont="1" applyFill="1" applyBorder="1" applyAlignment="1" applyProtection="1">
      <alignment horizontal="right" vertical="center"/>
      <protection hidden="1"/>
    </xf>
    <xf numFmtId="0" fontId="6" fillId="4" borderId="13" xfId="1" applyFont="1" applyFill="1" applyBorder="1" applyAlignment="1" applyProtection="1">
      <alignment horizontal="left" vertical="center"/>
      <protection hidden="1"/>
    </xf>
    <xf numFmtId="0" fontId="6" fillId="4" borderId="13" xfId="1" applyFont="1" applyFill="1" applyBorder="1" applyAlignment="1" applyProtection="1">
      <alignment horizontal="center" vertical="center"/>
      <protection hidden="1"/>
    </xf>
    <xf numFmtId="2" fontId="6" fillId="4" borderId="13" xfId="1" applyNumberFormat="1" applyFont="1" applyFill="1" applyBorder="1" applyAlignment="1" applyProtection="1">
      <alignment horizontal="right" vertical="center"/>
      <protection hidden="1"/>
    </xf>
    <xf numFmtId="2" fontId="6" fillId="4" borderId="13" xfId="1" applyNumberFormat="1" applyFont="1" applyFill="1" applyBorder="1" applyAlignment="1" applyProtection="1">
      <alignment horizontal="right" vertical="center"/>
      <protection hidden="1"/>
    </xf>
    <xf numFmtId="1" fontId="6" fillId="4" borderId="13" xfId="1" applyNumberFormat="1" applyFont="1" applyFill="1" applyBorder="1" applyAlignment="1" applyProtection="1">
      <alignment horizontal="center" vertical="center"/>
      <protection hidden="1"/>
    </xf>
    <xf numFmtId="0" fontId="6" fillId="4" borderId="13" xfId="1" applyFont="1" applyFill="1" applyBorder="1" applyAlignment="1" applyProtection="1">
      <alignment horizontal="left" vertical="center" wrapText="1"/>
      <protection hidden="1"/>
    </xf>
    <xf numFmtId="0" fontId="6" fillId="4" borderId="13" xfId="1" applyFont="1" applyFill="1" applyBorder="1" applyAlignment="1" applyProtection="1">
      <alignment horizontal="right" vertical="center"/>
      <protection hidden="1"/>
    </xf>
    <xf numFmtId="0" fontId="6" fillId="2" borderId="13" xfId="1" applyFont="1" applyFill="1" applyBorder="1" applyAlignment="1" applyProtection="1">
      <alignment horizontal="right" vertical="center"/>
      <protection hidden="1"/>
    </xf>
    <xf numFmtId="0" fontId="6" fillId="2" borderId="13" xfId="1" applyFont="1" applyFill="1" applyBorder="1" applyAlignment="1" applyProtection="1">
      <alignment horizontal="left" vertical="center"/>
      <protection hidden="1"/>
    </xf>
    <xf numFmtId="0" fontId="6" fillId="2" borderId="13" xfId="1" applyFont="1" applyFill="1" applyBorder="1" applyAlignment="1" applyProtection="1">
      <alignment horizontal="center" vertical="center"/>
      <protection hidden="1"/>
    </xf>
    <xf numFmtId="2" fontId="6" fillId="2" borderId="13" xfId="1" applyNumberFormat="1" applyFont="1" applyFill="1" applyBorder="1" applyAlignment="1" applyProtection="1">
      <alignment horizontal="center" vertical="center"/>
      <protection hidden="1"/>
    </xf>
    <xf numFmtId="2" fontId="6" fillId="2" borderId="13" xfId="1" applyNumberFormat="1" applyFont="1" applyFill="1" applyBorder="1" applyAlignment="1" applyProtection="1">
      <alignment horizontal="center" vertical="center"/>
      <protection hidden="1"/>
    </xf>
    <xf numFmtId="2" fontId="6" fillId="2" borderId="14" xfId="1" applyNumberFormat="1" applyFont="1" applyFill="1" applyBorder="1" applyAlignment="1" applyProtection="1">
      <alignment horizontal="center" vertical="center"/>
      <protection hidden="1"/>
    </xf>
    <xf numFmtId="0" fontId="6" fillId="4" borderId="15" xfId="1" applyFont="1" applyFill="1" applyBorder="1" applyAlignment="1" applyProtection="1">
      <alignment horizontal="right" vertical="center"/>
      <protection hidden="1"/>
    </xf>
    <xf numFmtId="2" fontId="6" fillId="4" borderId="0" xfId="1" applyNumberFormat="1" applyFont="1" applyFill="1" applyBorder="1" applyAlignment="1" applyProtection="1">
      <alignment horizontal="right" vertical="center"/>
      <protection hidden="1"/>
    </xf>
    <xf numFmtId="2" fontId="6" fillId="4" borderId="0" xfId="1" applyNumberFormat="1" applyFont="1" applyFill="1" applyBorder="1" applyAlignment="1" applyProtection="1">
      <alignment horizontal="right" vertical="center"/>
      <protection hidden="1"/>
    </xf>
    <xf numFmtId="1" fontId="6" fillId="4" borderId="0" xfId="1" applyNumberFormat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Alignment="1" applyProtection="1">
      <alignment horizontal="left" vertical="center" wrapText="1"/>
      <protection hidden="1"/>
    </xf>
    <xf numFmtId="0" fontId="6" fillId="4" borderId="0" xfId="1" applyFont="1" applyFill="1" applyBorder="1" applyAlignment="1" applyProtection="1">
      <alignment horizontal="right" vertical="center"/>
      <protection hidden="1"/>
    </xf>
    <xf numFmtId="0" fontId="6" fillId="2" borderId="0" xfId="1" applyFont="1" applyFill="1" applyBorder="1" applyAlignment="1" applyProtection="1">
      <alignment horizontal="right" vertical="center"/>
      <protection hidden="1"/>
    </xf>
    <xf numFmtId="0" fontId="6" fillId="2" borderId="0" xfId="1" applyFont="1" applyFill="1" applyBorder="1" applyAlignment="1" applyProtection="1">
      <alignment horizontal="left" vertical="center"/>
      <protection hidden="1"/>
    </xf>
    <xf numFmtId="2" fontId="6" fillId="2" borderId="0" xfId="1" applyNumberFormat="1" applyFont="1" applyFill="1" applyBorder="1" applyAlignment="1" applyProtection="1">
      <alignment horizontal="center" vertical="center"/>
      <protection hidden="1"/>
    </xf>
    <xf numFmtId="2" fontId="6" fillId="2" borderId="0" xfId="1" applyNumberFormat="1" applyFont="1" applyFill="1" applyBorder="1" applyAlignment="1" applyProtection="1">
      <alignment horizontal="center" vertical="center"/>
      <protection hidden="1"/>
    </xf>
    <xf numFmtId="2" fontId="6" fillId="2" borderId="16" xfId="1" applyNumberFormat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Alignment="1" applyProtection="1">
      <alignment horizontal="left" vertical="center"/>
      <protection hidden="1"/>
    </xf>
    <xf numFmtId="0" fontId="6" fillId="2" borderId="0" xfId="0" applyFont="1" applyFill="1" applyAlignment="1" applyProtection="1">
      <alignment horizontal="left" vertical="center"/>
      <protection hidden="1"/>
    </xf>
    <xf numFmtId="0" fontId="6" fillId="2" borderId="17" xfId="1" applyFont="1" applyFill="1" applyBorder="1" applyAlignment="1" applyProtection="1">
      <alignment horizontal="right" vertical="center"/>
      <protection hidden="1"/>
    </xf>
    <xf numFmtId="0" fontId="6" fillId="2" borderId="18" xfId="1" applyFont="1" applyFill="1" applyBorder="1" applyAlignment="1" applyProtection="1">
      <alignment horizontal="left" vertical="center"/>
      <protection hidden="1"/>
    </xf>
    <xf numFmtId="0" fontId="6" fillId="2" borderId="18" xfId="1" applyFont="1" applyFill="1" applyBorder="1" applyAlignment="1" applyProtection="1">
      <alignment horizontal="center" vertical="center"/>
      <protection hidden="1"/>
    </xf>
    <xf numFmtId="2" fontId="6" fillId="2" borderId="18" xfId="1" applyNumberFormat="1" applyFont="1" applyFill="1" applyBorder="1" applyAlignment="1" applyProtection="1">
      <alignment horizontal="right" vertical="center"/>
      <protection hidden="1"/>
    </xf>
    <xf numFmtId="2" fontId="6" fillId="2" borderId="18" xfId="1" applyNumberFormat="1" applyFont="1" applyFill="1" applyBorder="1" applyAlignment="1" applyProtection="1">
      <alignment horizontal="right" vertical="center"/>
      <protection hidden="1"/>
    </xf>
    <xf numFmtId="2" fontId="6" fillId="2" borderId="18" xfId="1" applyNumberFormat="1" applyFont="1" applyFill="1" applyBorder="1" applyAlignment="1" applyProtection="1">
      <alignment horizontal="right" vertical="center"/>
    </xf>
    <xf numFmtId="1" fontId="6" fillId="2" borderId="18" xfId="1" applyNumberFormat="1" applyFont="1" applyFill="1" applyBorder="1" applyAlignment="1" applyProtection="1">
      <alignment horizontal="center" vertical="center"/>
    </xf>
    <xf numFmtId="0" fontId="6" fillId="2" borderId="18" xfId="1" applyFont="1" applyFill="1" applyBorder="1" applyAlignment="1" applyProtection="1">
      <alignment horizontal="left" vertical="center"/>
      <protection hidden="1"/>
    </xf>
    <xf numFmtId="0" fontId="6" fillId="2" borderId="18" xfId="1" applyFont="1" applyFill="1" applyBorder="1" applyAlignment="1" applyProtection="1">
      <alignment horizontal="right" vertical="center"/>
      <protection hidden="1"/>
    </xf>
    <xf numFmtId="0" fontId="6" fillId="2" borderId="18" xfId="1" applyFont="1" applyFill="1" applyBorder="1" applyAlignment="1" applyProtection="1">
      <alignment horizontal="left" vertical="center" wrapText="1"/>
      <protection hidden="1"/>
    </xf>
    <xf numFmtId="0" fontId="5" fillId="2" borderId="19" xfId="1" applyFont="1" applyFill="1" applyBorder="1" applyAlignment="1" applyProtection="1">
      <alignment horizontal="center" vertical="center"/>
      <protection hidden="1"/>
    </xf>
    <xf numFmtId="0" fontId="6" fillId="3" borderId="0" xfId="1" applyFont="1" applyFill="1" applyBorder="1" applyAlignment="1" applyProtection="1">
      <alignment horizontal="left" vertical="top" wrapText="1"/>
      <protection hidden="1"/>
    </xf>
    <xf numFmtId="0" fontId="6" fillId="2" borderId="0" xfId="1" applyFont="1" applyFill="1" applyAlignment="1" applyProtection="1">
      <alignment horizontal="center" vertical="center"/>
      <protection hidden="1"/>
    </xf>
    <xf numFmtId="0" fontId="5" fillId="2" borderId="0" xfId="1" applyFont="1" applyFill="1" applyAlignment="1" applyProtection="1">
      <alignment horizontal="center" vertical="center"/>
      <protection hidden="1"/>
    </xf>
    <xf numFmtId="0" fontId="5" fillId="2" borderId="0" xfId="1" applyFont="1" applyFill="1" applyAlignment="1" applyProtection="1">
      <alignment horizontal="left" vertical="center"/>
      <protection hidden="1"/>
    </xf>
    <xf numFmtId="0" fontId="6" fillId="0" borderId="0" xfId="1" applyFont="1" applyAlignment="1" applyProtection="1">
      <alignment horizontal="center" vertical="center"/>
      <protection hidden="1"/>
    </xf>
    <xf numFmtId="0" fontId="6" fillId="0" borderId="0" xfId="1" applyFont="1" applyAlignment="1" applyProtection="1">
      <alignment horizontal="left"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5" fillId="0" borderId="0" xfId="1" applyFont="1" applyAlignment="1" applyProtection="1">
      <alignment horizontal="left" vertical="center"/>
      <protection hidden="1"/>
    </xf>
  </cellXfs>
  <cellStyles count="2">
    <cellStyle name="Normal" xfId="0" builtinId="0"/>
    <cellStyle name="Normal 3" xfId="1" xr:uid="{3E7A3D5D-370F-467C-882E-799827C5B8F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BA66-4E80-A436-B1870065FB84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BA66-4E80-A436-B1870065FB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3004416"/>
        <c:axId val="253006208"/>
      </c:lineChart>
      <c:catAx>
        <c:axId val="2530044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3006208"/>
        <c:crosses val="autoZero"/>
        <c:auto val="1"/>
        <c:lblAlgn val="ctr"/>
        <c:lblOffset val="100"/>
        <c:noMultiLvlLbl val="0"/>
      </c:catAx>
      <c:valAx>
        <c:axId val="2530062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3004416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172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126</xdr:row>
      <xdr:rowOff>866</xdr:rowOff>
    </xdr:from>
    <xdr:to>
      <xdr:col>21</xdr:col>
      <xdr:colOff>540326</xdr:colOff>
      <xdr:row>152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CBE1B06-E109-47AA-AC01-D8ABC25E4D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.-2105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 (DG-IPPs) (2)"/>
      <sheetName val="Sheet10"/>
      <sheetName val="Sheet11"/>
      <sheetName val="Sheet13"/>
      <sheetName val="Sheet14"/>
      <sheetName val="Sheet15"/>
      <sheetName val="Sheet16"/>
      <sheetName val="Sheet17"/>
    </sheetNames>
    <sheetDataSet>
      <sheetData sheetId="0"/>
      <sheetData sheetId="1">
        <row r="1">
          <cell r="L1">
            <v>44702</v>
          </cell>
        </row>
        <row r="3">
          <cell r="C3">
            <v>1</v>
          </cell>
          <cell r="D3" t="str">
            <v>Own Gen i/c Patikari &amp;  Micros (IPPs)</v>
          </cell>
          <cell r="G3">
            <v>122.6</v>
          </cell>
        </row>
        <row r="4">
          <cell r="C4">
            <v>2</v>
          </cell>
          <cell r="D4" t="str">
            <v>Baspa-II</v>
          </cell>
          <cell r="G4">
            <v>63.18</v>
          </cell>
        </row>
        <row r="5">
          <cell r="C5">
            <v>3</v>
          </cell>
          <cell r="D5" t="str">
            <v>Central Sector i/c SoR and e/c GoHP power</v>
          </cell>
          <cell r="G5">
            <v>67.28546</v>
          </cell>
        </row>
        <row r="6">
          <cell r="C6">
            <v>4</v>
          </cell>
          <cell r="D6" t="str">
            <v xml:space="preserve">Free Power from IPPs selling out side  </v>
          </cell>
          <cell r="G6">
            <v>5.36</v>
          </cell>
        </row>
        <row r="7">
          <cell r="C7">
            <v>5</v>
          </cell>
          <cell r="D7" t="str">
            <v>Bilateral  Share (Khara, Shanan &amp; RSD)</v>
          </cell>
          <cell r="G7">
            <v>14.414399999999979</v>
          </cell>
        </row>
        <row r="8">
          <cell r="D8" t="str">
            <v xml:space="preserve">GoHP power scheduled to HPSEBL Equity : NJPC 22%,  Rampur  26.1%, Koldam 15% UA &amp; SOR  </v>
          </cell>
          <cell r="G8">
            <v>84.437224999999955</v>
          </cell>
        </row>
        <row r="9">
          <cell r="D9" t="str">
            <v>Total Availability with HPSEBL (1+2+3+4+5+6)</v>
          </cell>
          <cell r="G9">
            <v>357.27708499999994</v>
          </cell>
        </row>
        <row r="26">
          <cell r="K26" t="str">
            <v xml:space="preserve">Total Export </v>
          </cell>
          <cell r="O26">
            <v>64.800000000000011</v>
          </cell>
        </row>
        <row r="27">
          <cell r="K27" t="str">
            <v>Net Availability after Export/sale (9-10)</v>
          </cell>
          <cell r="O27">
            <v>292.47708499999993</v>
          </cell>
        </row>
        <row r="28">
          <cell r="K28" t="str">
            <v xml:space="preserve">Demand of the State </v>
          </cell>
          <cell r="O28">
            <v>339.64</v>
          </cell>
        </row>
        <row r="29">
          <cell r="K29" t="str">
            <v>Power Cut/ Restriction</v>
          </cell>
          <cell r="O29">
            <v>0</v>
          </cell>
        </row>
        <row r="30">
          <cell r="K30" t="str">
            <v>Restricted Demand (12-13)</v>
          </cell>
          <cell r="O30">
            <v>339.64</v>
          </cell>
        </row>
        <row r="31">
          <cell r="K31" t="str">
            <v xml:space="preserve">Gross Surplus/Deficit (+/-) </v>
          </cell>
          <cell r="O31">
            <v>-47.162915000000055</v>
          </cell>
        </row>
        <row r="32">
          <cell r="K32" t="str">
            <v>Surrender of Energy from central sector</v>
          </cell>
          <cell r="O32">
            <v>2.2454599999999956</v>
          </cell>
        </row>
        <row r="33">
          <cell r="D33" t="str">
            <v>Total Import</v>
          </cell>
          <cell r="G33">
            <v>0</v>
          </cell>
          <cell r="K33" t="str">
            <v>Net Deficit (15-16)</v>
          </cell>
          <cell r="O33">
            <v>-49.408375000000049</v>
          </cell>
        </row>
        <row r="34">
          <cell r="D34" t="str">
            <v>Total Availability with HPSEBL (7+8)</v>
          </cell>
          <cell r="G34">
            <v>357.27708499999994</v>
          </cell>
        </row>
      </sheetData>
      <sheetData sheetId="2"/>
      <sheetData sheetId="3"/>
      <sheetData sheetId="4"/>
      <sheetData sheetId="5"/>
      <sheetData sheetId="6"/>
      <sheetData sheetId="7">
        <row r="5">
          <cell r="R5" t="str">
            <v>OA Consumers</v>
          </cell>
          <cell r="S5" t="str">
            <v>g-dam</v>
          </cell>
        </row>
        <row r="7">
          <cell r="P7">
            <v>0</v>
          </cell>
          <cell r="R7">
            <v>0</v>
          </cell>
          <cell r="S7">
            <v>0</v>
          </cell>
          <cell r="U7">
            <v>0</v>
          </cell>
          <cell r="AS7">
            <v>0</v>
          </cell>
          <cell r="AU7">
            <v>370</v>
          </cell>
          <cell r="AV7">
            <v>0</v>
          </cell>
          <cell r="AW7">
            <v>0</v>
          </cell>
        </row>
        <row r="8">
          <cell r="P8">
            <v>0</v>
          </cell>
          <cell r="R8">
            <v>0</v>
          </cell>
          <cell r="S8">
            <v>0</v>
          </cell>
          <cell r="U8">
            <v>0</v>
          </cell>
          <cell r="AS8">
            <v>0</v>
          </cell>
          <cell r="AU8">
            <v>370</v>
          </cell>
          <cell r="AV8">
            <v>0</v>
          </cell>
          <cell r="AW8">
            <v>0</v>
          </cell>
        </row>
        <row r="9">
          <cell r="P9">
            <v>0</v>
          </cell>
          <cell r="R9">
            <v>0</v>
          </cell>
          <cell r="S9">
            <v>0</v>
          </cell>
          <cell r="U9">
            <v>0</v>
          </cell>
          <cell r="AS9">
            <v>0</v>
          </cell>
          <cell r="AU9">
            <v>370</v>
          </cell>
          <cell r="AV9">
            <v>0</v>
          </cell>
          <cell r="AW9">
            <v>0</v>
          </cell>
        </row>
        <row r="10">
          <cell r="P10">
            <v>0</v>
          </cell>
          <cell r="R10">
            <v>0</v>
          </cell>
          <cell r="S10">
            <v>0</v>
          </cell>
          <cell r="U10">
            <v>0</v>
          </cell>
          <cell r="AS10">
            <v>0</v>
          </cell>
          <cell r="AU10">
            <v>370</v>
          </cell>
          <cell r="AV10">
            <v>0</v>
          </cell>
          <cell r="AW10">
            <v>0</v>
          </cell>
        </row>
        <row r="11">
          <cell r="P11">
            <v>0</v>
          </cell>
          <cell r="R11">
            <v>0</v>
          </cell>
          <cell r="S11">
            <v>0</v>
          </cell>
          <cell r="U11">
            <v>0</v>
          </cell>
          <cell r="AS11">
            <v>0</v>
          </cell>
          <cell r="AU11">
            <v>370</v>
          </cell>
          <cell r="AV11">
            <v>0</v>
          </cell>
          <cell r="AW11">
            <v>0</v>
          </cell>
        </row>
        <row r="12">
          <cell r="P12">
            <v>0</v>
          </cell>
          <cell r="R12">
            <v>0</v>
          </cell>
          <cell r="S12">
            <v>0</v>
          </cell>
          <cell r="U12">
            <v>0</v>
          </cell>
          <cell r="AS12">
            <v>0</v>
          </cell>
          <cell r="AU12">
            <v>370</v>
          </cell>
          <cell r="AV12">
            <v>0</v>
          </cell>
          <cell r="AW12">
            <v>0</v>
          </cell>
        </row>
        <row r="13">
          <cell r="P13">
            <v>0</v>
          </cell>
          <cell r="R13">
            <v>0</v>
          </cell>
          <cell r="S13">
            <v>0</v>
          </cell>
          <cell r="U13">
            <v>0</v>
          </cell>
          <cell r="AS13">
            <v>0</v>
          </cell>
          <cell r="AU13">
            <v>370</v>
          </cell>
          <cell r="AV13">
            <v>0</v>
          </cell>
          <cell r="AW13">
            <v>0</v>
          </cell>
        </row>
        <row r="14">
          <cell r="P14">
            <v>0</v>
          </cell>
          <cell r="R14">
            <v>0</v>
          </cell>
          <cell r="S14">
            <v>0</v>
          </cell>
          <cell r="U14">
            <v>0</v>
          </cell>
          <cell r="AS14">
            <v>0</v>
          </cell>
          <cell r="AU14">
            <v>370</v>
          </cell>
          <cell r="AV14">
            <v>0</v>
          </cell>
          <cell r="AW14">
            <v>0</v>
          </cell>
        </row>
        <row r="15">
          <cell r="P15">
            <v>0</v>
          </cell>
          <cell r="R15">
            <v>0</v>
          </cell>
          <cell r="S15">
            <v>0</v>
          </cell>
          <cell r="U15">
            <v>0</v>
          </cell>
          <cell r="AS15">
            <v>0</v>
          </cell>
          <cell r="AU15">
            <v>370</v>
          </cell>
          <cell r="AV15">
            <v>0</v>
          </cell>
          <cell r="AW15">
            <v>0</v>
          </cell>
        </row>
        <row r="16">
          <cell r="P16">
            <v>0</v>
          </cell>
          <cell r="R16">
            <v>0</v>
          </cell>
          <cell r="S16">
            <v>0</v>
          </cell>
          <cell r="U16">
            <v>0</v>
          </cell>
          <cell r="AS16">
            <v>0</v>
          </cell>
          <cell r="AU16">
            <v>370</v>
          </cell>
          <cell r="AV16">
            <v>0</v>
          </cell>
          <cell r="AW16">
            <v>0</v>
          </cell>
        </row>
        <row r="17">
          <cell r="P17">
            <v>0</v>
          </cell>
          <cell r="R17">
            <v>0</v>
          </cell>
          <cell r="S17">
            <v>0</v>
          </cell>
          <cell r="U17">
            <v>0</v>
          </cell>
          <cell r="AS17">
            <v>0</v>
          </cell>
          <cell r="AU17">
            <v>370</v>
          </cell>
          <cell r="AV17">
            <v>0</v>
          </cell>
          <cell r="AW17">
            <v>0</v>
          </cell>
        </row>
        <row r="18">
          <cell r="P18">
            <v>0</v>
          </cell>
          <cell r="R18">
            <v>0</v>
          </cell>
          <cell r="S18">
            <v>0</v>
          </cell>
          <cell r="U18">
            <v>0</v>
          </cell>
          <cell r="AS18">
            <v>0</v>
          </cell>
          <cell r="AU18">
            <v>370</v>
          </cell>
          <cell r="AV18">
            <v>0</v>
          </cell>
          <cell r="AW18">
            <v>0</v>
          </cell>
        </row>
        <row r="19">
          <cell r="P19">
            <v>0</v>
          </cell>
          <cell r="R19">
            <v>0</v>
          </cell>
          <cell r="S19">
            <v>0</v>
          </cell>
          <cell r="U19">
            <v>0</v>
          </cell>
          <cell r="AS19">
            <v>0</v>
          </cell>
          <cell r="AU19">
            <v>370</v>
          </cell>
          <cell r="AV19">
            <v>0</v>
          </cell>
          <cell r="AW19">
            <v>0</v>
          </cell>
        </row>
        <row r="20">
          <cell r="P20">
            <v>0</v>
          </cell>
          <cell r="R20">
            <v>0</v>
          </cell>
          <cell r="S20">
            <v>0</v>
          </cell>
          <cell r="U20">
            <v>0</v>
          </cell>
          <cell r="AS20">
            <v>0</v>
          </cell>
          <cell r="AU20">
            <v>370</v>
          </cell>
          <cell r="AV20">
            <v>0</v>
          </cell>
          <cell r="AW20">
            <v>0</v>
          </cell>
        </row>
        <row r="21">
          <cell r="P21">
            <v>0</v>
          </cell>
          <cell r="R21">
            <v>0</v>
          </cell>
          <cell r="S21">
            <v>0</v>
          </cell>
          <cell r="U21">
            <v>0</v>
          </cell>
          <cell r="AS21">
            <v>0</v>
          </cell>
          <cell r="AU21">
            <v>370</v>
          </cell>
          <cell r="AV21">
            <v>0</v>
          </cell>
          <cell r="AW21">
            <v>0</v>
          </cell>
        </row>
        <row r="22">
          <cell r="P22">
            <v>0</v>
          </cell>
          <cell r="R22">
            <v>0</v>
          </cell>
          <cell r="S22">
            <v>0</v>
          </cell>
          <cell r="U22">
            <v>0</v>
          </cell>
          <cell r="AS22">
            <v>0</v>
          </cell>
          <cell r="AU22">
            <v>370</v>
          </cell>
          <cell r="AV22">
            <v>0</v>
          </cell>
          <cell r="AW22">
            <v>0</v>
          </cell>
        </row>
        <row r="23">
          <cell r="P23">
            <v>0</v>
          </cell>
          <cell r="R23">
            <v>0</v>
          </cell>
          <cell r="S23">
            <v>0</v>
          </cell>
          <cell r="U23">
            <v>0</v>
          </cell>
          <cell r="AS23">
            <v>0</v>
          </cell>
          <cell r="AU23">
            <v>370</v>
          </cell>
          <cell r="AV23">
            <v>0</v>
          </cell>
          <cell r="AW23">
            <v>0</v>
          </cell>
        </row>
        <row r="24">
          <cell r="P24">
            <v>0</v>
          </cell>
          <cell r="R24">
            <v>0</v>
          </cell>
          <cell r="S24">
            <v>0</v>
          </cell>
          <cell r="U24">
            <v>0</v>
          </cell>
          <cell r="AS24">
            <v>0</v>
          </cell>
          <cell r="AU24">
            <v>370</v>
          </cell>
          <cell r="AV24">
            <v>0</v>
          </cell>
          <cell r="AW24">
            <v>0</v>
          </cell>
        </row>
        <row r="25">
          <cell r="P25">
            <v>0</v>
          </cell>
          <cell r="R25">
            <v>0</v>
          </cell>
          <cell r="S25">
            <v>0</v>
          </cell>
          <cell r="U25">
            <v>0</v>
          </cell>
          <cell r="AS25">
            <v>0</v>
          </cell>
          <cell r="AU25">
            <v>370</v>
          </cell>
          <cell r="AV25">
            <v>0</v>
          </cell>
          <cell r="AW25">
            <v>0</v>
          </cell>
        </row>
        <row r="26">
          <cell r="P26">
            <v>0</v>
          </cell>
          <cell r="R26">
            <v>0</v>
          </cell>
          <cell r="S26">
            <v>0</v>
          </cell>
          <cell r="U26">
            <v>0</v>
          </cell>
          <cell r="AS26">
            <v>0</v>
          </cell>
          <cell r="AU26">
            <v>370</v>
          </cell>
          <cell r="AV26">
            <v>0</v>
          </cell>
          <cell r="AW26">
            <v>0</v>
          </cell>
        </row>
        <row r="27">
          <cell r="P27">
            <v>0</v>
          </cell>
          <cell r="R27">
            <v>0</v>
          </cell>
          <cell r="S27">
            <v>0</v>
          </cell>
          <cell r="U27">
            <v>0</v>
          </cell>
          <cell r="AS27">
            <v>0</v>
          </cell>
          <cell r="AU27">
            <v>370</v>
          </cell>
          <cell r="AV27">
            <v>0</v>
          </cell>
          <cell r="AW27">
            <v>0</v>
          </cell>
        </row>
        <row r="28">
          <cell r="P28">
            <v>0</v>
          </cell>
          <cell r="R28">
            <v>0</v>
          </cell>
          <cell r="S28">
            <v>0</v>
          </cell>
          <cell r="U28">
            <v>0</v>
          </cell>
          <cell r="AS28">
            <v>0</v>
          </cell>
          <cell r="AU28">
            <v>370</v>
          </cell>
          <cell r="AV28">
            <v>0</v>
          </cell>
          <cell r="AW28">
            <v>0</v>
          </cell>
        </row>
        <row r="29">
          <cell r="P29">
            <v>0</v>
          </cell>
          <cell r="R29">
            <v>0</v>
          </cell>
          <cell r="S29">
            <v>0</v>
          </cell>
          <cell r="U29">
            <v>0</v>
          </cell>
          <cell r="AS29">
            <v>0</v>
          </cell>
          <cell r="AU29">
            <v>370</v>
          </cell>
          <cell r="AV29">
            <v>0</v>
          </cell>
          <cell r="AW29">
            <v>0</v>
          </cell>
        </row>
        <row r="30">
          <cell r="P30">
            <v>0</v>
          </cell>
          <cell r="R30">
            <v>0</v>
          </cell>
          <cell r="S30">
            <v>0</v>
          </cell>
          <cell r="U30">
            <v>0</v>
          </cell>
          <cell r="AS30">
            <v>0</v>
          </cell>
          <cell r="AU30">
            <v>370</v>
          </cell>
          <cell r="AV30">
            <v>0</v>
          </cell>
          <cell r="AW30">
            <v>0</v>
          </cell>
        </row>
        <row r="31">
          <cell r="P31">
            <v>0</v>
          </cell>
          <cell r="R31">
            <v>0</v>
          </cell>
          <cell r="S31">
            <v>0</v>
          </cell>
          <cell r="U31">
            <v>0</v>
          </cell>
          <cell r="AS31">
            <v>0</v>
          </cell>
          <cell r="AU31">
            <v>220</v>
          </cell>
          <cell r="AV31">
            <v>0</v>
          </cell>
          <cell r="AW31">
            <v>0</v>
          </cell>
        </row>
        <row r="32">
          <cell r="P32">
            <v>0</v>
          </cell>
          <cell r="R32">
            <v>0</v>
          </cell>
          <cell r="S32">
            <v>0</v>
          </cell>
          <cell r="U32">
            <v>0</v>
          </cell>
          <cell r="AS32">
            <v>0</v>
          </cell>
          <cell r="AU32">
            <v>220</v>
          </cell>
          <cell r="AV32">
            <v>0</v>
          </cell>
          <cell r="AW32">
            <v>0</v>
          </cell>
        </row>
        <row r="33">
          <cell r="P33">
            <v>0</v>
          </cell>
          <cell r="R33">
            <v>0</v>
          </cell>
          <cell r="S33">
            <v>0</v>
          </cell>
          <cell r="U33">
            <v>0</v>
          </cell>
          <cell r="AS33">
            <v>0</v>
          </cell>
          <cell r="AU33">
            <v>220</v>
          </cell>
          <cell r="AV33">
            <v>0</v>
          </cell>
          <cell r="AW33">
            <v>0</v>
          </cell>
        </row>
        <row r="34">
          <cell r="P34">
            <v>0</v>
          </cell>
          <cell r="R34">
            <v>0</v>
          </cell>
          <cell r="S34">
            <v>0</v>
          </cell>
          <cell r="U34">
            <v>0</v>
          </cell>
          <cell r="AS34">
            <v>0</v>
          </cell>
          <cell r="AU34">
            <v>220</v>
          </cell>
          <cell r="AV34">
            <v>0</v>
          </cell>
          <cell r="AW34">
            <v>0</v>
          </cell>
        </row>
        <row r="35">
          <cell r="P35">
            <v>0</v>
          </cell>
          <cell r="R35">
            <v>0</v>
          </cell>
          <cell r="S35">
            <v>0</v>
          </cell>
          <cell r="U35">
            <v>0</v>
          </cell>
          <cell r="AS35">
            <v>0</v>
          </cell>
          <cell r="AU35">
            <v>220</v>
          </cell>
          <cell r="AV35">
            <v>0</v>
          </cell>
          <cell r="AW35">
            <v>0</v>
          </cell>
        </row>
        <row r="36">
          <cell r="P36">
            <v>0</v>
          </cell>
          <cell r="R36">
            <v>0</v>
          </cell>
          <cell r="S36">
            <v>0</v>
          </cell>
          <cell r="U36">
            <v>0</v>
          </cell>
          <cell r="AS36">
            <v>0</v>
          </cell>
          <cell r="AU36">
            <v>220</v>
          </cell>
          <cell r="AV36">
            <v>0</v>
          </cell>
          <cell r="AW36">
            <v>0</v>
          </cell>
        </row>
        <row r="37">
          <cell r="P37">
            <v>0</v>
          </cell>
          <cell r="R37">
            <v>0</v>
          </cell>
          <cell r="S37">
            <v>0</v>
          </cell>
          <cell r="U37">
            <v>0</v>
          </cell>
          <cell r="AS37">
            <v>0</v>
          </cell>
          <cell r="AU37">
            <v>220</v>
          </cell>
          <cell r="AV37">
            <v>0</v>
          </cell>
          <cell r="AW37">
            <v>0</v>
          </cell>
        </row>
        <row r="38">
          <cell r="P38">
            <v>0</v>
          </cell>
          <cell r="R38">
            <v>0</v>
          </cell>
          <cell r="S38">
            <v>0</v>
          </cell>
          <cell r="U38">
            <v>0</v>
          </cell>
          <cell r="AS38">
            <v>0</v>
          </cell>
          <cell r="AU38">
            <v>220</v>
          </cell>
          <cell r="AV38">
            <v>0</v>
          </cell>
          <cell r="AW38">
            <v>0</v>
          </cell>
        </row>
        <row r="39">
          <cell r="P39">
            <v>0</v>
          </cell>
          <cell r="R39">
            <v>0</v>
          </cell>
          <cell r="S39">
            <v>0</v>
          </cell>
          <cell r="U39">
            <v>0</v>
          </cell>
          <cell r="AS39">
            <v>0</v>
          </cell>
          <cell r="AU39">
            <v>220</v>
          </cell>
          <cell r="AV39">
            <v>0</v>
          </cell>
          <cell r="AW39">
            <v>0</v>
          </cell>
        </row>
        <row r="40">
          <cell r="P40">
            <v>0</v>
          </cell>
          <cell r="R40">
            <v>0</v>
          </cell>
          <cell r="S40">
            <v>0</v>
          </cell>
          <cell r="U40">
            <v>0</v>
          </cell>
          <cell r="AS40">
            <v>0</v>
          </cell>
          <cell r="AU40">
            <v>220</v>
          </cell>
          <cell r="AV40">
            <v>0</v>
          </cell>
          <cell r="AW40">
            <v>0</v>
          </cell>
        </row>
        <row r="41">
          <cell r="P41">
            <v>0</v>
          </cell>
          <cell r="R41">
            <v>0</v>
          </cell>
          <cell r="S41">
            <v>0</v>
          </cell>
          <cell r="U41">
            <v>0</v>
          </cell>
          <cell r="AS41">
            <v>0</v>
          </cell>
          <cell r="AU41">
            <v>220</v>
          </cell>
          <cell r="AV41">
            <v>0</v>
          </cell>
          <cell r="AW41">
            <v>0</v>
          </cell>
        </row>
        <row r="42">
          <cell r="P42">
            <v>0</v>
          </cell>
          <cell r="R42">
            <v>0</v>
          </cell>
          <cell r="S42">
            <v>0</v>
          </cell>
          <cell r="U42">
            <v>0</v>
          </cell>
          <cell r="AS42">
            <v>0</v>
          </cell>
          <cell r="AU42">
            <v>220</v>
          </cell>
          <cell r="AV42">
            <v>0</v>
          </cell>
          <cell r="AW42">
            <v>0</v>
          </cell>
        </row>
        <row r="43">
          <cell r="P43">
            <v>0</v>
          </cell>
          <cell r="R43">
            <v>0</v>
          </cell>
          <cell r="S43">
            <v>0</v>
          </cell>
          <cell r="U43">
            <v>0</v>
          </cell>
          <cell r="AS43">
            <v>0</v>
          </cell>
          <cell r="AU43">
            <v>220</v>
          </cell>
          <cell r="AV43">
            <v>0</v>
          </cell>
          <cell r="AW43">
            <v>0</v>
          </cell>
        </row>
        <row r="44">
          <cell r="P44">
            <v>0</v>
          </cell>
          <cell r="R44">
            <v>0</v>
          </cell>
          <cell r="S44">
            <v>0</v>
          </cell>
          <cell r="U44">
            <v>0</v>
          </cell>
          <cell r="AS44">
            <v>0</v>
          </cell>
          <cell r="AU44">
            <v>220</v>
          </cell>
          <cell r="AV44">
            <v>0</v>
          </cell>
          <cell r="AW44">
            <v>0</v>
          </cell>
        </row>
        <row r="45">
          <cell r="P45">
            <v>0</v>
          </cell>
          <cell r="R45">
            <v>0</v>
          </cell>
          <cell r="S45">
            <v>0</v>
          </cell>
          <cell r="U45">
            <v>0</v>
          </cell>
          <cell r="AS45">
            <v>0</v>
          </cell>
          <cell r="AU45">
            <v>220</v>
          </cell>
          <cell r="AV45">
            <v>0</v>
          </cell>
          <cell r="AW45">
            <v>0</v>
          </cell>
        </row>
        <row r="46">
          <cell r="P46">
            <v>0</v>
          </cell>
          <cell r="R46">
            <v>0</v>
          </cell>
          <cell r="S46">
            <v>0</v>
          </cell>
          <cell r="U46">
            <v>0</v>
          </cell>
          <cell r="AS46">
            <v>0</v>
          </cell>
          <cell r="AU46">
            <v>220</v>
          </cell>
          <cell r="AV46">
            <v>0</v>
          </cell>
          <cell r="AW46">
            <v>0</v>
          </cell>
        </row>
        <row r="47">
          <cell r="P47">
            <v>0</v>
          </cell>
          <cell r="R47">
            <v>0</v>
          </cell>
          <cell r="S47">
            <v>0</v>
          </cell>
          <cell r="U47">
            <v>0</v>
          </cell>
          <cell r="AS47">
            <v>0</v>
          </cell>
          <cell r="AU47">
            <v>220</v>
          </cell>
          <cell r="AV47">
            <v>0</v>
          </cell>
          <cell r="AW47">
            <v>0</v>
          </cell>
        </row>
        <row r="48">
          <cell r="P48">
            <v>0</v>
          </cell>
          <cell r="R48">
            <v>0</v>
          </cell>
          <cell r="S48">
            <v>0</v>
          </cell>
          <cell r="U48">
            <v>0</v>
          </cell>
          <cell r="AS48">
            <v>0</v>
          </cell>
          <cell r="AU48">
            <v>220</v>
          </cell>
          <cell r="AV48">
            <v>0</v>
          </cell>
          <cell r="AW48">
            <v>0</v>
          </cell>
        </row>
        <row r="49">
          <cell r="P49">
            <v>0</v>
          </cell>
          <cell r="R49">
            <v>0</v>
          </cell>
          <cell r="S49">
            <v>0</v>
          </cell>
          <cell r="U49">
            <v>0</v>
          </cell>
          <cell r="AS49">
            <v>0</v>
          </cell>
          <cell r="AU49">
            <v>220</v>
          </cell>
          <cell r="AV49">
            <v>0</v>
          </cell>
          <cell r="AW49">
            <v>0</v>
          </cell>
        </row>
        <row r="50">
          <cell r="P50">
            <v>0</v>
          </cell>
          <cell r="R50">
            <v>0</v>
          </cell>
          <cell r="S50">
            <v>0</v>
          </cell>
          <cell r="U50">
            <v>0</v>
          </cell>
          <cell r="AS50">
            <v>0</v>
          </cell>
          <cell r="AU50">
            <v>220</v>
          </cell>
          <cell r="AV50">
            <v>0</v>
          </cell>
          <cell r="AW50">
            <v>0</v>
          </cell>
        </row>
        <row r="51">
          <cell r="P51">
            <v>0</v>
          </cell>
          <cell r="R51">
            <v>0</v>
          </cell>
          <cell r="S51">
            <v>0</v>
          </cell>
          <cell r="U51">
            <v>0</v>
          </cell>
          <cell r="AS51">
            <v>0</v>
          </cell>
          <cell r="AU51">
            <v>220</v>
          </cell>
          <cell r="AV51">
            <v>0</v>
          </cell>
          <cell r="AW51">
            <v>0</v>
          </cell>
        </row>
        <row r="52">
          <cell r="P52">
            <v>0</v>
          </cell>
          <cell r="R52">
            <v>0</v>
          </cell>
          <cell r="S52">
            <v>0</v>
          </cell>
          <cell r="U52">
            <v>0</v>
          </cell>
          <cell r="AS52">
            <v>0</v>
          </cell>
          <cell r="AU52">
            <v>220</v>
          </cell>
          <cell r="AV52">
            <v>0</v>
          </cell>
          <cell r="AW52">
            <v>0</v>
          </cell>
        </row>
        <row r="53">
          <cell r="P53">
            <v>0</v>
          </cell>
          <cell r="R53">
            <v>0</v>
          </cell>
          <cell r="S53">
            <v>0</v>
          </cell>
          <cell r="U53">
            <v>0</v>
          </cell>
          <cell r="AS53">
            <v>0</v>
          </cell>
          <cell r="AU53">
            <v>220</v>
          </cell>
          <cell r="AV53">
            <v>0</v>
          </cell>
          <cell r="AW53">
            <v>0</v>
          </cell>
        </row>
        <row r="54">
          <cell r="P54">
            <v>0</v>
          </cell>
          <cell r="R54">
            <v>0</v>
          </cell>
          <cell r="S54">
            <v>0</v>
          </cell>
          <cell r="U54">
            <v>0</v>
          </cell>
          <cell r="AS54">
            <v>0</v>
          </cell>
          <cell r="AU54">
            <v>220</v>
          </cell>
          <cell r="AV54">
            <v>0</v>
          </cell>
          <cell r="AW54">
            <v>0</v>
          </cell>
        </row>
        <row r="55">
          <cell r="P55">
            <v>0</v>
          </cell>
          <cell r="R55">
            <v>0</v>
          </cell>
          <cell r="S55">
            <v>0</v>
          </cell>
          <cell r="U55">
            <v>0</v>
          </cell>
          <cell r="AS55">
            <v>0</v>
          </cell>
          <cell r="AU55">
            <v>220</v>
          </cell>
          <cell r="AV55">
            <v>0</v>
          </cell>
          <cell r="AW55">
            <v>0</v>
          </cell>
        </row>
        <row r="56">
          <cell r="P56">
            <v>0</v>
          </cell>
          <cell r="R56">
            <v>0</v>
          </cell>
          <cell r="S56">
            <v>0</v>
          </cell>
          <cell r="U56">
            <v>0</v>
          </cell>
          <cell r="AS56">
            <v>0</v>
          </cell>
          <cell r="AU56">
            <v>220</v>
          </cell>
          <cell r="AV56">
            <v>0</v>
          </cell>
          <cell r="AW56">
            <v>0</v>
          </cell>
        </row>
        <row r="57">
          <cell r="P57">
            <v>0</v>
          </cell>
          <cell r="R57">
            <v>0</v>
          </cell>
          <cell r="S57">
            <v>0</v>
          </cell>
          <cell r="U57">
            <v>0</v>
          </cell>
          <cell r="AS57">
            <v>0</v>
          </cell>
          <cell r="AU57">
            <v>220</v>
          </cell>
          <cell r="AV57">
            <v>0</v>
          </cell>
          <cell r="AW57">
            <v>0</v>
          </cell>
        </row>
        <row r="58">
          <cell r="P58">
            <v>0</v>
          </cell>
          <cell r="R58">
            <v>0</v>
          </cell>
          <cell r="S58">
            <v>0</v>
          </cell>
          <cell r="U58">
            <v>0</v>
          </cell>
          <cell r="AS58">
            <v>0</v>
          </cell>
          <cell r="AU58">
            <v>220</v>
          </cell>
          <cell r="AV58">
            <v>0</v>
          </cell>
          <cell r="AW58">
            <v>0</v>
          </cell>
        </row>
        <row r="59">
          <cell r="P59">
            <v>0</v>
          </cell>
          <cell r="R59">
            <v>0</v>
          </cell>
          <cell r="S59">
            <v>0</v>
          </cell>
          <cell r="U59">
            <v>0</v>
          </cell>
          <cell r="AS59">
            <v>0</v>
          </cell>
          <cell r="AU59">
            <v>220</v>
          </cell>
          <cell r="AV59">
            <v>0</v>
          </cell>
          <cell r="AW59">
            <v>0</v>
          </cell>
        </row>
        <row r="60">
          <cell r="P60">
            <v>0</v>
          </cell>
          <cell r="R60">
            <v>0</v>
          </cell>
          <cell r="S60">
            <v>0</v>
          </cell>
          <cell r="U60">
            <v>0</v>
          </cell>
          <cell r="AS60">
            <v>0</v>
          </cell>
          <cell r="AU60">
            <v>220</v>
          </cell>
          <cell r="AV60">
            <v>0</v>
          </cell>
          <cell r="AW60">
            <v>0</v>
          </cell>
        </row>
        <row r="61">
          <cell r="P61">
            <v>0</v>
          </cell>
          <cell r="R61">
            <v>0</v>
          </cell>
          <cell r="S61">
            <v>0</v>
          </cell>
          <cell r="U61">
            <v>0</v>
          </cell>
          <cell r="AS61">
            <v>0</v>
          </cell>
          <cell r="AU61">
            <v>220</v>
          </cell>
          <cell r="AV61">
            <v>0</v>
          </cell>
          <cell r="AW61">
            <v>0</v>
          </cell>
        </row>
        <row r="62">
          <cell r="P62">
            <v>0</v>
          </cell>
          <cell r="R62">
            <v>0</v>
          </cell>
          <cell r="S62">
            <v>0</v>
          </cell>
          <cell r="U62">
            <v>0</v>
          </cell>
          <cell r="AS62">
            <v>0</v>
          </cell>
          <cell r="AU62">
            <v>220</v>
          </cell>
          <cell r="AV62">
            <v>0</v>
          </cell>
          <cell r="AW62">
            <v>0</v>
          </cell>
        </row>
        <row r="63">
          <cell r="P63">
            <v>0</v>
          </cell>
          <cell r="R63">
            <v>0</v>
          </cell>
          <cell r="S63">
            <v>0</v>
          </cell>
          <cell r="U63">
            <v>0</v>
          </cell>
          <cell r="AS63">
            <v>0</v>
          </cell>
          <cell r="AU63">
            <v>220</v>
          </cell>
          <cell r="AV63">
            <v>0</v>
          </cell>
          <cell r="AW63">
            <v>0</v>
          </cell>
        </row>
        <row r="64">
          <cell r="P64">
            <v>0</v>
          </cell>
          <cell r="R64">
            <v>0</v>
          </cell>
          <cell r="S64">
            <v>0</v>
          </cell>
          <cell r="U64">
            <v>0</v>
          </cell>
          <cell r="AS64">
            <v>0</v>
          </cell>
          <cell r="AU64">
            <v>220</v>
          </cell>
          <cell r="AV64">
            <v>0</v>
          </cell>
          <cell r="AW64">
            <v>0</v>
          </cell>
        </row>
        <row r="65">
          <cell r="P65">
            <v>0</v>
          </cell>
          <cell r="R65">
            <v>0</v>
          </cell>
          <cell r="S65">
            <v>0</v>
          </cell>
          <cell r="U65">
            <v>0</v>
          </cell>
          <cell r="AS65">
            <v>0</v>
          </cell>
          <cell r="AU65">
            <v>220</v>
          </cell>
          <cell r="AV65">
            <v>0</v>
          </cell>
          <cell r="AW65">
            <v>0</v>
          </cell>
        </row>
        <row r="66">
          <cell r="P66">
            <v>0</v>
          </cell>
          <cell r="R66">
            <v>0</v>
          </cell>
          <cell r="S66">
            <v>0</v>
          </cell>
          <cell r="U66">
            <v>0</v>
          </cell>
          <cell r="AS66">
            <v>0</v>
          </cell>
          <cell r="AU66">
            <v>220</v>
          </cell>
          <cell r="AV66">
            <v>0</v>
          </cell>
          <cell r="AW66">
            <v>0</v>
          </cell>
        </row>
        <row r="67">
          <cell r="P67">
            <v>0</v>
          </cell>
          <cell r="R67">
            <v>0</v>
          </cell>
          <cell r="S67">
            <v>0</v>
          </cell>
          <cell r="U67">
            <v>0</v>
          </cell>
          <cell r="AS67">
            <v>0</v>
          </cell>
          <cell r="AU67">
            <v>220</v>
          </cell>
          <cell r="AV67">
            <v>0</v>
          </cell>
          <cell r="AW67">
            <v>0</v>
          </cell>
        </row>
        <row r="68">
          <cell r="P68">
            <v>0</v>
          </cell>
          <cell r="R68">
            <v>0</v>
          </cell>
          <cell r="S68">
            <v>0</v>
          </cell>
          <cell r="U68">
            <v>0</v>
          </cell>
          <cell r="AS68">
            <v>0</v>
          </cell>
          <cell r="AU68">
            <v>220</v>
          </cell>
          <cell r="AV68">
            <v>0</v>
          </cell>
          <cell r="AW68">
            <v>0</v>
          </cell>
        </row>
        <row r="69">
          <cell r="P69">
            <v>0</v>
          </cell>
          <cell r="R69">
            <v>0</v>
          </cell>
          <cell r="S69">
            <v>0</v>
          </cell>
          <cell r="U69">
            <v>0</v>
          </cell>
          <cell r="AS69">
            <v>0</v>
          </cell>
          <cell r="AU69">
            <v>220</v>
          </cell>
          <cell r="AV69">
            <v>0</v>
          </cell>
          <cell r="AW69">
            <v>0</v>
          </cell>
        </row>
        <row r="70">
          <cell r="P70">
            <v>0</v>
          </cell>
          <cell r="R70">
            <v>0</v>
          </cell>
          <cell r="S70">
            <v>0</v>
          </cell>
          <cell r="U70">
            <v>0</v>
          </cell>
          <cell r="AS70">
            <v>0</v>
          </cell>
          <cell r="AU70">
            <v>220</v>
          </cell>
          <cell r="AV70">
            <v>0</v>
          </cell>
          <cell r="AW70">
            <v>0</v>
          </cell>
        </row>
        <row r="71">
          <cell r="P71">
            <v>0</v>
          </cell>
          <cell r="R71">
            <v>0</v>
          </cell>
          <cell r="S71">
            <v>0</v>
          </cell>
          <cell r="U71">
            <v>0</v>
          </cell>
          <cell r="AS71">
            <v>0</v>
          </cell>
          <cell r="AU71">
            <v>220</v>
          </cell>
          <cell r="AV71">
            <v>0</v>
          </cell>
          <cell r="AW71">
            <v>0</v>
          </cell>
        </row>
        <row r="72">
          <cell r="P72">
            <v>0</v>
          </cell>
          <cell r="R72">
            <v>0</v>
          </cell>
          <cell r="S72">
            <v>0</v>
          </cell>
          <cell r="U72">
            <v>0</v>
          </cell>
          <cell r="AS72">
            <v>0</v>
          </cell>
          <cell r="AU72">
            <v>220</v>
          </cell>
          <cell r="AV72">
            <v>0</v>
          </cell>
          <cell r="AW72">
            <v>0</v>
          </cell>
        </row>
        <row r="73">
          <cell r="P73">
            <v>0</v>
          </cell>
          <cell r="R73">
            <v>0</v>
          </cell>
          <cell r="S73">
            <v>0</v>
          </cell>
          <cell r="U73">
            <v>0</v>
          </cell>
          <cell r="AS73">
            <v>0</v>
          </cell>
          <cell r="AU73">
            <v>220</v>
          </cell>
          <cell r="AV73">
            <v>0</v>
          </cell>
          <cell r="AW73">
            <v>0</v>
          </cell>
        </row>
        <row r="74">
          <cell r="P74">
            <v>0</v>
          </cell>
          <cell r="R74">
            <v>0</v>
          </cell>
          <cell r="S74">
            <v>0</v>
          </cell>
          <cell r="U74">
            <v>0</v>
          </cell>
          <cell r="AS74">
            <v>0</v>
          </cell>
          <cell r="AU74">
            <v>220</v>
          </cell>
          <cell r="AV74">
            <v>0</v>
          </cell>
          <cell r="AW74">
            <v>0</v>
          </cell>
        </row>
        <row r="75">
          <cell r="P75">
            <v>0</v>
          </cell>
          <cell r="R75">
            <v>0</v>
          </cell>
          <cell r="S75">
            <v>0</v>
          </cell>
          <cell r="U75">
            <v>0</v>
          </cell>
          <cell r="AS75">
            <v>0</v>
          </cell>
          <cell r="AU75">
            <v>220</v>
          </cell>
          <cell r="AV75">
            <v>0</v>
          </cell>
          <cell r="AW75">
            <v>0</v>
          </cell>
        </row>
        <row r="76">
          <cell r="P76">
            <v>0</v>
          </cell>
          <cell r="R76">
            <v>0</v>
          </cell>
          <cell r="S76">
            <v>0</v>
          </cell>
          <cell r="U76">
            <v>0</v>
          </cell>
          <cell r="AS76">
            <v>0</v>
          </cell>
          <cell r="AU76">
            <v>220</v>
          </cell>
          <cell r="AV76">
            <v>0</v>
          </cell>
          <cell r="AW76">
            <v>0</v>
          </cell>
        </row>
        <row r="77">
          <cell r="P77">
            <v>0</v>
          </cell>
          <cell r="R77">
            <v>0</v>
          </cell>
          <cell r="S77">
            <v>0</v>
          </cell>
          <cell r="U77">
            <v>0</v>
          </cell>
          <cell r="AS77">
            <v>0</v>
          </cell>
          <cell r="AU77">
            <v>220</v>
          </cell>
          <cell r="AV77">
            <v>0</v>
          </cell>
          <cell r="AW77">
            <v>0</v>
          </cell>
        </row>
        <row r="78">
          <cell r="P78">
            <v>0</v>
          </cell>
          <cell r="R78">
            <v>0</v>
          </cell>
          <cell r="S78">
            <v>0</v>
          </cell>
          <cell r="U78">
            <v>0</v>
          </cell>
          <cell r="AS78">
            <v>0</v>
          </cell>
          <cell r="AU78">
            <v>220</v>
          </cell>
          <cell r="AV78">
            <v>0</v>
          </cell>
          <cell r="AW78">
            <v>0</v>
          </cell>
        </row>
        <row r="79">
          <cell r="P79">
            <v>0</v>
          </cell>
          <cell r="R79">
            <v>0</v>
          </cell>
          <cell r="S79">
            <v>0</v>
          </cell>
          <cell r="U79">
            <v>0</v>
          </cell>
          <cell r="AS79">
            <v>0</v>
          </cell>
          <cell r="AU79">
            <v>220</v>
          </cell>
          <cell r="AV79">
            <v>0</v>
          </cell>
          <cell r="AW79">
            <v>0</v>
          </cell>
        </row>
        <row r="80">
          <cell r="P80">
            <v>0</v>
          </cell>
          <cell r="R80">
            <v>0</v>
          </cell>
          <cell r="S80">
            <v>0</v>
          </cell>
          <cell r="U80">
            <v>0</v>
          </cell>
          <cell r="AS80">
            <v>0</v>
          </cell>
          <cell r="AU80">
            <v>220</v>
          </cell>
          <cell r="AV80">
            <v>0</v>
          </cell>
          <cell r="AW80">
            <v>0</v>
          </cell>
        </row>
        <row r="81">
          <cell r="P81">
            <v>0</v>
          </cell>
          <cell r="R81">
            <v>0</v>
          </cell>
          <cell r="S81">
            <v>0</v>
          </cell>
          <cell r="U81">
            <v>0</v>
          </cell>
          <cell r="AS81">
            <v>0</v>
          </cell>
          <cell r="AU81">
            <v>220</v>
          </cell>
          <cell r="AV81">
            <v>0</v>
          </cell>
          <cell r="AW81">
            <v>0</v>
          </cell>
        </row>
        <row r="82">
          <cell r="P82">
            <v>0</v>
          </cell>
          <cell r="R82">
            <v>0</v>
          </cell>
          <cell r="S82">
            <v>0</v>
          </cell>
          <cell r="U82">
            <v>0</v>
          </cell>
          <cell r="AS82">
            <v>0</v>
          </cell>
          <cell r="AU82">
            <v>220</v>
          </cell>
          <cell r="AV82">
            <v>0</v>
          </cell>
          <cell r="AW82">
            <v>0</v>
          </cell>
        </row>
        <row r="83">
          <cell r="P83">
            <v>0</v>
          </cell>
          <cell r="R83">
            <v>0</v>
          </cell>
          <cell r="S83">
            <v>0</v>
          </cell>
          <cell r="U83">
            <v>0</v>
          </cell>
          <cell r="AS83">
            <v>0</v>
          </cell>
          <cell r="AU83">
            <v>220</v>
          </cell>
          <cell r="AV83">
            <v>0</v>
          </cell>
          <cell r="AW83">
            <v>0</v>
          </cell>
        </row>
        <row r="84">
          <cell r="P84">
            <v>0</v>
          </cell>
          <cell r="R84">
            <v>0</v>
          </cell>
          <cell r="S84">
            <v>0</v>
          </cell>
          <cell r="U84">
            <v>0</v>
          </cell>
          <cell r="AS84">
            <v>0</v>
          </cell>
          <cell r="AU84">
            <v>220</v>
          </cell>
          <cell r="AV84">
            <v>0</v>
          </cell>
          <cell r="AW84">
            <v>0</v>
          </cell>
        </row>
        <row r="85">
          <cell r="P85">
            <v>0</v>
          </cell>
          <cell r="R85">
            <v>0</v>
          </cell>
          <cell r="S85">
            <v>0</v>
          </cell>
          <cell r="U85">
            <v>0</v>
          </cell>
          <cell r="AS85">
            <v>0</v>
          </cell>
          <cell r="AU85">
            <v>220</v>
          </cell>
          <cell r="AV85">
            <v>0</v>
          </cell>
          <cell r="AW85">
            <v>0</v>
          </cell>
        </row>
        <row r="86">
          <cell r="P86">
            <v>0</v>
          </cell>
          <cell r="R86">
            <v>0</v>
          </cell>
          <cell r="S86">
            <v>0</v>
          </cell>
          <cell r="U86">
            <v>0</v>
          </cell>
          <cell r="AS86">
            <v>0</v>
          </cell>
          <cell r="AU86">
            <v>220</v>
          </cell>
          <cell r="AV86">
            <v>0</v>
          </cell>
          <cell r="AW86">
            <v>0</v>
          </cell>
        </row>
        <row r="87">
          <cell r="P87">
            <v>0</v>
          </cell>
          <cell r="R87">
            <v>0</v>
          </cell>
          <cell r="S87">
            <v>0</v>
          </cell>
          <cell r="U87">
            <v>0</v>
          </cell>
          <cell r="AS87">
            <v>0</v>
          </cell>
          <cell r="AU87">
            <v>220</v>
          </cell>
          <cell r="AV87">
            <v>0</v>
          </cell>
          <cell r="AW87">
            <v>0</v>
          </cell>
        </row>
        <row r="88">
          <cell r="P88">
            <v>0</v>
          </cell>
          <cell r="R88">
            <v>0</v>
          </cell>
          <cell r="S88">
            <v>0</v>
          </cell>
          <cell r="U88">
            <v>0</v>
          </cell>
          <cell r="AS88">
            <v>0</v>
          </cell>
          <cell r="AU88">
            <v>220</v>
          </cell>
          <cell r="AV88">
            <v>0</v>
          </cell>
          <cell r="AW88">
            <v>0</v>
          </cell>
        </row>
        <row r="89">
          <cell r="P89">
            <v>0</v>
          </cell>
          <cell r="R89">
            <v>0</v>
          </cell>
          <cell r="S89">
            <v>0</v>
          </cell>
          <cell r="U89">
            <v>0</v>
          </cell>
          <cell r="AS89">
            <v>0</v>
          </cell>
          <cell r="AU89">
            <v>220</v>
          </cell>
          <cell r="AV89">
            <v>0</v>
          </cell>
          <cell r="AW89">
            <v>0</v>
          </cell>
        </row>
        <row r="90">
          <cell r="P90">
            <v>0</v>
          </cell>
          <cell r="R90">
            <v>0</v>
          </cell>
          <cell r="S90">
            <v>0</v>
          </cell>
          <cell r="U90">
            <v>0</v>
          </cell>
          <cell r="AS90">
            <v>0</v>
          </cell>
          <cell r="AU90">
            <v>220</v>
          </cell>
          <cell r="AV90">
            <v>0</v>
          </cell>
          <cell r="AW90">
            <v>0</v>
          </cell>
        </row>
        <row r="91">
          <cell r="P91">
            <v>0</v>
          </cell>
          <cell r="R91">
            <v>0</v>
          </cell>
          <cell r="S91">
            <v>0</v>
          </cell>
          <cell r="U91">
            <v>0</v>
          </cell>
          <cell r="AS91">
            <v>0</v>
          </cell>
          <cell r="AU91">
            <v>220</v>
          </cell>
          <cell r="AV91">
            <v>0</v>
          </cell>
          <cell r="AW91">
            <v>0</v>
          </cell>
        </row>
        <row r="92">
          <cell r="P92">
            <v>0</v>
          </cell>
          <cell r="R92">
            <v>0</v>
          </cell>
          <cell r="S92">
            <v>0</v>
          </cell>
          <cell r="U92">
            <v>0</v>
          </cell>
          <cell r="AS92">
            <v>0</v>
          </cell>
          <cell r="AU92">
            <v>220</v>
          </cell>
          <cell r="AV92">
            <v>0</v>
          </cell>
          <cell r="AW92">
            <v>0</v>
          </cell>
        </row>
        <row r="93">
          <cell r="P93">
            <v>0</v>
          </cell>
          <cell r="R93">
            <v>0</v>
          </cell>
          <cell r="S93">
            <v>0</v>
          </cell>
          <cell r="U93">
            <v>0</v>
          </cell>
          <cell r="AS93">
            <v>0</v>
          </cell>
          <cell r="AU93">
            <v>220</v>
          </cell>
          <cell r="AV93">
            <v>0</v>
          </cell>
          <cell r="AW93">
            <v>0</v>
          </cell>
        </row>
        <row r="94">
          <cell r="P94">
            <v>0</v>
          </cell>
          <cell r="R94">
            <v>0</v>
          </cell>
          <cell r="S94">
            <v>0</v>
          </cell>
          <cell r="U94">
            <v>0</v>
          </cell>
          <cell r="AS94">
            <v>0</v>
          </cell>
          <cell r="AU94">
            <v>220</v>
          </cell>
          <cell r="AV94">
            <v>0</v>
          </cell>
          <cell r="AW94">
            <v>0</v>
          </cell>
        </row>
        <row r="95">
          <cell r="P95">
            <v>0</v>
          </cell>
          <cell r="R95">
            <v>0</v>
          </cell>
          <cell r="S95">
            <v>0</v>
          </cell>
          <cell r="U95">
            <v>0</v>
          </cell>
          <cell r="AS95">
            <v>0</v>
          </cell>
          <cell r="AU95">
            <v>370</v>
          </cell>
          <cell r="AV95">
            <v>0</v>
          </cell>
          <cell r="AW95">
            <v>0</v>
          </cell>
        </row>
        <row r="96">
          <cell r="P96">
            <v>0</v>
          </cell>
          <cell r="R96">
            <v>0</v>
          </cell>
          <cell r="S96">
            <v>0</v>
          </cell>
          <cell r="U96">
            <v>0</v>
          </cell>
          <cell r="AS96">
            <v>0</v>
          </cell>
          <cell r="AU96">
            <v>370</v>
          </cell>
          <cell r="AV96">
            <v>0</v>
          </cell>
          <cell r="AW96">
            <v>0</v>
          </cell>
        </row>
        <row r="97">
          <cell r="P97">
            <v>0</v>
          </cell>
          <cell r="R97">
            <v>0</v>
          </cell>
          <cell r="S97">
            <v>0</v>
          </cell>
          <cell r="U97">
            <v>0</v>
          </cell>
          <cell r="AS97">
            <v>0</v>
          </cell>
          <cell r="AU97">
            <v>370</v>
          </cell>
          <cell r="AV97">
            <v>0</v>
          </cell>
          <cell r="AW97">
            <v>0</v>
          </cell>
        </row>
        <row r="98">
          <cell r="P98">
            <v>0</v>
          </cell>
          <cell r="R98">
            <v>0</v>
          </cell>
          <cell r="S98">
            <v>0</v>
          </cell>
          <cell r="U98">
            <v>0</v>
          </cell>
          <cell r="AS98">
            <v>0</v>
          </cell>
          <cell r="AU98">
            <v>370</v>
          </cell>
          <cell r="AV98">
            <v>0</v>
          </cell>
          <cell r="AW98">
            <v>0</v>
          </cell>
        </row>
        <row r="99">
          <cell r="P99">
            <v>0</v>
          </cell>
          <cell r="R99">
            <v>0</v>
          </cell>
          <cell r="S99">
            <v>0</v>
          </cell>
          <cell r="U99">
            <v>0</v>
          </cell>
          <cell r="AS99">
            <v>0</v>
          </cell>
          <cell r="AU99">
            <v>370</v>
          </cell>
          <cell r="AV99">
            <v>0</v>
          </cell>
          <cell r="AW99">
            <v>0</v>
          </cell>
        </row>
        <row r="100">
          <cell r="P100">
            <v>0</v>
          </cell>
          <cell r="R100">
            <v>0</v>
          </cell>
          <cell r="S100">
            <v>0</v>
          </cell>
          <cell r="U100">
            <v>0</v>
          </cell>
          <cell r="AS100">
            <v>0</v>
          </cell>
          <cell r="AU100">
            <v>370</v>
          </cell>
          <cell r="AV100">
            <v>0</v>
          </cell>
          <cell r="AW100">
            <v>0</v>
          </cell>
        </row>
        <row r="101">
          <cell r="P101">
            <v>0</v>
          </cell>
          <cell r="R101">
            <v>0</v>
          </cell>
          <cell r="S101">
            <v>0</v>
          </cell>
          <cell r="U101">
            <v>0</v>
          </cell>
          <cell r="AS101">
            <v>0</v>
          </cell>
          <cell r="AU101">
            <v>370</v>
          </cell>
          <cell r="AV101">
            <v>0</v>
          </cell>
          <cell r="AW101">
            <v>0</v>
          </cell>
        </row>
        <row r="102">
          <cell r="P102">
            <v>0</v>
          </cell>
          <cell r="R102">
            <v>0</v>
          </cell>
          <cell r="S102">
            <v>0</v>
          </cell>
          <cell r="U102">
            <v>0</v>
          </cell>
          <cell r="AS102">
            <v>0</v>
          </cell>
          <cell r="AU102">
            <v>370</v>
          </cell>
          <cell r="AV102">
            <v>0</v>
          </cell>
          <cell r="AW102">
            <v>0</v>
          </cell>
        </row>
      </sheetData>
      <sheetData sheetId="8"/>
      <sheetData sheetId="9"/>
      <sheetData sheetId="10"/>
      <sheetData sheetId="11"/>
      <sheetData sheetId="12"/>
      <sheetData sheetId="13">
        <row r="5">
          <cell r="F5">
            <v>311.85381132280003</v>
          </cell>
          <cell r="G5">
            <v>422.36</v>
          </cell>
          <cell r="H5">
            <v>5.6843418860808015E-14</v>
          </cell>
        </row>
        <row r="6">
          <cell r="F6">
            <v>262.95381132280005</v>
          </cell>
          <cell r="G6">
            <v>320.66000000000003</v>
          </cell>
          <cell r="H6">
            <v>0</v>
          </cell>
        </row>
        <row r="7">
          <cell r="F7">
            <v>246.52381132280001</v>
          </cell>
          <cell r="G7">
            <v>286.12</v>
          </cell>
          <cell r="H7">
            <v>0</v>
          </cell>
        </row>
        <row r="8">
          <cell r="F8">
            <v>218.24381132280004</v>
          </cell>
          <cell r="G8">
            <v>262.91000000000003</v>
          </cell>
          <cell r="H8">
            <v>0</v>
          </cell>
        </row>
        <row r="9">
          <cell r="F9">
            <v>184.84381132280004</v>
          </cell>
          <cell r="G9">
            <v>235.11</v>
          </cell>
          <cell r="H9">
            <v>0</v>
          </cell>
        </row>
        <row r="10">
          <cell r="F10">
            <v>184.84381132280004</v>
          </cell>
          <cell r="G10">
            <v>235.11</v>
          </cell>
          <cell r="H10">
            <v>0</v>
          </cell>
        </row>
        <row r="11">
          <cell r="F11">
            <v>155.74381132280001</v>
          </cell>
          <cell r="G11">
            <v>230.31</v>
          </cell>
          <cell r="H11">
            <v>0</v>
          </cell>
        </row>
        <row r="12">
          <cell r="F12">
            <v>155.74381132280001</v>
          </cell>
          <cell r="G12">
            <v>230.31</v>
          </cell>
          <cell r="H12">
            <v>0</v>
          </cell>
        </row>
        <row r="13">
          <cell r="F13">
            <v>155.74381132280001</v>
          </cell>
          <cell r="G13">
            <v>230.31</v>
          </cell>
          <cell r="H13">
            <v>0</v>
          </cell>
        </row>
        <row r="14">
          <cell r="F14">
            <v>155.74381132280001</v>
          </cell>
          <cell r="G14">
            <v>230.31</v>
          </cell>
          <cell r="H14">
            <v>0</v>
          </cell>
        </row>
        <row r="15">
          <cell r="F15">
            <v>155.74381132280001</v>
          </cell>
          <cell r="G15">
            <v>230.31</v>
          </cell>
          <cell r="H15">
            <v>0</v>
          </cell>
        </row>
        <row r="16">
          <cell r="F16">
            <v>155.74381132280001</v>
          </cell>
          <cell r="G16">
            <v>230.31</v>
          </cell>
          <cell r="H16">
            <v>0</v>
          </cell>
        </row>
        <row r="17">
          <cell r="F17">
            <v>155.74381132280001</v>
          </cell>
          <cell r="G17">
            <v>230.31</v>
          </cell>
          <cell r="H17">
            <v>0</v>
          </cell>
        </row>
        <row r="18">
          <cell r="F18">
            <v>155.74381132280001</v>
          </cell>
          <cell r="G18">
            <v>230.31</v>
          </cell>
          <cell r="H18">
            <v>0</v>
          </cell>
        </row>
        <row r="19">
          <cell r="F19">
            <v>184.9438113228</v>
          </cell>
          <cell r="G19">
            <v>235.11</v>
          </cell>
          <cell r="H19">
            <v>0</v>
          </cell>
        </row>
        <row r="20">
          <cell r="F20">
            <v>209.0438113228</v>
          </cell>
          <cell r="G20">
            <v>262.91000000000003</v>
          </cell>
          <cell r="H20">
            <v>5.6843418860808015E-14</v>
          </cell>
        </row>
        <row r="21">
          <cell r="F21">
            <v>237.2238113228</v>
          </cell>
          <cell r="G21">
            <v>286.12</v>
          </cell>
          <cell r="H21">
            <v>0</v>
          </cell>
        </row>
        <row r="22">
          <cell r="F22">
            <v>290.5738113228</v>
          </cell>
          <cell r="G22">
            <v>375.05</v>
          </cell>
          <cell r="H22">
            <v>5.6843418860808015E-14</v>
          </cell>
        </row>
        <row r="23">
          <cell r="F23">
            <v>323.97381132279997</v>
          </cell>
          <cell r="G23">
            <v>402.85</v>
          </cell>
          <cell r="H23">
            <v>0</v>
          </cell>
        </row>
        <row r="24">
          <cell r="F24">
            <v>348.0738113228</v>
          </cell>
          <cell r="G24">
            <v>430.65</v>
          </cell>
          <cell r="H24">
            <v>1.1368683772161603E-13</v>
          </cell>
        </row>
        <row r="25">
          <cell r="F25">
            <v>348.0738113228</v>
          </cell>
          <cell r="G25">
            <v>430.65</v>
          </cell>
          <cell r="H25">
            <v>1.1368683772161603E-13</v>
          </cell>
        </row>
        <row r="26">
          <cell r="F26">
            <v>348.0738113228</v>
          </cell>
          <cell r="G26">
            <v>430.65</v>
          </cell>
          <cell r="H26">
            <v>1.1368683772161603E-13</v>
          </cell>
        </row>
        <row r="27">
          <cell r="F27">
            <v>348.0738113228</v>
          </cell>
          <cell r="G27">
            <v>430.65</v>
          </cell>
          <cell r="H27">
            <v>1.1368683772161603E-13</v>
          </cell>
        </row>
        <row r="28">
          <cell r="F28">
            <v>350.47381132279997</v>
          </cell>
          <cell r="G28">
            <v>430.65</v>
          </cell>
          <cell r="H28">
            <v>1.1368683772161603E-13</v>
          </cell>
        </row>
        <row r="29">
          <cell r="F29">
            <v>331.27381132280004</v>
          </cell>
          <cell r="G29">
            <v>402.85</v>
          </cell>
          <cell r="H29">
            <v>0</v>
          </cell>
        </row>
        <row r="30">
          <cell r="F30">
            <v>351.47381132280003</v>
          </cell>
          <cell r="G30">
            <v>398.04999999999995</v>
          </cell>
          <cell r="H30">
            <v>0</v>
          </cell>
        </row>
        <row r="31">
          <cell r="F31">
            <v>351.47381132280003</v>
          </cell>
          <cell r="G31">
            <v>398.04999999999995</v>
          </cell>
          <cell r="H31">
            <v>0</v>
          </cell>
        </row>
        <row r="32">
          <cell r="F32">
            <v>351.47381132280003</v>
          </cell>
          <cell r="G32">
            <v>398.04999999999995</v>
          </cell>
          <cell r="H32">
            <v>0</v>
          </cell>
        </row>
        <row r="33">
          <cell r="F33">
            <v>351.47381132280003</v>
          </cell>
          <cell r="G33">
            <v>398.04999999999995</v>
          </cell>
          <cell r="H33">
            <v>0</v>
          </cell>
        </row>
        <row r="34">
          <cell r="F34">
            <v>351.47381132280003</v>
          </cell>
          <cell r="G34">
            <v>398.04999999999995</v>
          </cell>
          <cell r="H34">
            <v>0</v>
          </cell>
        </row>
        <row r="35">
          <cell r="F35">
            <v>331.57381132280005</v>
          </cell>
          <cell r="G35">
            <v>393.25</v>
          </cell>
          <cell r="H35">
            <v>0</v>
          </cell>
        </row>
        <row r="36">
          <cell r="F36">
            <v>288.97381132280003</v>
          </cell>
          <cell r="G36">
            <v>393.25</v>
          </cell>
          <cell r="H36">
            <v>0</v>
          </cell>
        </row>
        <row r="37">
          <cell r="F37">
            <v>237.2538113228</v>
          </cell>
          <cell r="G37">
            <v>313.13000000000005</v>
          </cell>
          <cell r="H37">
            <v>0</v>
          </cell>
        </row>
        <row r="38">
          <cell r="F38">
            <v>192.52381132279999</v>
          </cell>
          <cell r="G38">
            <v>247.53</v>
          </cell>
          <cell r="H38">
            <v>0</v>
          </cell>
        </row>
        <row r="39">
          <cell r="F39">
            <v>181.3238113228</v>
          </cell>
          <cell r="G39">
            <v>245.32999999999998</v>
          </cell>
          <cell r="H39">
            <v>0</v>
          </cell>
        </row>
        <row r="40">
          <cell r="F40">
            <v>159.12381132280001</v>
          </cell>
          <cell r="G40">
            <v>219.73</v>
          </cell>
          <cell r="H40">
            <v>0</v>
          </cell>
        </row>
        <row r="41">
          <cell r="F41">
            <v>149.92381132279999</v>
          </cell>
          <cell r="G41">
            <v>219.73</v>
          </cell>
          <cell r="H41">
            <v>0</v>
          </cell>
        </row>
        <row r="42">
          <cell r="F42">
            <v>151.2638113228</v>
          </cell>
          <cell r="G42">
            <v>222.57</v>
          </cell>
          <cell r="H42">
            <v>0</v>
          </cell>
        </row>
        <row r="43">
          <cell r="F43">
            <v>151.2638113228</v>
          </cell>
          <cell r="G43">
            <v>222.57</v>
          </cell>
          <cell r="H43">
            <v>0</v>
          </cell>
        </row>
        <row r="44">
          <cell r="F44">
            <v>151.2638113228</v>
          </cell>
          <cell r="G44">
            <v>222.57</v>
          </cell>
          <cell r="H44">
            <v>0</v>
          </cell>
        </row>
        <row r="45">
          <cell r="F45">
            <v>151.2638113228</v>
          </cell>
          <cell r="G45">
            <v>222.57</v>
          </cell>
          <cell r="H45">
            <v>0</v>
          </cell>
        </row>
        <row r="46">
          <cell r="F46">
            <v>151.2638113228</v>
          </cell>
          <cell r="G46">
            <v>222.57</v>
          </cell>
          <cell r="H46">
            <v>0</v>
          </cell>
        </row>
        <row r="47">
          <cell r="F47">
            <v>151.2638113228</v>
          </cell>
          <cell r="G47">
            <v>222.57</v>
          </cell>
          <cell r="H47">
            <v>0</v>
          </cell>
        </row>
        <row r="48">
          <cell r="F48">
            <v>151.2638113228</v>
          </cell>
          <cell r="G48">
            <v>222.57</v>
          </cell>
          <cell r="H48">
            <v>0</v>
          </cell>
        </row>
        <row r="49">
          <cell r="F49">
            <v>151.2638113228</v>
          </cell>
          <cell r="G49">
            <v>222.57</v>
          </cell>
          <cell r="H49">
            <v>0</v>
          </cell>
        </row>
        <row r="50">
          <cell r="F50">
            <v>151.2638113228</v>
          </cell>
          <cell r="G50">
            <v>222.57</v>
          </cell>
          <cell r="H50">
            <v>0</v>
          </cell>
        </row>
        <row r="51">
          <cell r="F51">
            <v>151.2638113228</v>
          </cell>
          <cell r="G51">
            <v>222.57</v>
          </cell>
          <cell r="H51">
            <v>0</v>
          </cell>
        </row>
        <row r="52">
          <cell r="F52">
            <v>151.2638113228</v>
          </cell>
          <cell r="G52">
            <v>222.57</v>
          </cell>
          <cell r="H52">
            <v>0</v>
          </cell>
        </row>
        <row r="53">
          <cell r="F53">
            <v>151.2638113228</v>
          </cell>
          <cell r="G53">
            <v>222.57</v>
          </cell>
          <cell r="H53">
            <v>0</v>
          </cell>
        </row>
        <row r="54">
          <cell r="F54">
            <v>151.2638113228</v>
          </cell>
          <cell r="G54">
            <v>222.57</v>
          </cell>
          <cell r="H54">
            <v>0</v>
          </cell>
        </row>
        <row r="55">
          <cell r="F55">
            <v>151.2638113228</v>
          </cell>
          <cell r="G55">
            <v>222.57</v>
          </cell>
          <cell r="H55">
            <v>0</v>
          </cell>
        </row>
        <row r="56">
          <cell r="F56">
            <v>151.2638113228</v>
          </cell>
          <cell r="G56">
            <v>222.57</v>
          </cell>
          <cell r="H56">
            <v>0</v>
          </cell>
        </row>
        <row r="57">
          <cell r="F57">
            <v>151.2638113228</v>
          </cell>
          <cell r="G57">
            <v>222.57</v>
          </cell>
          <cell r="H57">
            <v>0</v>
          </cell>
        </row>
        <row r="58">
          <cell r="F58">
            <v>151.2638113228</v>
          </cell>
          <cell r="G58">
            <v>222.57</v>
          </cell>
          <cell r="H58">
            <v>0</v>
          </cell>
        </row>
        <row r="59">
          <cell r="F59">
            <v>151.2638113228</v>
          </cell>
          <cell r="G59">
            <v>222.57</v>
          </cell>
          <cell r="H59">
            <v>0</v>
          </cell>
        </row>
        <row r="60">
          <cell r="F60">
            <v>151.2638113228</v>
          </cell>
          <cell r="G60">
            <v>222.57</v>
          </cell>
          <cell r="H60">
            <v>0</v>
          </cell>
        </row>
        <row r="61">
          <cell r="F61">
            <v>151.2638113228</v>
          </cell>
          <cell r="G61">
            <v>222.57</v>
          </cell>
          <cell r="H61">
            <v>0</v>
          </cell>
        </row>
        <row r="62">
          <cell r="F62">
            <v>171.2638113228</v>
          </cell>
          <cell r="G62">
            <v>227.37</v>
          </cell>
          <cell r="H62">
            <v>0</v>
          </cell>
        </row>
        <row r="63">
          <cell r="F63">
            <v>180.46381132279998</v>
          </cell>
          <cell r="G63">
            <v>227.37</v>
          </cell>
          <cell r="H63">
            <v>0</v>
          </cell>
        </row>
        <row r="64">
          <cell r="F64">
            <v>180.46381132279998</v>
          </cell>
          <cell r="G64">
            <v>227.37</v>
          </cell>
          <cell r="H64">
            <v>0</v>
          </cell>
        </row>
        <row r="65">
          <cell r="F65">
            <v>189.7638113228</v>
          </cell>
          <cell r="G65">
            <v>227.37</v>
          </cell>
          <cell r="H65">
            <v>0</v>
          </cell>
        </row>
        <row r="66">
          <cell r="F66">
            <v>189.7638113228</v>
          </cell>
          <cell r="G66">
            <v>227.37</v>
          </cell>
          <cell r="H66">
            <v>0</v>
          </cell>
        </row>
        <row r="67">
          <cell r="F67">
            <v>189.7638113228</v>
          </cell>
          <cell r="G67">
            <v>227.37</v>
          </cell>
          <cell r="H67">
            <v>0</v>
          </cell>
        </row>
        <row r="68">
          <cell r="F68">
            <v>189.7638113228</v>
          </cell>
          <cell r="G68">
            <v>227.37</v>
          </cell>
          <cell r="H68">
            <v>0</v>
          </cell>
        </row>
        <row r="69">
          <cell r="F69">
            <v>209.7638113228</v>
          </cell>
          <cell r="G69">
            <v>232.26999999999998</v>
          </cell>
          <cell r="H69">
            <v>0</v>
          </cell>
        </row>
        <row r="70">
          <cell r="F70">
            <v>209.7638113228</v>
          </cell>
          <cell r="G70">
            <v>232.26999999999998</v>
          </cell>
          <cell r="H70">
            <v>0</v>
          </cell>
        </row>
        <row r="71">
          <cell r="F71">
            <v>253.76381132280002</v>
          </cell>
          <cell r="G71">
            <v>264.87</v>
          </cell>
          <cell r="H71">
            <v>0</v>
          </cell>
        </row>
        <row r="72">
          <cell r="F72">
            <v>269.36381132280002</v>
          </cell>
          <cell r="G72">
            <v>282.87</v>
          </cell>
          <cell r="H72">
            <v>0</v>
          </cell>
        </row>
        <row r="73">
          <cell r="F73">
            <v>277.86381132280002</v>
          </cell>
          <cell r="G73">
            <v>292.67</v>
          </cell>
          <cell r="H73">
            <v>0</v>
          </cell>
        </row>
        <row r="74">
          <cell r="F74">
            <v>287.47381132280003</v>
          </cell>
          <cell r="G74">
            <v>314.05</v>
          </cell>
          <cell r="H74">
            <v>0</v>
          </cell>
        </row>
        <row r="75">
          <cell r="F75">
            <v>287.47381132280003</v>
          </cell>
          <cell r="G75">
            <v>314.05</v>
          </cell>
          <cell r="H75">
            <v>0</v>
          </cell>
        </row>
        <row r="76">
          <cell r="F76">
            <v>328.15381132279998</v>
          </cell>
          <cell r="G76">
            <v>398.36000000000007</v>
          </cell>
          <cell r="H76">
            <v>0</v>
          </cell>
        </row>
        <row r="77">
          <cell r="F77">
            <v>355.05381132280002</v>
          </cell>
          <cell r="G77">
            <v>432.38</v>
          </cell>
          <cell r="H77">
            <v>0</v>
          </cell>
        </row>
        <row r="78">
          <cell r="F78">
            <v>388.45381132280005</v>
          </cell>
          <cell r="G78">
            <v>501.53</v>
          </cell>
          <cell r="H78">
            <v>0</v>
          </cell>
        </row>
        <row r="79">
          <cell r="F79">
            <v>404.24762264560007</v>
          </cell>
          <cell r="G79">
            <v>520.03</v>
          </cell>
          <cell r="H79">
            <v>0</v>
          </cell>
        </row>
        <row r="80">
          <cell r="F80">
            <v>425.24762264559996</v>
          </cell>
          <cell r="G80">
            <v>558.13</v>
          </cell>
          <cell r="H80">
            <v>0</v>
          </cell>
        </row>
        <row r="81">
          <cell r="F81">
            <v>460.94143396840002</v>
          </cell>
          <cell r="G81">
            <v>585.93000000000006</v>
          </cell>
          <cell r="H81">
            <v>0</v>
          </cell>
        </row>
        <row r="82">
          <cell r="F82">
            <v>501.14143396839995</v>
          </cell>
          <cell r="G82">
            <v>585.93000000000006</v>
          </cell>
          <cell r="H82">
            <v>0</v>
          </cell>
        </row>
        <row r="83">
          <cell r="F83">
            <v>501.14143396839995</v>
          </cell>
          <cell r="G83">
            <v>585.93000000000006</v>
          </cell>
          <cell r="H83">
            <v>0</v>
          </cell>
        </row>
        <row r="84">
          <cell r="F84">
            <v>501.14143396839995</v>
          </cell>
          <cell r="G84">
            <v>585.93000000000006</v>
          </cell>
          <cell r="H84">
            <v>0</v>
          </cell>
        </row>
        <row r="85">
          <cell r="F85">
            <v>501.14143396839995</v>
          </cell>
          <cell r="G85">
            <v>585.93000000000006</v>
          </cell>
          <cell r="H85">
            <v>0</v>
          </cell>
        </row>
        <row r="86">
          <cell r="F86">
            <v>501.14143396839995</v>
          </cell>
          <cell r="G86">
            <v>585.93000000000006</v>
          </cell>
          <cell r="H86">
            <v>0</v>
          </cell>
        </row>
        <row r="87">
          <cell r="F87">
            <v>501.14143396839995</v>
          </cell>
          <cell r="G87">
            <v>585.93000000000006</v>
          </cell>
          <cell r="H87">
            <v>0</v>
          </cell>
        </row>
        <row r="88">
          <cell r="F88">
            <v>460.94143396840002</v>
          </cell>
          <cell r="G88">
            <v>585.93000000000006</v>
          </cell>
          <cell r="H88">
            <v>0</v>
          </cell>
        </row>
        <row r="89">
          <cell r="F89">
            <v>449.34762264559993</v>
          </cell>
          <cell r="G89">
            <v>585.93000000000006</v>
          </cell>
          <cell r="H89">
            <v>0</v>
          </cell>
        </row>
        <row r="90">
          <cell r="F90">
            <v>446.94762264559995</v>
          </cell>
          <cell r="G90">
            <v>585.93000000000006</v>
          </cell>
          <cell r="H90">
            <v>0</v>
          </cell>
        </row>
        <row r="91">
          <cell r="F91">
            <v>446.94762264559995</v>
          </cell>
          <cell r="G91">
            <v>585.93000000000006</v>
          </cell>
          <cell r="H91">
            <v>0</v>
          </cell>
        </row>
        <row r="92">
          <cell r="F92">
            <v>446.94762264559995</v>
          </cell>
          <cell r="G92">
            <v>585.93000000000006</v>
          </cell>
          <cell r="H92">
            <v>0</v>
          </cell>
        </row>
        <row r="93">
          <cell r="F93">
            <v>453.64143396839995</v>
          </cell>
          <cell r="G93">
            <v>585.93000000000006</v>
          </cell>
          <cell r="H93">
            <v>0</v>
          </cell>
        </row>
        <row r="94">
          <cell r="F94">
            <v>453.64143396839995</v>
          </cell>
          <cell r="G94">
            <v>585.93000000000006</v>
          </cell>
          <cell r="H94">
            <v>0</v>
          </cell>
        </row>
        <row r="95">
          <cell r="F95">
            <v>453.64143396839995</v>
          </cell>
          <cell r="G95">
            <v>585.93000000000006</v>
          </cell>
          <cell r="H95">
            <v>0</v>
          </cell>
        </row>
        <row r="96">
          <cell r="F96">
            <v>453.64143396839995</v>
          </cell>
          <cell r="G96">
            <v>585.93000000000006</v>
          </cell>
          <cell r="H96">
            <v>0</v>
          </cell>
        </row>
        <row r="97">
          <cell r="F97">
            <v>446.94762264559995</v>
          </cell>
          <cell r="G97">
            <v>585.93000000000006</v>
          </cell>
          <cell r="H97">
            <v>0</v>
          </cell>
        </row>
        <row r="98">
          <cell r="F98">
            <v>440.25381132279995</v>
          </cell>
          <cell r="G98">
            <v>585.93000000000006</v>
          </cell>
          <cell r="H98">
            <v>0</v>
          </cell>
        </row>
        <row r="99">
          <cell r="F99">
            <v>440.25381132279995</v>
          </cell>
          <cell r="G99">
            <v>585.93000000000006</v>
          </cell>
          <cell r="H99">
            <v>0</v>
          </cell>
        </row>
        <row r="100">
          <cell r="F100">
            <v>404.15381132280004</v>
          </cell>
          <cell r="G100">
            <v>510.65999999999997</v>
          </cell>
          <cell r="H100">
            <v>1.1368683772161603E-13</v>
          </cell>
        </row>
      </sheetData>
      <sheetData sheetId="14"/>
      <sheetData sheetId="15">
        <row r="9">
          <cell r="BW9">
            <v>991.34114899999997</v>
          </cell>
        </row>
        <row r="10">
          <cell r="BW10">
            <v>835.81715699999995</v>
          </cell>
        </row>
        <row r="11">
          <cell r="BW11">
            <v>783.09137499999997</v>
          </cell>
        </row>
        <row r="12">
          <cell r="BW12">
            <v>729.85324900000001</v>
          </cell>
        </row>
        <row r="13">
          <cell r="BW13">
            <v>666.63955399999998</v>
          </cell>
        </row>
        <row r="14">
          <cell r="BW14">
            <v>664.25606500000004</v>
          </cell>
        </row>
        <row r="15">
          <cell r="BW15">
            <v>629.99334900000008</v>
          </cell>
        </row>
        <row r="16">
          <cell r="BW16">
            <v>629.15879400000006</v>
          </cell>
        </row>
        <row r="17">
          <cell r="BW17">
            <v>629.15879400000006</v>
          </cell>
        </row>
        <row r="18">
          <cell r="BW18">
            <v>629.15879400000006</v>
          </cell>
        </row>
        <row r="19">
          <cell r="BW19">
            <v>629.15879400000006</v>
          </cell>
        </row>
        <row r="20">
          <cell r="BW20">
            <v>629.15879400000006</v>
          </cell>
        </row>
        <row r="21">
          <cell r="BW21">
            <v>628.98752900000011</v>
          </cell>
        </row>
        <row r="22">
          <cell r="BW22">
            <v>629.82208400000013</v>
          </cell>
        </row>
        <row r="23">
          <cell r="BW23">
            <v>664.20590500000003</v>
          </cell>
        </row>
        <row r="24">
          <cell r="BW24">
            <v>717.84964900000011</v>
          </cell>
        </row>
        <row r="25">
          <cell r="BW25">
            <v>770.18001099999992</v>
          </cell>
        </row>
        <row r="26">
          <cell r="BW26">
            <v>917.33581100000004</v>
          </cell>
        </row>
        <row r="27">
          <cell r="BW27">
            <v>983.72024400000009</v>
          </cell>
        </row>
        <row r="28">
          <cell r="BW28">
            <v>1037.3639880000001</v>
          </cell>
        </row>
        <row r="29">
          <cell r="BW29">
            <v>1046.6571590000001</v>
          </cell>
        </row>
        <row r="30">
          <cell r="BW30">
            <v>1048.206093</v>
          </cell>
        </row>
        <row r="31">
          <cell r="BW31">
            <v>1047.4194340000001</v>
          </cell>
        </row>
        <row r="32">
          <cell r="BW32">
            <v>1049.9351940000001</v>
          </cell>
        </row>
        <row r="33">
          <cell r="BW33">
            <v>1002.1896290000001</v>
          </cell>
        </row>
        <row r="34">
          <cell r="BW34">
            <v>1018.326982</v>
          </cell>
        </row>
        <row r="35">
          <cell r="BW35">
            <v>1016.3934930000001</v>
          </cell>
        </row>
        <row r="36">
          <cell r="BW36">
            <v>1015.3945590000001</v>
          </cell>
        </row>
        <row r="37">
          <cell r="BW37">
            <v>1014.503345</v>
          </cell>
        </row>
        <row r="38">
          <cell r="BW38">
            <v>1012.9598560000001</v>
          </cell>
        </row>
        <row r="39">
          <cell r="BW39">
            <v>988.55858799999999</v>
          </cell>
        </row>
        <row r="40">
          <cell r="BW40">
            <v>945.53219799999999</v>
          </cell>
        </row>
        <row r="41">
          <cell r="BW41">
            <v>810.63156399999991</v>
          </cell>
        </row>
        <row r="42">
          <cell r="BW42">
            <v>697.6038749999999</v>
          </cell>
        </row>
        <row r="43">
          <cell r="BW43">
            <v>685.59476299999994</v>
          </cell>
        </row>
        <row r="44">
          <cell r="BW44">
            <v>636.52131199999985</v>
          </cell>
        </row>
        <row r="45">
          <cell r="BW45">
            <v>628.39876099999992</v>
          </cell>
        </row>
        <row r="46">
          <cell r="BW46">
            <v>633.63864099999978</v>
          </cell>
        </row>
        <row r="47">
          <cell r="BW47">
            <v>634.39864099999977</v>
          </cell>
        </row>
        <row r="48">
          <cell r="BW48">
            <v>637.59212999999988</v>
          </cell>
        </row>
        <row r="49">
          <cell r="BW49">
            <v>639.23680599999989</v>
          </cell>
        </row>
        <row r="50">
          <cell r="BW50">
            <v>640.64136099999985</v>
          </cell>
        </row>
        <row r="51">
          <cell r="BW51">
            <v>640.44680599999992</v>
          </cell>
        </row>
        <row r="52">
          <cell r="BW52">
            <v>639.26234199999988</v>
          </cell>
        </row>
        <row r="53">
          <cell r="BW53">
            <v>639.7323419999999</v>
          </cell>
        </row>
        <row r="54">
          <cell r="BW54">
            <v>640.1123419999999</v>
          </cell>
        </row>
        <row r="55">
          <cell r="BW55">
            <v>640.34234199999992</v>
          </cell>
        </row>
        <row r="56">
          <cell r="BW56">
            <v>640.54234199999985</v>
          </cell>
        </row>
        <row r="57">
          <cell r="BW57">
            <v>641.30827399999987</v>
          </cell>
        </row>
        <row r="58">
          <cell r="BW58">
            <v>640.42371899999989</v>
          </cell>
        </row>
        <row r="59">
          <cell r="BW59">
            <v>640.61371899999983</v>
          </cell>
        </row>
        <row r="60">
          <cell r="BW60">
            <v>640.45371899999986</v>
          </cell>
        </row>
        <row r="61">
          <cell r="BW61">
            <v>640.86721099999988</v>
          </cell>
        </row>
        <row r="62">
          <cell r="BW62">
            <v>640.73721099999989</v>
          </cell>
        </row>
        <row r="63">
          <cell r="BW63">
            <v>640.63662099999999</v>
          </cell>
        </row>
        <row r="64">
          <cell r="BW64">
            <v>641.04117599999995</v>
          </cell>
        </row>
        <row r="65">
          <cell r="BW65">
            <v>639.66662099999996</v>
          </cell>
        </row>
        <row r="66">
          <cell r="BW66">
            <v>665.03624100000002</v>
          </cell>
        </row>
        <row r="67">
          <cell r="BW67">
            <v>665.07307700000001</v>
          </cell>
        </row>
        <row r="68">
          <cell r="BW68">
            <v>664.55307699999992</v>
          </cell>
        </row>
        <row r="69">
          <cell r="BW69">
            <v>673.74302799999987</v>
          </cell>
        </row>
        <row r="70">
          <cell r="BW70">
            <v>672.48302799999988</v>
          </cell>
        </row>
        <row r="71">
          <cell r="BW71">
            <v>672.41939799999989</v>
          </cell>
        </row>
        <row r="72">
          <cell r="BW72">
            <v>671.50302799999986</v>
          </cell>
        </row>
        <row r="73">
          <cell r="BW73">
            <v>695.47264699999994</v>
          </cell>
        </row>
        <row r="74">
          <cell r="BW74">
            <v>694.43264699999997</v>
          </cell>
        </row>
        <row r="75">
          <cell r="BW75">
            <v>772.80542099999991</v>
          </cell>
        </row>
        <row r="76">
          <cell r="BW76">
            <v>806.84420499999987</v>
          </cell>
        </row>
        <row r="77">
          <cell r="BW77">
            <v>824.93916499999989</v>
          </cell>
        </row>
        <row r="78">
          <cell r="BW78">
            <v>856.46170600000005</v>
          </cell>
        </row>
        <row r="79">
          <cell r="BW79">
            <v>854.79102399999999</v>
          </cell>
        </row>
        <row r="80">
          <cell r="BW80">
            <v>983.276974</v>
          </cell>
        </row>
        <row r="81">
          <cell r="BW81">
            <v>1055.5843000000002</v>
          </cell>
        </row>
        <row r="82">
          <cell r="BW82">
            <v>1160.8905520000003</v>
          </cell>
        </row>
        <row r="83">
          <cell r="BW83">
            <v>1211.3281019999999</v>
          </cell>
        </row>
        <row r="84">
          <cell r="BW84">
            <v>1285.0524370000001</v>
          </cell>
        </row>
        <row r="85">
          <cell r="BW85">
            <v>1370.975328</v>
          </cell>
        </row>
        <row r="86">
          <cell r="BW86">
            <v>1411.3726279999996</v>
          </cell>
        </row>
        <row r="87">
          <cell r="BW87">
            <v>1411.3726279999996</v>
          </cell>
        </row>
        <row r="88">
          <cell r="BW88">
            <v>1411.3726279999996</v>
          </cell>
        </row>
        <row r="89">
          <cell r="BW89">
            <v>1411.3726279999996</v>
          </cell>
        </row>
        <row r="90">
          <cell r="BW90">
            <v>1411.3726279999996</v>
          </cell>
        </row>
        <row r="91">
          <cell r="BW91">
            <v>1411.3726279999996</v>
          </cell>
        </row>
        <row r="92">
          <cell r="BW92">
            <v>1370.975328</v>
          </cell>
        </row>
        <row r="93">
          <cell r="BW93">
            <v>1346.9772629999998</v>
          </cell>
        </row>
        <row r="94">
          <cell r="BW94">
            <v>1344.461503</v>
          </cell>
        </row>
        <row r="95">
          <cell r="BW95">
            <v>1344.461503</v>
          </cell>
        </row>
        <row r="96">
          <cell r="BW96">
            <v>1344.461503</v>
          </cell>
        </row>
        <row r="97">
          <cell r="BW97">
            <v>1362.3153079999997</v>
          </cell>
        </row>
        <row r="98">
          <cell r="BW98">
            <v>1362.3153079999997</v>
          </cell>
        </row>
        <row r="99">
          <cell r="BW99">
            <v>1363.4274579999997</v>
          </cell>
        </row>
        <row r="100">
          <cell r="BW100">
            <v>1362.3147179999996</v>
          </cell>
        </row>
        <row r="101">
          <cell r="BW101">
            <v>1340.3833970000001</v>
          </cell>
        </row>
        <row r="102">
          <cell r="BW102">
            <v>1322.5295919999999</v>
          </cell>
        </row>
        <row r="103">
          <cell r="BW103">
            <v>1307.9610830000001</v>
          </cell>
        </row>
        <row r="104">
          <cell r="BW104">
            <v>1192.8178440000002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15</v>
          </cell>
        </row>
        <row r="18">
          <cell r="B18">
            <v>90</v>
          </cell>
          <cell r="C18">
            <v>129</v>
          </cell>
          <cell r="D18">
            <v>66</v>
          </cell>
          <cell r="E18">
            <v>0</v>
          </cell>
          <cell r="F18">
            <v>6</v>
          </cell>
          <cell r="G18">
            <v>4</v>
          </cell>
          <cell r="H18">
            <v>4</v>
          </cell>
          <cell r="I18">
            <v>2.5</v>
          </cell>
          <cell r="J18">
            <v>4</v>
          </cell>
          <cell r="K18">
            <v>7.8</v>
          </cell>
          <cell r="M18">
            <v>1.5</v>
          </cell>
          <cell r="N18">
            <v>0</v>
          </cell>
          <cell r="O18">
            <v>0</v>
          </cell>
          <cell r="P18">
            <v>2.73</v>
          </cell>
          <cell r="T18">
            <v>250</v>
          </cell>
          <cell r="U18">
            <v>45.77</v>
          </cell>
          <cell r="V18">
            <v>20.79</v>
          </cell>
          <cell r="W18">
            <v>2.5</v>
          </cell>
          <cell r="X18">
            <v>11.356</v>
          </cell>
          <cell r="Y18">
            <v>10</v>
          </cell>
          <cell r="Z18">
            <v>14</v>
          </cell>
          <cell r="AA18">
            <v>4</v>
          </cell>
          <cell r="AB18">
            <v>159</v>
          </cell>
          <cell r="AC18">
            <v>34.549999999999997</v>
          </cell>
          <cell r="AD18">
            <v>5</v>
          </cell>
        </row>
        <row r="19">
          <cell r="B19">
            <v>90</v>
          </cell>
          <cell r="C19">
            <v>129</v>
          </cell>
          <cell r="D19">
            <v>65</v>
          </cell>
          <cell r="E19">
            <v>0</v>
          </cell>
          <cell r="F19">
            <v>6</v>
          </cell>
          <cell r="G19">
            <v>4</v>
          </cell>
          <cell r="H19">
            <v>4</v>
          </cell>
          <cell r="I19">
            <v>2.5</v>
          </cell>
          <cell r="J19">
            <v>4</v>
          </cell>
          <cell r="K19">
            <v>7.8</v>
          </cell>
          <cell r="M19">
            <v>1.5</v>
          </cell>
          <cell r="N19">
            <v>60</v>
          </cell>
          <cell r="O19">
            <v>0</v>
          </cell>
          <cell r="P19">
            <v>2.73</v>
          </cell>
          <cell r="T19">
            <v>250</v>
          </cell>
          <cell r="U19">
            <v>45.77</v>
          </cell>
          <cell r="V19">
            <v>20.79</v>
          </cell>
          <cell r="W19">
            <v>2.5</v>
          </cell>
          <cell r="X19">
            <v>11.356</v>
          </cell>
          <cell r="Y19">
            <v>10</v>
          </cell>
          <cell r="Z19">
            <v>14</v>
          </cell>
          <cell r="AA19">
            <v>4</v>
          </cell>
          <cell r="AB19">
            <v>159</v>
          </cell>
          <cell r="AC19">
            <v>34.549999999999997</v>
          </cell>
          <cell r="AD19">
            <v>5</v>
          </cell>
        </row>
        <row r="20">
          <cell r="B20">
            <v>90</v>
          </cell>
          <cell r="C20">
            <v>129</v>
          </cell>
          <cell r="D20">
            <v>60</v>
          </cell>
          <cell r="E20">
            <v>0</v>
          </cell>
          <cell r="F20">
            <v>6</v>
          </cell>
          <cell r="G20">
            <v>4</v>
          </cell>
          <cell r="H20">
            <v>4</v>
          </cell>
          <cell r="I20">
            <v>2.5</v>
          </cell>
          <cell r="J20">
            <v>4</v>
          </cell>
          <cell r="K20">
            <v>7.8</v>
          </cell>
          <cell r="M20">
            <v>1.5</v>
          </cell>
          <cell r="N20">
            <v>60</v>
          </cell>
          <cell r="O20">
            <v>0</v>
          </cell>
          <cell r="P20">
            <v>2.73</v>
          </cell>
          <cell r="T20">
            <v>250</v>
          </cell>
          <cell r="U20">
            <v>45.77</v>
          </cell>
          <cell r="V20">
            <v>20.79</v>
          </cell>
          <cell r="W20">
            <v>2.5</v>
          </cell>
          <cell r="X20">
            <v>11.356</v>
          </cell>
          <cell r="Y20">
            <v>10</v>
          </cell>
          <cell r="Z20">
            <v>14</v>
          </cell>
          <cell r="AA20">
            <v>4</v>
          </cell>
          <cell r="AB20">
            <v>159</v>
          </cell>
          <cell r="AC20">
            <v>34.549999999999997</v>
          </cell>
          <cell r="AD20">
            <v>5</v>
          </cell>
        </row>
        <row r="21">
          <cell r="B21">
            <v>90</v>
          </cell>
          <cell r="C21">
            <v>110</v>
          </cell>
          <cell r="D21">
            <v>61</v>
          </cell>
          <cell r="E21">
            <v>0</v>
          </cell>
          <cell r="F21">
            <v>6</v>
          </cell>
          <cell r="G21">
            <v>4</v>
          </cell>
          <cell r="H21">
            <v>4</v>
          </cell>
          <cell r="I21">
            <v>2.5</v>
          </cell>
          <cell r="J21">
            <v>4</v>
          </cell>
          <cell r="K21">
            <v>7.8</v>
          </cell>
          <cell r="M21">
            <v>1.5</v>
          </cell>
          <cell r="N21">
            <v>60</v>
          </cell>
          <cell r="O21">
            <v>0</v>
          </cell>
          <cell r="P21">
            <v>2.73</v>
          </cell>
          <cell r="T21">
            <v>250</v>
          </cell>
          <cell r="U21">
            <v>45.77</v>
          </cell>
          <cell r="V21">
            <v>20.79</v>
          </cell>
          <cell r="W21">
            <v>2.5</v>
          </cell>
          <cell r="X21">
            <v>11.356</v>
          </cell>
          <cell r="Y21">
            <v>10</v>
          </cell>
          <cell r="Z21">
            <v>14</v>
          </cell>
          <cell r="AA21">
            <v>4</v>
          </cell>
          <cell r="AB21">
            <v>159</v>
          </cell>
          <cell r="AC21">
            <v>34.549999999999997</v>
          </cell>
          <cell r="AD21">
            <v>5</v>
          </cell>
        </row>
        <row r="22">
          <cell r="B22">
            <v>90</v>
          </cell>
          <cell r="C22">
            <v>100</v>
          </cell>
          <cell r="D22">
            <v>61</v>
          </cell>
          <cell r="E22">
            <v>0</v>
          </cell>
          <cell r="F22">
            <v>6</v>
          </cell>
          <cell r="G22">
            <v>4</v>
          </cell>
          <cell r="H22">
            <v>4</v>
          </cell>
          <cell r="I22">
            <v>2.5</v>
          </cell>
          <cell r="J22">
            <v>4</v>
          </cell>
          <cell r="K22">
            <v>7.8</v>
          </cell>
          <cell r="M22">
            <v>1.5</v>
          </cell>
          <cell r="N22">
            <v>60</v>
          </cell>
          <cell r="O22">
            <v>0</v>
          </cell>
          <cell r="P22">
            <v>2.73</v>
          </cell>
          <cell r="T22">
            <v>250</v>
          </cell>
          <cell r="U22">
            <v>45.77</v>
          </cell>
          <cell r="V22">
            <v>19.8</v>
          </cell>
          <cell r="W22">
            <v>2.5</v>
          </cell>
          <cell r="X22">
            <v>11.356</v>
          </cell>
          <cell r="Y22">
            <v>10</v>
          </cell>
          <cell r="Z22">
            <v>14</v>
          </cell>
          <cell r="AA22">
            <v>4</v>
          </cell>
          <cell r="AB22">
            <v>159</v>
          </cell>
          <cell r="AC22">
            <v>34.549999999999997</v>
          </cell>
          <cell r="AD22">
            <v>5</v>
          </cell>
        </row>
        <row r="23">
          <cell r="B23">
            <v>90</v>
          </cell>
          <cell r="C23">
            <v>115</v>
          </cell>
          <cell r="D23">
            <v>61</v>
          </cell>
          <cell r="E23">
            <v>0</v>
          </cell>
          <cell r="F23">
            <v>6</v>
          </cell>
          <cell r="G23">
            <v>4</v>
          </cell>
          <cell r="H23">
            <v>4</v>
          </cell>
          <cell r="I23">
            <v>2.5</v>
          </cell>
          <cell r="J23">
            <v>4</v>
          </cell>
          <cell r="K23">
            <v>7.8</v>
          </cell>
          <cell r="M23">
            <v>1.5</v>
          </cell>
          <cell r="N23">
            <v>60</v>
          </cell>
          <cell r="O23">
            <v>0</v>
          </cell>
          <cell r="P23">
            <v>2.73</v>
          </cell>
          <cell r="T23">
            <v>250</v>
          </cell>
          <cell r="U23">
            <v>45.77</v>
          </cell>
          <cell r="V23">
            <v>19.8</v>
          </cell>
          <cell r="W23">
            <v>2.5</v>
          </cell>
          <cell r="X23">
            <v>11.356</v>
          </cell>
          <cell r="Y23">
            <v>10</v>
          </cell>
          <cell r="Z23">
            <v>14</v>
          </cell>
          <cell r="AA23">
            <v>4</v>
          </cell>
          <cell r="AB23">
            <v>159</v>
          </cell>
          <cell r="AC23">
            <v>34.549999999999997</v>
          </cell>
          <cell r="AD23">
            <v>5</v>
          </cell>
        </row>
        <row r="24">
          <cell r="B24">
            <v>90</v>
          </cell>
          <cell r="C24">
            <v>100</v>
          </cell>
          <cell r="D24">
            <v>61</v>
          </cell>
          <cell r="E24">
            <v>0</v>
          </cell>
          <cell r="F24">
            <v>6</v>
          </cell>
          <cell r="G24">
            <v>4</v>
          </cell>
          <cell r="H24">
            <v>4</v>
          </cell>
          <cell r="I24">
            <v>2.5</v>
          </cell>
          <cell r="J24">
            <v>4</v>
          </cell>
          <cell r="K24">
            <v>7.8</v>
          </cell>
          <cell r="M24">
            <v>1.5</v>
          </cell>
          <cell r="N24">
            <v>60</v>
          </cell>
          <cell r="O24">
            <v>0</v>
          </cell>
          <cell r="P24">
            <v>2.73</v>
          </cell>
          <cell r="T24">
            <v>250</v>
          </cell>
          <cell r="U24">
            <v>45.77</v>
          </cell>
          <cell r="V24">
            <v>19.8</v>
          </cell>
          <cell r="W24">
            <v>2.5</v>
          </cell>
          <cell r="X24">
            <v>11.356</v>
          </cell>
          <cell r="Y24">
            <v>10</v>
          </cell>
          <cell r="Z24">
            <v>14</v>
          </cell>
          <cell r="AA24">
            <v>4</v>
          </cell>
          <cell r="AB24">
            <v>159</v>
          </cell>
          <cell r="AC24">
            <v>34.549999999999997</v>
          </cell>
          <cell r="AD24">
            <v>5</v>
          </cell>
        </row>
        <row r="25">
          <cell r="B25">
            <v>90</v>
          </cell>
          <cell r="C25">
            <v>115</v>
          </cell>
          <cell r="D25">
            <v>61</v>
          </cell>
          <cell r="E25">
            <v>0</v>
          </cell>
          <cell r="F25">
            <v>6</v>
          </cell>
          <cell r="G25">
            <v>4</v>
          </cell>
          <cell r="H25">
            <v>4</v>
          </cell>
          <cell r="I25">
            <v>2.5</v>
          </cell>
          <cell r="J25">
            <v>4</v>
          </cell>
          <cell r="K25">
            <v>7.8</v>
          </cell>
          <cell r="M25">
            <v>1.5</v>
          </cell>
          <cell r="N25">
            <v>60</v>
          </cell>
          <cell r="O25">
            <v>0</v>
          </cell>
          <cell r="P25">
            <v>2.73</v>
          </cell>
          <cell r="T25">
            <v>250</v>
          </cell>
          <cell r="U25">
            <v>45.77</v>
          </cell>
          <cell r="V25">
            <v>19.8</v>
          </cell>
          <cell r="W25">
            <v>2.5</v>
          </cell>
          <cell r="X25">
            <v>11.356</v>
          </cell>
          <cell r="Y25">
            <v>10</v>
          </cell>
          <cell r="Z25">
            <v>14</v>
          </cell>
          <cell r="AA25">
            <v>4</v>
          </cell>
          <cell r="AB25">
            <v>159</v>
          </cell>
          <cell r="AC25">
            <v>34.549999999999997</v>
          </cell>
          <cell r="AD25">
            <v>5</v>
          </cell>
        </row>
        <row r="26">
          <cell r="B26">
            <v>90</v>
          </cell>
          <cell r="C26">
            <v>129</v>
          </cell>
          <cell r="D26">
            <v>61</v>
          </cell>
          <cell r="E26">
            <v>0</v>
          </cell>
          <cell r="F26">
            <v>6</v>
          </cell>
          <cell r="G26">
            <v>4</v>
          </cell>
          <cell r="H26">
            <v>4</v>
          </cell>
          <cell r="I26">
            <v>2.5</v>
          </cell>
          <cell r="J26">
            <v>4</v>
          </cell>
          <cell r="K26">
            <v>7.8</v>
          </cell>
          <cell r="M26">
            <v>1.5</v>
          </cell>
          <cell r="N26">
            <v>60</v>
          </cell>
          <cell r="O26">
            <v>0</v>
          </cell>
          <cell r="P26">
            <v>2.73</v>
          </cell>
          <cell r="T26">
            <v>250</v>
          </cell>
          <cell r="U26">
            <v>45.77</v>
          </cell>
          <cell r="V26">
            <v>18.809999999999999</v>
          </cell>
          <cell r="W26">
            <v>2.5</v>
          </cell>
          <cell r="X26">
            <v>11.356</v>
          </cell>
          <cell r="Y26">
            <v>10</v>
          </cell>
          <cell r="Z26">
            <v>14</v>
          </cell>
          <cell r="AA26">
            <v>4</v>
          </cell>
          <cell r="AB26">
            <v>159</v>
          </cell>
          <cell r="AC26">
            <v>34.549999999999997</v>
          </cell>
          <cell r="AD26">
            <v>5</v>
          </cell>
        </row>
        <row r="27">
          <cell r="B27">
            <v>90</v>
          </cell>
          <cell r="C27">
            <v>129</v>
          </cell>
          <cell r="D27">
            <v>61</v>
          </cell>
          <cell r="E27">
            <v>0</v>
          </cell>
          <cell r="F27">
            <v>6</v>
          </cell>
          <cell r="G27">
            <v>4</v>
          </cell>
          <cell r="H27">
            <v>4</v>
          </cell>
          <cell r="I27">
            <v>2.5</v>
          </cell>
          <cell r="J27">
            <v>4</v>
          </cell>
          <cell r="K27">
            <v>7.8</v>
          </cell>
          <cell r="M27">
            <v>1.5</v>
          </cell>
          <cell r="N27">
            <v>60</v>
          </cell>
          <cell r="O27">
            <v>0</v>
          </cell>
          <cell r="P27">
            <v>2.73</v>
          </cell>
          <cell r="T27">
            <v>250</v>
          </cell>
          <cell r="U27">
            <v>45.77</v>
          </cell>
          <cell r="V27">
            <v>18.809999999999999</v>
          </cell>
          <cell r="W27">
            <v>2.5</v>
          </cell>
          <cell r="X27">
            <v>11.356</v>
          </cell>
          <cell r="Y27">
            <v>10</v>
          </cell>
          <cell r="Z27">
            <v>14</v>
          </cell>
          <cell r="AA27">
            <v>4</v>
          </cell>
          <cell r="AB27">
            <v>159</v>
          </cell>
          <cell r="AC27">
            <v>34.549999999999997</v>
          </cell>
          <cell r="AD27">
            <v>5</v>
          </cell>
        </row>
        <row r="28">
          <cell r="B28">
            <v>90</v>
          </cell>
          <cell r="C28">
            <v>129</v>
          </cell>
          <cell r="D28">
            <v>61</v>
          </cell>
          <cell r="E28">
            <v>0</v>
          </cell>
          <cell r="F28">
            <v>6</v>
          </cell>
          <cell r="G28">
            <v>4</v>
          </cell>
          <cell r="H28">
            <v>4</v>
          </cell>
          <cell r="I28">
            <v>2.5</v>
          </cell>
          <cell r="J28">
            <v>4</v>
          </cell>
          <cell r="K28">
            <v>7.8</v>
          </cell>
          <cell r="M28">
            <v>1.5</v>
          </cell>
          <cell r="N28">
            <v>60</v>
          </cell>
          <cell r="O28">
            <v>0</v>
          </cell>
          <cell r="P28">
            <v>2.73</v>
          </cell>
          <cell r="T28">
            <v>250</v>
          </cell>
          <cell r="U28">
            <v>45.77</v>
          </cell>
          <cell r="V28">
            <v>18.809999999999999</v>
          </cell>
          <cell r="W28">
            <v>2.5</v>
          </cell>
          <cell r="X28">
            <v>11.356</v>
          </cell>
          <cell r="Y28">
            <v>10</v>
          </cell>
          <cell r="Z28">
            <v>14</v>
          </cell>
          <cell r="AA28">
            <v>4</v>
          </cell>
          <cell r="AB28">
            <v>159</v>
          </cell>
          <cell r="AC28">
            <v>34.549999999999997</v>
          </cell>
          <cell r="AD28">
            <v>5</v>
          </cell>
        </row>
        <row r="29">
          <cell r="B29">
            <v>90</v>
          </cell>
          <cell r="C29">
            <v>129</v>
          </cell>
          <cell r="D29">
            <v>61</v>
          </cell>
          <cell r="E29">
            <v>0</v>
          </cell>
          <cell r="F29">
            <v>6</v>
          </cell>
          <cell r="G29">
            <v>4</v>
          </cell>
          <cell r="H29">
            <v>4</v>
          </cell>
          <cell r="I29">
            <v>2.5</v>
          </cell>
          <cell r="J29">
            <v>4</v>
          </cell>
          <cell r="K29">
            <v>7.8</v>
          </cell>
          <cell r="M29">
            <v>1.5</v>
          </cell>
          <cell r="N29">
            <v>60</v>
          </cell>
          <cell r="O29">
            <v>0</v>
          </cell>
          <cell r="P29">
            <v>2.73</v>
          </cell>
          <cell r="T29">
            <v>250</v>
          </cell>
          <cell r="U29">
            <v>45.77</v>
          </cell>
          <cell r="V29">
            <v>18.809999999999999</v>
          </cell>
          <cell r="W29">
            <v>2.5</v>
          </cell>
          <cell r="X29">
            <v>11.356</v>
          </cell>
          <cell r="Y29">
            <v>10</v>
          </cell>
          <cell r="Z29">
            <v>14</v>
          </cell>
          <cell r="AA29">
            <v>4</v>
          </cell>
          <cell r="AB29">
            <v>159</v>
          </cell>
          <cell r="AC29">
            <v>34.549999999999997</v>
          </cell>
          <cell r="AD29">
            <v>5</v>
          </cell>
        </row>
        <row r="30">
          <cell r="B30">
            <v>90</v>
          </cell>
          <cell r="C30">
            <v>129</v>
          </cell>
          <cell r="D30">
            <v>61</v>
          </cell>
          <cell r="E30">
            <v>0</v>
          </cell>
          <cell r="F30">
            <v>6</v>
          </cell>
          <cell r="G30">
            <v>4</v>
          </cell>
          <cell r="H30">
            <v>4</v>
          </cell>
          <cell r="I30">
            <v>2.5</v>
          </cell>
          <cell r="J30">
            <v>4</v>
          </cell>
          <cell r="K30">
            <v>7.8</v>
          </cell>
          <cell r="M30">
            <v>1.5</v>
          </cell>
          <cell r="N30">
            <v>0</v>
          </cell>
          <cell r="O30">
            <v>0</v>
          </cell>
          <cell r="P30">
            <v>2.73</v>
          </cell>
          <cell r="T30">
            <v>250</v>
          </cell>
          <cell r="U30">
            <v>45.77</v>
          </cell>
          <cell r="V30">
            <v>17.82</v>
          </cell>
          <cell r="W30">
            <v>2.5</v>
          </cell>
          <cell r="X30">
            <v>11.356</v>
          </cell>
          <cell r="Y30">
            <v>10</v>
          </cell>
          <cell r="Z30">
            <v>14</v>
          </cell>
          <cell r="AA30">
            <v>4</v>
          </cell>
          <cell r="AB30">
            <v>159</v>
          </cell>
          <cell r="AC30">
            <v>34.549999999999997</v>
          </cell>
          <cell r="AD30">
            <v>5</v>
          </cell>
        </row>
        <row r="31">
          <cell r="B31">
            <v>70</v>
          </cell>
          <cell r="C31">
            <v>129</v>
          </cell>
          <cell r="D31">
            <v>61</v>
          </cell>
          <cell r="E31">
            <v>0</v>
          </cell>
          <cell r="F31">
            <v>6</v>
          </cell>
          <cell r="G31">
            <v>4</v>
          </cell>
          <cell r="H31">
            <v>4</v>
          </cell>
          <cell r="I31">
            <v>2.5</v>
          </cell>
          <cell r="J31">
            <v>4</v>
          </cell>
          <cell r="K31">
            <v>7.8</v>
          </cell>
          <cell r="M31">
            <v>1.5</v>
          </cell>
          <cell r="N31">
            <v>0</v>
          </cell>
          <cell r="O31">
            <v>0</v>
          </cell>
          <cell r="P31">
            <v>2.73</v>
          </cell>
          <cell r="T31">
            <v>250</v>
          </cell>
          <cell r="U31">
            <v>45.77</v>
          </cell>
          <cell r="V31">
            <v>17.82</v>
          </cell>
          <cell r="W31">
            <v>2.5</v>
          </cell>
          <cell r="X31">
            <v>11.356</v>
          </cell>
          <cell r="Y31">
            <v>10</v>
          </cell>
          <cell r="Z31">
            <v>14</v>
          </cell>
          <cell r="AA31">
            <v>4</v>
          </cell>
          <cell r="AB31">
            <v>159</v>
          </cell>
          <cell r="AC31">
            <v>34.549999999999997</v>
          </cell>
          <cell r="AD31">
            <v>5</v>
          </cell>
        </row>
        <row r="32">
          <cell r="B32">
            <v>70</v>
          </cell>
          <cell r="C32">
            <v>90</v>
          </cell>
          <cell r="D32">
            <v>61</v>
          </cell>
          <cell r="E32">
            <v>0</v>
          </cell>
          <cell r="F32">
            <v>6</v>
          </cell>
          <cell r="G32">
            <v>4</v>
          </cell>
          <cell r="H32">
            <v>4</v>
          </cell>
          <cell r="I32">
            <v>2.5</v>
          </cell>
          <cell r="J32">
            <v>4</v>
          </cell>
          <cell r="K32">
            <v>7.8</v>
          </cell>
          <cell r="M32">
            <v>1.5</v>
          </cell>
          <cell r="N32">
            <v>0</v>
          </cell>
          <cell r="O32">
            <v>0</v>
          </cell>
          <cell r="P32">
            <v>2.73</v>
          </cell>
          <cell r="T32">
            <v>250</v>
          </cell>
          <cell r="U32">
            <v>45.77</v>
          </cell>
          <cell r="V32">
            <v>17.82</v>
          </cell>
          <cell r="W32">
            <v>2.5</v>
          </cell>
          <cell r="X32">
            <v>11.356</v>
          </cell>
          <cell r="Y32">
            <v>10</v>
          </cell>
          <cell r="Z32">
            <v>14</v>
          </cell>
          <cell r="AA32">
            <v>4</v>
          </cell>
          <cell r="AB32">
            <v>159</v>
          </cell>
          <cell r="AC32">
            <v>34.549999999999997</v>
          </cell>
          <cell r="AD32">
            <v>5</v>
          </cell>
        </row>
        <row r="33">
          <cell r="B33">
            <v>70</v>
          </cell>
          <cell r="C33">
            <v>83</v>
          </cell>
          <cell r="D33">
            <v>61</v>
          </cell>
          <cell r="E33">
            <v>0</v>
          </cell>
          <cell r="F33">
            <v>6</v>
          </cell>
          <cell r="G33">
            <v>4</v>
          </cell>
          <cell r="H33">
            <v>4</v>
          </cell>
          <cell r="I33">
            <v>2.5</v>
          </cell>
          <cell r="J33">
            <v>4</v>
          </cell>
          <cell r="K33">
            <v>7.8</v>
          </cell>
          <cell r="M33">
            <v>1.5</v>
          </cell>
          <cell r="N33">
            <v>0</v>
          </cell>
          <cell r="O33">
            <v>0</v>
          </cell>
          <cell r="P33">
            <v>2.73</v>
          </cell>
          <cell r="T33">
            <v>250</v>
          </cell>
          <cell r="U33">
            <v>45.77</v>
          </cell>
          <cell r="V33">
            <v>17.82</v>
          </cell>
          <cell r="W33">
            <v>2.5</v>
          </cell>
          <cell r="X33">
            <v>11.356</v>
          </cell>
          <cell r="Y33">
            <v>10</v>
          </cell>
          <cell r="Z33">
            <v>14</v>
          </cell>
          <cell r="AA33">
            <v>4</v>
          </cell>
          <cell r="AB33">
            <v>159</v>
          </cell>
          <cell r="AC33">
            <v>34.549999999999997</v>
          </cell>
          <cell r="AD33">
            <v>5</v>
          </cell>
        </row>
        <row r="34">
          <cell r="B34">
            <v>70</v>
          </cell>
          <cell r="C34">
            <v>83</v>
          </cell>
          <cell r="D34">
            <v>61</v>
          </cell>
          <cell r="E34">
            <v>0</v>
          </cell>
          <cell r="F34">
            <v>6</v>
          </cell>
          <cell r="G34">
            <v>4</v>
          </cell>
          <cell r="H34">
            <v>4</v>
          </cell>
          <cell r="I34">
            <v>2.5</v>
          </cell>
          <cell r="J34">
            <v>4</v>
          </cell>
          <cell r="K34">
            <v>7.8</v>
          </cell>
          <cell r="M34">
            <v>1.5</v>
          </cell>
          <cell r="N34">
            <v>0</v>
          </cell>
          <cell r="O34">
            <v>0</v>
          </cell>
          <cell r="P34">
            <v>2.73</v>
          </cell>
          <cell r="T34">
            <v>250</v>
          </cell>
          <cell r="U34">
            <v>45.77</v>
          </cell>
          <cell r="V34">
            <v>17.329999999999998</v>
          </cell>
          <cell r="W34">
            <v>2.5</v>
          </cell>
          <cell r="X34">
            <v>11.356</v>
          </cell>
          <cell r="Y34">
            <v>10</v>
          </cell>
          <cell r="Z34">
            <v>14</v>
          </cell>
          <cell r="AA34">
            <v>4</v>
          </cell>
          <cell r="AB34">
            <v>159</v>
          </cell>
          <cell r="AC34">
            <v>34.549999999999997</v>
          </cell>
          <cell r="AD34">
            <v>5</v>
          </cell>
        </row>
        <row r="35">
          <cell r="B35">
            <v>70</v>
          </cell>
          <cell r="C35">
            <v>83</v>
          </cell>
          <cell r="D35">
            <v>61</v>
          </cell>
          <cell r="E35">
            <v>0</v>
          </cell>
          <cell r="F35">
            <v>6</v>
          </cell>
          <cell r="G35">
            <v>4</v>
          </cell>
          <cell r="H35">
            <v>4</v>
          </cell>
          <cell r="I35">
            <v>2.5</v>
          </cell>
          <cell r="J35">
            <v>4</v>
          </cell>
          <cell r="K35">
            <v>7.8</v>
          </cell>
          <cell r="M35">
            <v>1.5</v>
          </cell>
          <cell r="N35">
            <v>0</v>
          </cell>
          <cell r="O35">
            <v>0</v>
          </cell>
          <cell r="P35">
            <v>2.73</v>
          </cell>
          <cell r="T35">
            <v>250</v>
          </cell>
          <cell r="U35">
            <v>45.77</v>
          </cell>
          <cell r="V35">
            <v>17.329999999999998</v>
          </cell>
          <cell r="W35">
            <v>2.5</v>
          </cell>
          <cell r="X35">
            <v>11.356</v>
          </cell>
          <cell r="Y35">
            <v>10</v>
          </cell>
          <cell r="Z35">
            <v>14</v>
          </cell>
          <cell r="AA35">
            <v>4</v>
          </cell>
          <cell r="AB35">
            <v>159</v>
          </cell>
          <cell r="AC35">
            <v>34.549999999999997</v>
          </cell>
          <cell r="AD35">
            <v>5</v>
          </cell>
        </row>
        <row r="36">
          <cell r="B36">
            <v>70</v>
          </cell>
          <cell r="C36">
            <v>99</v>
          </cell>
          <cell r="D36">
            <v>61</v>
          </cell>
          <cell r="E36">
            <v>0</v>
          </cell>
          <cell r="F36">
            <v>6</v>
          </cell>
          <cell r="G36">
            <v>4</v>
          </cell>
          <cell r="H36">
            <v>4</v>
          </cell>
          <cell r="I36">
            <v>2.5</v>
          </cell>
          <cell r="J36">
            <v>4</v>
          </cell>
          <cell r="K36">
            <v>7.8</v>
          </cell>
          <cell r="M36">
            <v>1.5</v>
          </cell>
          <cell r="N36">
            <v>0</v>
          </cell>
          <cell r="O36">
            <v>0</v>
          </cell>
          <cell r="P36">
            <v>2.73</v>
          </cell>
          <cell r="T36">
            <v>250</v>
          </cell>
          <cell r="U36">
            <v>45.77</v>
          </cell>
          <cell r="V36">
            <v>17.329999999999998</v>
          </cell>
          <cell r="W36">
            <v>2.5</v>
          </cell>
          <cell r="X36">
            <v>11.356</v>
          </cell>
          <cell r="Y36">
            <v>10</v>
          </cell>
          <cell r="Z36">
            <v>14</v>
          </cell>
          <cell r="AA36">
            <v>4</v>
          </cell>
          <cell r="AB36">
            <v>159</v>
          </cell>
          <cell r="AC36">
            <v>34.549999999999997</v>
          </cell>
          <cell r="AD36">
            <v>5</v>
          </cell>
        </row>
        <row r="37">
          <cell r="B37">
            <v>70</v>
          </cell>
          <cell r="C37">
            <v>124</v>
          </cell>
          <cell r="D37">
            <v>61</v>
          </cell>
          <cell r="E37">
            <v>0</v>
          </cell>
          <cell r="F37">
            <v>6</v>
          </cell>
          <cell r="G37">
            <v>4</v>
          </cell>
          <cell r="H37">
            <v>4</v>
          </cell>
          <cell r="I37">
            <v>2.5</v>
          </cell>
          <cell r="J37">
            <v>4</v>
          </cell>
          <cell r="K37">
            <v>7.8</v>
          </cell>
          <cell r="M37">
            <v>1.5</v>
          </cell>
          <cell r="N37">
            <v>0</v>
          </cell>
          <cell r="O37">
            <v>0</v>
          </cell>
          <cell r="P37">
            <v>2.73</v>
          </cell>
          <cell r="T37">
            <v>250</v>
          </cell>
          <cell r="U37">
            <v>45.77</v>
          </cell>
          <cell r="V37">
            <v>17.329999999999998</v>
          </cell>
          <cell r="W37">
            <v>2.5</v>
          </cell>
          <cell r="X37">
            <v>11.356</v>
          </cell>
          <cell r="Y37">
            <v>10</v>
          </cell>
          <cell r="Z37">
            <v>14</v>
          </cell>
          <cell r="AA37">
            <v>4</v>
          </cell>
          <cell r="AB37">
            <v>159</v>
          </cell>
          <cell r="AC37">
            <v>34.549999999999997</v>
          </cell>
          <cell r="AD37">
            <v>5</v>
          </cell>
        </row>
        <row r="38">
          <cell r="B38">
            <v>70</v>
          </cell>
          <cell r="C38">
            <v>124</v>
          </cell>
          <cell r="D38">
            <v>61</v>
          </cell>
          <cell r="E38">
            <v>0</v>
          </cell>
          <cell r="F38">
            <v>6</v>
          </cell>
          <cell r="G38">
            <v>4</v>
          </cell>
          <cell r="H38">
            <v>4</v>
          </cell>
          <cell r="I38">
            <v>2.5</v>
          </cell>
          <cell r="J38">
            <v>4</v>
          </cell>
          <cell r="K38">
            <v>7.8</v>
          </cell>
          <cell r="M38">
            <v>1.5</v>
          </cell>
          <cell r="N38">
            <v>0</v>
          </cell>
          <cell r="O38">
            <v>0</v>
          </cell>
          <cell r="P38">
            <v>2.73</v>
          </cell>
          <cell r="T38">
            <v>250</v>
          </cell>
          <cell r="U38">
            <v>45.77</v>
          </cell>
          <cell r="V38">
            <v>16.829999999999998</v>
          </cell>
          <cell r="W38">
            <v>2.5</v>
          </cell>
          <cell r="X38">
            <v>11.356</v>
          </cell>
          <cell r="Y38">
            <v>10</v>
          </cell>
          <cell r="Z38">
            <v>14</v>
          </cell>
          <cell r="AA38">
            <v>4</v>
          </cell>
          <cell r="AB38">
            <v>159</v>
          </cell>
          <cell r="AC38">
            <v>34.549999999999997</v>
          </cell>
          <cell r="AD38">
            <v>5</v>
          </cell>
        </row>
        <row r="39">
          <cell r="B39">
            <v>70</v>
          </cell>
          <cell r="C39">
            <v>124</v>
          </cell>
          <cell r="D39">
            <v>61</v>
          </cell>
          <cell r="E39">
            <v>0</v>
          </cell>
          <cell r="F39">
            <v>6</v>
          </cell>
          <cell r="G39">
            <v>4</v>
          </cell>
          <cell r="H39">
            <v>4</v>
          </cell>
          <cell r="I39">
            <v>2.5</v>
          </cell>
          <cell r="J39">
            <v>4</v>
          </cell>
          <cell r="K39">
            <v>7.8</v>
          </cell>
          <cell r="M39">
            <v>1.5</v>
          </cell>
          <cell r="N39">
            <v>0</v>
          </cell>
          <cell r="O39">
            <v>0</v>
          </cell>
          <cell r="P39">
            <v>2.73</v>
          </cell>
          <cell r="T39">
            <v>250</v>
          </cell>
          <cell r="U39">
            <v>45.77</v>
          </cell>
          <cell r="V39">
            <v>16.829999999999998</v>
          </cell>
          <cell r="W39">
            <v>2.5</v>
          </cell>
          <cell r="X39">
            <v>11.356</v>
          </cell>
          <cell r="Y39">
            <v>10</v>
          </cell>
          <cell r="Z39">
            <v>14</v>
          </cell>
          <cell r="AA39">
            <v>4</v>
          </cell>
          <cell r="AB39">
            <v>159</v>
          </cell>
          <cell r="AC39">
            <v>34.549999999999997</v>
          </cell>
          <cell r="AD39">
            <v>5</v>
          </cell>
        </row>
        <row r="40">
          <cell r="B40">
            <v>70</v>
          </cell>
          <cell r="C40">
            <v>199</v>
          </cell>
          <cell r="D40">
            <v>61</v>
          </cell>
          <cell r="E40">
            <v>0</v>
          </cell>
          <cell r="F40">
            <v>6</v>
          </cell>
          <cell r="G40">
            <v>4</v>
          </cell>
          <cell r="H40">
            <v>4</v>
          </cell>
          <cell r="I40">
            <v>2.5</v>
          </cell>
          <cell r="J40">
            <v>4</v>
          </cell>
          <cell r="K40">
            <v>7.8</v>
          </cell>
          <cell r="M40">
            <v>1.5</v>
          </cell>
          <cell r="N40">
            <v>0</v>
          </cell>
          <cell r="O40">
            <v>0</v>
          </cell>
          <cell r="P40">
            <v>2.73</v>
          </cell>
          <cell r="T40">
            <v>250</v>
          </cell>
          <cell r="U40">
            <v>45.77</v>
          </cell>
          <cell r="V40">
            <v>16.829999999999998</v>
          </cell>
          <cell r="W40">
            <v>2.5</v>
          </cell>
          <cell r="X40">
            <v>35.860999999999997</v>
          </cell>
          <cell r="Y40">
            <v>10</v>
          </cell>
          <cell r="Z40">
            <v>14</v>
          </cell>
          <cell r="AA40">
            <v>4</v>
          </cell>
          <cell r="AB40">
            <v>159</v>
          </cell>
          <cell r="AC40">
            <v>34.549999999999997</v>
          </cell>
          <cell r="AD40">
            <v>5</v>
          </cell>
        </row>
        <row r="41">
          <cell r="B41">
            <v>70</v>
          </cell>
          <cell r="C41">
            <v>91</v>
          </cell>
          <cell r="D41">
            <v>61</v>
          </cell>
          <cell r="E41">
            <v>0</v>
          </cell>
          <cell r="F41">
            <v>6</v>
          </cell>
          <cell r="G41">
            <v>4</v>
          </cell>
          <cell r="H41">
            <v>4</v>
          </cell>
          <cell r="I41">
            <v>2.5</v>
          </cell>
          <cell r="J41">
            <v>4</v>
          </cell>
          <cell r="K41">
            <v>7.8</v>
          </cell>
          <cell r="M41">
            <v>1.5</v>
          </cell>
          <cell r="N41">
            <v>0</v>
          </cell>
          <cell r="O41">
            <v>0</v>
          </cell>
          <cell r="P41">
            <v>2.73</v>
          </cell>
          <cell r="T41">
            <v>250</v>
          </cell>
          <cell r="U41">
            <v>45.77</v>
          </cell>
          <cell r="V41">
            <v>16.829999999999998</v>
          </cell>
          <cell r="W41">
            <v>2.5</v>
          </cell>
          <cell r="X41">
            <v>35.860999999999997</v>
          </cell>
          <cell r="Y41">
            <v>10</v>
          </cell>
          <cell r="Z41">
            <v>14</v>
          </cell>
          <cell r="AA41">
            <v>4</v>
          </cell>
          <cell r="AB41">
            <v>159</v>
          </cell>
          <cell r="AC41">
            <v>34.549999999999997</v>
          </cell>
          <cell r="AD41">
            <v>5</v>
          </cell>
        </row>
        <row r="42">
          <cell r="B42">
            <v>70</v>
          </cell>
          <cell r="D42">
            <v>61</v>
          </cell>
          <cell r="E42">
            <v>0</v>
          </cell>
          <cell r="F42">
            <v>6</v>
          </cell>
          <cell r="G42">
            <v>4</v>
          </cell>
          <cell r="H42">
            <v>4</v>
          </cell>
          <cell r="I42">
            <v>2.5</v>
          </cell>
          <cell r="J42">
            <v>4</v>
          </cell>
          <cell r="K42">
            <v>7.8</v>
          </cell>
          <cell r="M42">
            <v>1.5</v>
          </cell>
          <cell r="N42">
            <v>60</v>
          </cell>
          <cell r="O42">
            <v>0</v>
          </cell>
          <cell r="P42">
            <v>2.73</v>
          </cell>
          <cell r="T42">
            <v>250</v>
          </cell>
          <cell r="U42">
            <v>45.77</v>
          </cell>
          <cell r="V42">
            <v>16.34</v>
          </cell>
          <cell r="W42">
            <v>2.5</v>
          </cell>
          <cell r="X42">
            <v>35.860999999999997</v>
          </cell>
          <cell r="Y42">
            <v>10</v>
          </cell>
          <cell r="Z42">
            <v>14</v>
          </cell>
          <cell r="AA42">
            <v>4</v>
          </cell>
          <cell r="AB42">
            <v>159</v>
          </cell>
          <cell r="AC42">
            <v>34.549999999999997</v>
          </cell>
          <cell r="AD42">
            <v>5</v>
          </cell>
        </row>
        <row r="43">
          <cell r="B43">
            <v>70</v>
          </cell>
          <cell r="C43">
            <v>83</v>
          </cell>
          <cell r="D43">
            <v>61</v>
          </cell>
          <cell r="E43">
            <v>0</v>
          </cell>
          <cell r="F43">
            <v>6</v>
          </cell>
          <cell r="G43">
            <v>4</v>
          </cell>
          <cell r="H43">
            <v>4</v>
          </cell>
          <cell r="I43">
            <v>2.5</v>
          </cell>
          <cell r="J43">
            <v>4</v>
          </cell>
          <cell r="K43">
            <v>7.8</v>
          </cell>
          <cell r="M43">
            <v>1.5</v>
          </cell>
          <cell r="N43">
            <v>60</v>
          </cell>
          <cell r="O43">
            <v>0</v>
          </cell>
          <cell r="P43">
            <v>2.73</v>
          </cell>
          <cell r="T43">
            <v>250</v>
          </cell>
          <cell r="U43">
            <v>45.77</v>
          </cell>
          <cell r="V43">
            <v>16.34</v>
          </cell>
          <cell r="W43">
            <v>2.5</v>
          </cell>
          <cell r="X43">
            <v>35.860999999999997</v>
          </cell>
          <cell r="Y43">
            <v>10</v>
          </cell>
          <cell r="Z43">
            <v>14</v>
          </cell>
          <cell r="AA43">
            <v>4</v>
          </cell>
          <cell r="AB43">
            <v>159</v>
          </cell>
          <cell r="AC43">
            <v>34.549999999999997</v>
          </cell>
          <cell r="AD43">
            <v>5</v>
          </cell>
        </row>
        <row r="44">
          <cell r="B44">
            <v>105</v>
          </cell>
          <cell r="C44">
            <v>83</v>
          </cell>
          <cell r="D44">
            <v>61</v>
          </cell>
          <cell r="E44">
            <v>0</v>
          </cell>
          <cell r="F44">
            <v>6</v>
          </cell>
          <cell r="G44">
            <v>4</v>
          </cell>
          <cell r="H44">
            <v>4</v>
          </cell>
          <cell r="I44">
            <v>2.5</v>
          </cell>
          <cell r="J44">
            <v>4</v>
          </cell>
          <cell r="K44">
            <v>7.8</v>
          </cell>
          <cell r="M44">
            <v>1.5</v>
          </cell>
          <cell r="N44">
            <v>60</v>
          </cell>
          <cell r="O44">
            <v>37</v>
          </cell>
          <cell r="P44">
            <v>2.73</v>
          </cell>
          <cell r="T44">
            <v>250</v>
          </cell>
          <cell r="U44">
            <v>45.77</v>
          </cell>
          <cell r="V44">
            <v>16.34</v>
          </cell>
          <cell r="W44">
            <v>2.5</v>
          </cell>
          <cell r="X44">
            <v>35.860999999999997</v>
          </cell>
          <cell r="Y44">
            <v>10</v>
          </cell>
          <cell r="Z44">
            <v>14</v>
          </cell>
          <cell r="AA44">
            <v>4</v>
          </cell>
          <cell r="AB44">
            <v>159</v>
          </cell>
          <cell r="AC44">
            <v>34.549999999999997</v>
          </cell>
          <cell r="AD44">
            <v>5</v>
          </cell>
        </row>
        <row r="45">
          <cell r="B45">
            <v>105</v>
          </cell>
          <cell r="C45">
            <v>83</v>
          </cell>
          <cell r="D45">
            <v>61</v>
          </cell>
          <cell r="E45">
            <v>0</v>
          </cell>
          <cell r="F45">
            <v>6</v>
          </cell>
          <cell r="G45">
            <v>4</v>
          </cell>
          <cell r="H45">
            <v>4</v>
          </cell>
          <cell r="I45">
            <v>2.5</v>
          </cell>
          <cell r="J45">
            <v>4</v>
          </cell>
          <cell r="K45">
            <v>7.8</v>
          </cell>
          <cell r="M45">
            <v>1.5</v>
          </cell>
          <cell r="N45">
            <v>60</v>
          </cell>
          <cell r="O45">
            <v>74</v>
          </cell>
          <cell r="P45">
            <v>2.73</v>
          </cell>
          <cell r="T45">
            <v>250</v>
          </cell>
          <cell r="U45">
            <v>45.77</v>
          </cell>
          <cell r="V45">
            <v>16.34</v>
          </cell>
          <cell r="W45">
            <v>2.5</v>
          </cell>
          <cell r="X45">
            <v>35.860999999999997</v>
          </cell>
          <cell r="Y45">
            <v>10</v>
          </cell>
          <cell r="Z45">
            <v>14</v>
          </cell>
          <cell r="AA45">
            <v>4</v>
          </cell>
          <cell r="AB45">
            <v>159</v>
          </cell>
          <cell r="AC45">
            <v>34.549999999999997</v>
          </cell>
          <cell r="AD45">
            <v>5</v>
          </cell>
        </row>
        <row r="46">
          <cell r="B46">
            <v>126</v>
          </cell>
          <cell r="C46">
            <v>101</v>
          </cell>
          <cell r="D46">
            <v>61</v>
          </cell>
          <cell r="E46">
            <v>0</v>
          </cell>
          <cell r="F46">
            <v>6</v>
          </cell>
          <cell r="G46">
            <v>4</v>
          </cell>
          <cell r="H46">
            <v>4</v>
          </cell>
          <cell r="I46">
            <v>2.5</v>
          </cell>
          <cell r="J46">
            <v>4</v>
          </cell>
          <cell r="K46">
            <v>7.8</v>
          </cell>
          <cell r="M46">
            <v>1.5</v>
          </cell>
          <cell r="N46">
            <v>60</v>
          </cell>
          <cell r="O46">
            <v>74</v>
          </cell>
          <cell r="P46">
            <v>2.73</v>
          </cell>
          <cell r="T46">
            <v>250</v>
          </cell>
          <cell r="U46">
            <v>0</v>
          </cell>
          <cell r="V46">
            <v>15.84</v>
          </cell>
          <cell r="W46">
            <v>2.5</v>
          </cell>
          <cell r="X46">
            <v>11.954000000000001</v>
          </cell>
          <cell r="Y46">
            <v>10</v>
          </cell>
          <cell r="Z46">
            <v>14</v>
          </cell>
          <cell r="AA46">
            <v>4</v>
          </cell>
          <cell r="AB46">
            <v>159</v>
          </cell>
          <cell r="AC46">
            <v>34.549999999999997</v>
          </cell>
          <cell r="AD46">
            <v>5</v>
          </cell>
        </row>
        <row r="47">
          <cell r="B47">
            <v>126</v>
          </cell>
          <cell r="C47">
            <v>120</v>
          </cell>
          <cell r="D47">
            <v>61</v>
          </cell>
          <cell r="E47">
            <v>0</v>
          </cell>
          <cell r="F47">
            <v>6</v>
          </cell>
          <cell r="G47">
            <v>4</v>
          </cell>
          <cell r="H47">
            <v>4</v>
          </cell>
          <cell r="I47">
            <v>2.5</v>
          </cell>
          <cell r="J47">
            <v>4</v>
          </cell>
          <cell r="K47">
            <v>7.8</v>
          </cell>
          <cell r="M47">
            <v>1.5</v>
          </cell>
          <cell r="N47">
            <v>60</v>
          </cell>
          <cell r="O47">
            <v>74</v>
          </cell>
          <cell r="P47">
            <v>2.73</v>
          </cell>
          <cell r="T47">
            <v>250</v>
          </cell>
          <cell r="U47">
            <v>0</v>
          </cell>
          <cell r="V47">
            <v>15.84</v>
          </cell>
          <cell r="W47">
            <v>2.5</v>
          </cell>
          <cell r="X47">
            <v>11.954000000000001</v>
          </cell>
          <cell r="Y47">
            <v>10</v>
          </cell>
          <cell r="Z47">
            <v>14</v>
          </cell>
          <cell r="AA47">
            <v>4</v>
          </cell>
          <cell r="AB47">
            <v>159</v>
          </cell>
          <cell r="AC47">
            <v>34.549999999999997</v>
          </cell>
          <cell r="AD47">
            <v>5</v>
          </cell>
        </row>
        <row r="48">
          <cell r="B48">
            <v>126</v>
          </cell>
          <cell r="C48">
            <v>120</v>
          </cell>
          <cell r="D48">
            <v>61</v>
          </cell>
          <cell r="E48">
            <v>0</v>
          </cell>
          <cell r="F48">
            <v>6</v>
          </cell>
          <cell r="G48">
            <v>4</v>
          </cell>
          <cell r="H48">
            <v>4</v>
          </cell>
          <cell r="I48">
            <v>2.5</v>
          </cell>
          <cell r="J48">
            <v>4</v>
          </cell>
          <cell r="K48">
            <v>7.8</v>
          </cell>
          <cell r="M48">
            <v>1.5</v>
          </cell>
          <cell r="N48">
            <v>60</v>
          </cell>
          <cell r="O48">
            <v>74</v>
          </cell>
          <cell r="P48">
            <v>2.73</v>
          </cell>
          <cell r="T48">
            <v>250</v>
          </cell>
          <cell r="U48">
            <v>0</v>
          </cell>
          <cell r="V48">
            <v>15.84</v>
          </cell>
          <cell r="W48">
            <v>2.5</v>
          </cell>
          <cell r="X48">
            <v>11.954000000000001</v>
          </cell>
          <cell r="Y48">
            <v>10</v>
          </cell>
          <cell r="Z48">
            <v>14</v>
          </cell>
          <cell r="AA48">
            <v>4</v>
          </cell>
          <cell r="AB48">
            <v>159</v>
          </cell>
          <cell r="AC48">
            <v>34.549999999999997</v>
          </cell>
          <cell r="AD48">
            <v>5</v>
          </cell>
        </row>
        <row r="49">
          <cell r="B49">
            <v>126</v>
          </cell>
          <cell r="D49">
            <v>61</v>
          </cell>
          <cell r="E49">
            <v>0</v>
          </cell>
          <cell r="F49">
            <v>6</v>
          </cell>
          <cell r="G49">
            <v>4</v>
          </cell>
          <cell r="H49">
            <v>4</v>
          </cell>
          <cell r="I49">
            <v>2.5</v>
          </cell>
          <cell r="J49">
            <v>4</v>
          </cell>
          <cell r="K49">
            <v>7.8</v>
          </cell>
          <cell r="M49">
            <v>1.5</v>
          </cell>
          <cell r="N49">
            <v>60</v>
          </cell>
          <cell r="O49">
            <v>74</v>
          </cell>
          <cell r="P49">
            <v>2.73</v>
          </cell>
          <cell r="T49">
            <v>250</v>
          </cell>
          <cell r="U49">
            <v>0</v>
          </cell>
          <cell r="V49">
            <v>15.84</v>
          </cell>
          <cell r="W49">
            <v>2.5</v>
          </cell>
          <cell r="X49">
            <v>11.954000000000001</v>
          </cell>
          <cell r="Y49">
            <v>10</v>
          </cell>
          <cell r="Z49">
            <v>14</v>
          </cell>
          <cell r="AA49">
            <v>4</v>
          </cell>
          <cell r="AB49">
            <v>159</v>
          </cell>
          <cell r="AC49">
            <v>34.549999999999997</v>
          </cell>
          <cell r="AD49">
            <v>5</v>
          </cell>
        </row>
        <row r="50">
          <cell r="B50">
            <v>126</v>
          </cell>
          <cell r="C50">
            <v>128</v>
          </cell>
          <cell r="D50">
            <v>65</v>
          </cell>
          <cell r="E50">
            <v>13</v>
          </cell>
          <cell r="F50">
            <v>6</v>
          </cell>
          <cell r="G50">
            <v>4</v>
          </cell>
          <cell r="H50">
            <v>4</v>
          </cell>
          <cell r="I50">
            <v>2.5</v>
          </cell>
          <cell r="J50">
            <v>4</v>
          </cell>
          <cell r="K50">
            <v>7.8</v>
          </cell>
          <cell r="M50">
            <v>1.5</v>
          </cell>
          <cell r="N50">
            <v>60</v>
          </cell>
          <cell r="O50">
            <v>37</v>
          </cell>
          <cell r="P50">
            <v>2.73</v>
          </cell>
          <cell r="T50">
            <v>250</v>
          </cell>
          <cell r="U50">
            <v>0</v>
          </cell>
          <cell r="V50">
            <v>15.35</v>
          </cell>
          <cell r="W50">
            <v>2.5</v>
          </cell>
          <cell r="X50">
            <v>11.954000000000001</v>
          </cell>
          <cell r="Y50">
            <v>10</v>
          </cell>
          <cell r="Z50">
            <v>14</v>
          </cell>
          <cell r="AA50">
            <v>4</v>
          </cell>
          <cell r="AB50">
            <v>159</v>
          </cell>
          <cell r="AC50">
            <v>34.549999999999997</v>
          </cell>
          <cell r="AD50">
            <v>5</v>
          </cell>
        </row>
        <row r="51">
          <cell r="B51">
            <v>126</v>
          </cell>
          <cell r="C51">
            <v>130</v>
          </cell>
          <cell r="D51">
            <v>66</v>
          </cell>
          <cell r="E51">
            <v>30</v>
          </cell>
          <cell r="F51">
            <v>6</v>
          </cell>
          <cell r="G51">
            <v>4</v>
          </cell>
          <cell r="H51">
            <v>4</v>
          </cell>
          <cell r="I51">
            <v>2.5</v>
          </cell>
          <cell r="J51">
            <v>4</v>
          </cell>
          <cell r="K51">
            <v>7.8</v>
          </cell>
          <cell r="M51">
            <v>1.5</v>
          </cell>
          <cell r="N51">
            <v>60</v>
          </cell>
          <cell r="O51">
            <v>37</v>
          </cell>
          <cell r="P51">
            <v>2.73</v>
          </cell>
          <cell r="T51">
            <v>250</v>
          </cell>
          <cell r="U51">
            <v>0</v>
          </cell>
          <cell r="V51">
            <v>15.35</v>
          </cell>
          <cell r="W51">
            <v>2.5</v>
          </cell>
          <cell r="X51">
            <v>11.954000000000001</v>
          </cell>
          <cell r="Y51">
            <v>10</v>
          </cell>
          <cell r="Z51">
            <v>14</v>
          </cell>
          <cell r="AA51">
            <v>4</v>
          </cell>
          <cell r="AB51">
            <v>159</v>
          </cell>
          <cell r="AC51">
            <v>34.549999999999997</v>
          </cell>
          <cell r="AD51">
            <v>5</v>
          </cell>
        </row>
        <row r="52">
          <cell r="B52">
            <v>90</v>
          </cell>
          <cell r="C52">
            <v>130</v>
          </cell>
          <cell r="D52">
            <v>66</v>
          </cell>
          <cell r="E52">
            <v>30</v>
          </cell>
          <cell r="F52">
            <v>6</v>
          </cell>
          <cell r="G52">
            <v>4</v>
          </cell>
          <cell r="H52">
            <v>4</v>
          </cell>
          <cell r="I52">
            <v>2.5</v>
          </cell>
          <cell r="J52">
            <v>4</v>
          </cell>
          <cell r="K52">
            <v>7.8</v>
          </cell>
          <cell r="M52">
            <v>1.5</v>
          </cell>
          <cell r="N52">
            <v>60</v>
          </cell>
          <cell r="O52">
            <v>37</v>
          </cell>
          <cell r="P52">
            <v>2.73</v>
          </cell>
          <cell r="T52">
            <v>250</v>
          </cell>
          <cell r="U52">
            <v>0</v>
          </cell>
          <cell r="V52">
            <v>15.35</v>
          </cell>
          <cell r="W52">
            <v>2.5</v>
          </cell>
          <cell r="X52">
            <v>11.954000000000001</v>
          </cell>
          <cell r="Y52">
            <v>10</v>
          </cell>
          <cell r="Z52">
            <v>14</v>
          </cell>
          <cell r="AA52">
            <v>4</v>
          </cell>
          <cell r="AB52">
            <v>159</v>
          </cell>
          <cell r="AC52">
            <v>34.549999999999997</v>
          </cell>
          <cell r="AD52">
            <v>5</v>
          </cell>
        </row>
        <row r="53">
          <cell r="B53">
            <v>80</v>
          </cell>
          <cell r="C53">
            <v>130</v>
          </cell>
          <cell r="D53">
            <v>65</v>
          </cell>
          <cell r="E53">
            <v>30</v>
          </cell>
          <cell r="F53">
            <v>6</v>
          </cell>
          <cell r="G53">
            <v>4</v>
          </cell>
          <cell r="H53">
            <v>4</v>
          </cell>
          <cell r="I53">
            <v>2.5</v>
          </cell>
          <cell r="J53">
            <v>4</v>
          </cell>
          <cell r="K53">
            <v>7.8</v>
          </cell>
          <cell r="M53">
            <v>1.5</v>
          </cell>
          <cell r="N53">
            <v>60</v>
          </cell>
          <cell r="O53">
            <v>37</v>
          </cell>
          <cell r="P53">
            <v>2.73</v>
          </cell>
          <cell r="T53">
            <v>250</v>
          </cell>
          <cell r="U53">
            <v>0</v>
          </cell>
          <cell r="V53">
            <v>15.35</v>
          </cell>
          <cell r="W53">
            <v>2.5</v>
          </cell>
          <cell r="X53">
            <v>11.954000000000001</v>
          </cell>
          <cell r="Y53">
            <v>10</v>
          </cell>
          <cell r="Z53">
            <v>14</v>
          </cell>
          <cell r="AA53">
            <v>4</v>
          </cell>
          <cell r="AB53">
            <v>159</v>
          </cell>
          <cell r="AC53">
            <v>34.549999999999997</v>
          </cell>
          <cell r="AD53">
            <v>5</v>
          </cell>
        </row>
        <row r="54">
          <cell r="B54">
            <v>64</v>
          </cell>
          <cell r="C54">
            <v>100</v>
          </cell>
          <cell r="D54">
            <v>61</v>
          </cell>
          <cell r="E54">
            <v>30</v>
          </cell>
          <cell r="F54">
            <v>6</v>
          </cell>
          <cell r="G54">
            <v>4</v>
          </cell>
          <cell r="H54">
            <v>4</v>
          </cell>
          <cell r="I54">
            <v>2.5</v>
          </cell>
          <cell r="J54">
            <v>4</v>
          </cell>
          <cell r="K54">
            <v>7.8</v>
          </cell>
          <cell r="M54">
            <v>1.5</v>
          </cell>
          <cell r="N54">
            <v>60</v>
          </cell>
          <cell r="O54">
            <v>37</v>
          </cell>
          <cell r="P54">
            <v>2.73</v>
          </cell>
          <cell r="T54">
            <v>250</v>
          </cell>
          <cell r="U54">
            <v>0</v>
          </cell>
          <cell r="V54">
            <v>15.35</v>
          </cell>
          <cell r="W54">
            <v>2.5</v>
          </cell>
          <cell r="X54">
            <v>11.954000000000001</v>
          </cell>
          <cell r="Y54">
            <v>10</v>
          </cell>
          <cell r="Z54">
            <v>14</v>
          </cell>
          <cell r="AA54">
            <v>4</v>
          </cell>
          <cell r="AB54">
            <v>159</v>
          </cell>
          <cell r="AC54">
            <v>34.549999999999997</v>
          </cell>
          <cell r="AD54">
            <v>5</v>
          </cell>
        </row>
        <row r="55">
          <cell r="B55">
            <v>64</v>
          </cell>
          <cell r="C55">
            <v>100</v>
          </cell>
          <cell r="D55">
            <v>61</v>
          </cell>
          <cell r="E55">
            <v>30</v>
          </cell>
          <cell r="F55">
            <v>6</v>
          </cell>
          <cell r="G55">
            <v>4</v>
          </cell>
          <cell r="H55">
            <v>4</v>
          </cell>
          <cell r="I55">
            <v>2.5</v>
          </cell>
          <cell r="J55">
            <v>4</v>
          </cell>
          <cell r="K55">
            <v>7.8</v>
          </cell>
          <cell r="M55">
            <v>1.5</v>
          </cell>
          <cell r="N55">
            <v>60</v>
          </cell>
          <cell r="O55">
            <v>37</v>
          </cell>
          <cell r="P55">
            <v>2.73</v>
          </cell>
          <cell r="T55">
            <v>300</v>
          </cell>
          <cell r="U55">
            <v>0</v>
          </cell>
          <cell r="V55">
            <v>15.35</v>
          </cell>
          <cell r="W55">
            <v>2.5</v>
          </cell>
          <cell r="X55">
            <v>11.954000000000001</v>
          </cell>
          <cell r="Y55">
            <v>10</v>
          </cell>
          <cell r="Z55">
            <v>14</v>
          </cell>
          <cell r="AA55">
            <v>4</v>
          </cell>
          <cell r="AB55">
            <v>159</v>
          </cell>
          <cell r="AC55">
            <v>34.549999999999997</v>
          </cell>
          <cell r="AD55">
            <v>5</v>
          </cell>
        </row>
        <row r="56">
          <cell r="B56">
            <v>64</v>
          </cell>
          <cell r="C56">
            <v>100</v>
          </cell>
          <cell r="D56">
            <v>61</v>
          </cell>
          <cell r="E56">
            <v>30</v>
          </cell>
          <cell r="F56">
            <v>6</v>
          </cell>
          <cell r="G56">
            <v>4</v>
          </cell>
          <cell r="H56">
            <v>4</v>
          </cell>
          <cell r="I56">
            <v>2.5</v>
          </cell>
          <cell r="J56">
            <v>4</v>
          </cell>
          <cell r="K56">
            <v>7.8</v>
          </cell>
          <cell r="M56">
            <v>1.5</v>
          </cell>
          <cell r="N56">
            <v>0</v>
          </cell>
          <cell r="O56">
            <v>37</v>
          </cell>
          <cell r="P56">
            <v>2.73</v>
          </cell>
          <cell r="T56">
            <v>300</v>
          </cell>
          <cell r="U56">
            <v>0</v>
          </cell>
          <cell r="V56">
            <v>15.35</v>
          </cell>
          <cell r="W56">
            <v>2.5</v>
          </cell>
          <cell r="X56">
            <v>11.954000000000001</v>
          </cell>
          <cell r="Y56">
            <v>10</v>
          </cell>
          <cell r="Z56">
            <v>14</v>
          </cell>
          <cell r="AA56">
            <v>4</v>
          </cell>
          <cell r="AB56">
            <v>159</v>
          </cell>
          <cell r="AC56">
            <v>34.549999999999997</v>
          </cell>
          <cell r="AD56">
            <v>5</v>
          </cell>
        </row>
        <row r="57">
          <cell r="B57">
            <v>64</v>
          </cell>
          <cell r="C57">
            <v>100</v>
          </cell>
          <cell r="D57">
            <v>61</v>
          </cell>
          <cell r="E57">
            <v>30</v>
          </cell>
          <cell r="F57">
            <v>6</v>
          </cell>
          <cell r="G57">
            <v>4</v>
          </cell>
          <cell r="H57">
            <v>4</v>
          </cell>
          <cell r="I57">
            <v>2.5</v>
          </cell>
          <cell r="J57">
            <v>4</v>
          </cell>
          <cell r="K57">
            <v>7.8</v>
          </cell>
          <cell r="M57">
            <v>1.5</v>
          </cell>
          <cell r="N57">
            <v>0</v>
          </cell>
          <cell r="O57">
            <v>37</v>
          </cell>
          <cell r="P57">
            <v>2.73</v>
          </cell>
          <cell r="T57">
            <v>300</v>
          </cell>
          <cell r="U57">
            <v>0</v>
          </cell>
          <cell r="V57">
            <v>15.35</v>
          </cell>
          <cell r="W57">
            <v>2.5</v>
          </cell>
          <cell r="X57">
            <v>11.954000000000001</v>
          </cell>
          <cell r="Y57">
            <v>10</v>
          </cell>
          <cell r="Z57">
            <v>14</v>
          </cell>
          <cell r="AA57">
            <v>4</v>
          </cell>
          <cell r="AB57">
            <v>159</v>
          </cell>
          <cell r="AC57">
            <v>34.549999999999997</v>
          </cell>
          <cell r="AD57">
            <v>5</v>
          </cell>
        </row>
        <row r="58">
          <cell r="B58">
            <v>90</v>
          </cell>
          <cell r="C58">
            <v>87</v>
          </cell>
          <cell r="D58">
            <v>61</v>
          </cell>
          <cell r="E58">
            <v>30</v>
          </cell>
          <cell r="F58">
            <v>6</v>
          </cell>
          <cell r="G58">
            <v>4</v>
          </cell>
          <cell r="H58">
            <v>4</v>
          </cell>
          <cell r="I58">
            <v>2.5</v>
          </cell>
          <cell r="J58">
            <v>4</v>
          </cell>
          <cell r="K58">
            <v>7.8</v>
          </cell>
          <cell r="M58">
            <v>1.5</v>
          </cell>
          <cell r="N58">
            <v>0</v>
          </cell>
          <cell r="O58">
            <v>37</v>
          </cell>
          <cell r="P58">
            <v>2.73</v>
          </cell>
          <cell r="T58">
            <v>300</v>
          </cell>
          <cell r="U58">
            <v>0</v>
          </cell>
          <cell r="V58">
            <v>15.35</v>
          </cell>
          <cell r="W58">
            <v>2.5</v>
          </cell>
          <cell r="X58">
            <v>11.954000000000001</v>
          </cell>
          <cell r="Y58">
            <v>10</v>
          </cell>
          <cell r="Z58">
            <v>14</v>
          </cell>
          <cell r="AA58">
            <v>4</v>
          </cell>
          <cell r="AB58">
            <v>159</v>
          </cell>
          <cell r="AC58">
            <v>34.549999999999997</v>
          </cell>
          <cell r="AD58">
            <v>5</v>
          </cell>
        </row>
        <row r="59">
          <cell r="B59">
            <v>90</v>
          </cell>
          <cell r="C59">
            <v>80</v>
          </cell>
          <cell r="D59">
            <v>61</v>
          </cell>
          <cell r="E59">
            <v>30</v>
          </cell>
          <cell r="F59">
            <v>6</v>
          </cell>
          <cell r="G59">
            <v>4</v>
          </cell>
          <cell r="H59">
            <v>4</v>
          </cell>
          <cell r="I59">
            <v>2.5</v>
          </cell>
          <cell r="J59">
            <v>4</v>
          </cell>
          <cell r="K59">
            <v>7.8</v>
          </cell>
          <cell r="M59">
            <v>1.5</v>
          </cell>
          <cell r="N59">
            <v>0</v>
          </cell>
          <cell r="O59">
            <v>37</v>
          </cell>
          <cell r="P59">
            <v>2.73</v>
          </cell>
          <cell r="T59">
            <v>300</v>
          </cell>
          <cell r="U59">
            <v>0</v>
          </cell>
          <cell r="V59">
            <v>15.35</v>
          </cell>
          <cell r="W59">
            <v>2.5</v>
          </cell>
          <cell r="X59">
            <v>11.954000000000001</v>
          </cell>
          <cell r="Y59">
            <v>10</v>
          </cell>
          <cell r="Z59">
            <v>14</v>
          </cell>
          <cell r="AA59">
            <v>4</v>
          </cell>
          <cell r="AB59">
            <v>159</v>
          </cell>
          <cell r="AC59">
            <v>34.549999999999997</v>
          </cell>
          <cell r="AD59">
            <v>5</v>
          </cell>
        </row>
        <row r="60">
          <cell r="B60">
            <v>90</v>
          </cell>
          <cell r="C60">
            <v>80</v>
          </cell>
          <cell r="D60">
            <v>61</v>
          </cell>
          <cell r="E60">
            <v>30</v>
          </cell>
          <cell r="F60">
            <v>6</v>
          </cell>
          <cell r="G60">
            <v>4</v>
          </cell>
          <cell r="H60">
            <v>4</v>
          </cell>
          <cell r="I60">
            <v>2.5</v>
          </cell>
          <cell r="J60">
            <v>4</v>
          </cell>
          <cell r="K60">
            <v>7.8</v>
          </cell>
          <cell r="M60">
            <v>1.5</v>
          </cell>
          <cell r="N60">
            <v>0</v>
          </cell>
          <cell r="O60">
            <v>0</v>
          </cell>
          <cell r="P60">
            <v>2.73</v>
          </cell>
          <cell r="T60">
            <v>300</v>
          </cell>
          <cell r="U60">
            <v>0</v>
          </cell>
          <cell r="V60">
            <v>15.35</v>
          </cell>
          <cell r="W60">
            <v>2.5</v>
          </cell>
          <cell r="X60">
            <v>11.954000000000001</v>
          </cell>
          <cell r="Y60">
            <v>10</v>
          </cell>
          <cell r="Z60">
            <v>14</v>
          </cell>
          <cell r="AA60">
            <v>4</v>
          </cell>
          <cell r="AB60">
            <v>159</v>
          </cell>
          <cell r="AC60">
            <v>34.549999999999997</v>
          </cell>
          <cell r="AD60">
            <v>5</v>
          </cell>
        </row>
        <row r="61">
          <cell r="B61">
            <v>90</v>
          </cell>
          <cell r="C61">
            <v>87</v>
          </cell>
          <cell r="D61">
            <v>61</v>
          </cell>
          <cell r="E61">
            <v>30</v>
          </cell>
          <cell r="F61">
            <v>6</v>
          </cell>
          <cell r="G61">
            <v>4</v>
          </cell>
          <cell r="H61">
            <v>4</v>
          </cell>
          <cell r="I61">
            <v>2.5</v>
          </cell>
          <cell r="J61">
            <v>4</v>
          </cell>
          <cell r="K61">
            <v>7.8</v>
          </cell>
          <cell r="M61">
            <v>1.5</v>
          </cell>
          <cell r="N61">
            <v>0</v>
          </cell>
          <cell r="O61">
            <v>0</v>
          </cell>
          <cell r="P61">
            <v>2.73</v>
          </cell>
          <cell r="T61">
            <v>300</v>
          </cell>
          <cell r="U61">
            <v>0</v>
          </cell>
          <cell r="V61">
            <v>15.35</v>
          </cell>
          <cell r="W61">
            <v>2.5</v>
          </cell>
          <cell r="X61">
            <v>11.954000000000001</v>
          </cell>
          <cell r="Y61">
            <v>10</v>
          </cell>
          <cell r="Z61">
            <v>14</v>
          </cell>
          <cell r="AA61">
            <v>4</v>
          </cell>
          <cell r="AB61">
            <v>159</v>
          </cell>
          <cell r="AC61">
            <v>34.549999999999997</v>
          </cell>
          <cell r="AD61">
            <v>5</v>
          </cell>
        </row>
        <row r="62">
          <cell r="B62">
            <v>90</v>
          </cell>
          <cell r="C62">
            <v>90</v>
          </cell>
          <cell r="D62">
            <v>58</v>
          </cell>
          <cell r="E62">
            <v>30</v>
          </cell>
          <cell r="F62">
            <v>6</v>
          </cell>
          <cell r="G62">
            <v>4</v>
          </cell>
          <cell r="H62">
            <v>4</v>
          </cell>
          <cell r="I62">
            <v>2.5</v>
          </cell>
          <cell r="J62">
            <v>4</v>
          </cell>
          <cell r="K62">
            <v>7.8</v>
          </cell>
          <cell r="M62">
            <v>1.5</v>
          </cell>
          <cell r="N62">
            <v>0</v>
          </cell>
          <cell r="O62">
            <v>0</v>
          </cell>
          <cell r="P62">
            <v>2.73</v>
          </cell>
          <cell r="T62">
            <v>300</v>
          </cell>
          <cell r="U62">
            <v>0</v>
          </cell>
          <cell r="V62">
            <v>15.35</v>
          </cell>
          <cell r="W62">
            <v>2.5</v>
          </cell>
          <cell r="X62">
            <v>11.954000000000001</v>
          </cell>
          <cell r="Y62">
            <v>10</v>
          </cell>
          <cell r="Z62">
            <v>14</v>
          </cell>
          <cell r="AA62">
            <v>4</v>
          </cell>
          <cell r="AB62">
            <v>159</v>
          </cell>
          <cell r="AC62">
            <v>34.549999999999997</v>
          </cell>
          <cell r="AD62">
            <v>5</v>
          </cell>
        </row>
        <row r="63">
          <cell r="B63">
            <v>90</v>
          </cell>
          <cell r="C63">
            <v>90</v>
          </cell>
          <cell r="D63">
            <v>53</v>
          </cell>
          <cell r="E63">
            <v>30</v>
          </cell>
          <cell r="F63">
            <v>6</v>
          </cell>
          <cell r="G63">
            <v>4</v>
          </cell>
          <cell r="H63">
            <v>4</v>
          </cell>
          <cell r="I63">
            <v>2.5</v>
          </cell>
          <cell r="J63">
            <v>4</v>
          </cell>
          <cell r="K63">
            <v>7.8</v>
          </cell>
          <cell r="M63">
            <v>1.5</v>
          </cell>
          <cell r="N63">
            <v>0</v>
          </cell>
          <cell r="O63">
            <v>0</v>
          </cell>
          <cell r="P63">
            <v>2.73</v>
          </cell>
          <cell r="T63">
            <v>300</v>
          </cell>
          <cell r="U63">
            <v>0</v>
          </cell>
          <cell r="V63">
            <v>15.35</v>
          </cell>
          <cell r="W63">
            <v>2.5</v>
          </cell>
          <cell r="X63">
            <v>11.954000000000001</v>
          </cell>
          <cell r="Y63">
            <v>10</v>
          </cell>
          <cell r="Z63">
            <v>14</v>
          </cell>
          <cell r="AA63">
            <v>4</v>
          </cell>
          <cell r="AB63">
            <v>159</v>
          </cell>
          <cell r="AC63">
            <v>34.549999999999997</v>
          </cell>
          <cell r="AD63">
            <v>5</v>
          </cell>
        </row>
        <row r="64">
          <cell r="B64">
            <v>90</v>
          </cell>
          <cell r="C64">
            <v>90</v>
          </cell>
          <cell r="D64">
            <v>53</v>
          </cell>
          <cell r="E64">
            <v>30</v>
          </cell>
          <cell r="F64">
            <v>6</v>
          </cell>
          <cell r="G64">
            <v>4</v>
          </cell>
          <cell r="H64">
            <v>4</v>
          </cell>
          <cell r="I64">
            <v>2.5</v>
          </cell>
          <cell r="J64">
            <v>4</v>
          </cell>
          <cell r="K64">
            <v>7.8</v>
          </cell>
          <cell r="M64">
            <v>1.5</v>
          </cell>
          <cell r="N64">
            <v>0</v>
          </cell>
          <cell r="O64">
            <v>0</v>
          </cell>
          <cell r="P64">
            <v>2.73</v>
          </cell>
          <cell r="T64">
            <v>300</v>
          </cell>
          <cell r="U64">
            <v>0</v>
          </cell>
          <cell r="V64">
            <v>15.35</v>
          </cell>
          <cell r="W64">
            <v>2.5</v>
          </cell>
          <cell r="X64">
            <v>11.954000000000001</v>
          </cell>
          <cell r="Y64">
            <v>10</v>
          </cell>
          <cell r="Z64">
            <v>14</v>
          </cell>
          <cell r="AA64">
            <v>4</v>
          </cell>
          <cell r="AB64">
            <v>159</v>
          </cell>
          <cell r="AC64">
            <v>34.549999999999997</v>
          </cell>
          <cell r="AD64">
            <v>5</v>
          </cell>
        </row>
        <row r="65">
          <cell r="B65">
            <v>90</v>
          </cell>
          <cell r="C65">
            <v>122</v>
          </cell>
          <cell r="D65">
            <v>53</v>
          </cell>
          <cell r="E65">
            <v>30</v>
          </cell>
          <cell r="F65">
            <v>6</v>
          </cell>
          <cell r="G65">
            <v>4</v>
          </cell>
          <cell r="H65">
            <v>4</v>
          </cell>
          <cell r="I65">
            <v>2.5</v>
          </cell>
          <cell r="J65">
            <v>4</v>
          </cell>
          <cell r="K65">
            <v>7.8</v>
          </cell>
          <cell r="M65">
            <v>1.5</v>
          </cell>
          <cell r="N65">
            <v>0</v>
          </cell>
          <cell r="O65">
            <v>0</v>
          </cell>
          <cell r="P65">
            <v>2.73</v>
          </cell>
          <cell r="T65">
            <v>300</v>
          </cell>
          <cell r="U65">
            <v>0</v>
          </cell>
          <cell r="V65">
            <v>15.35</v>
          </cell>
          <cell r="W65">
            <v>2.5</v>
          </cell>
          <cell r="X65">
            <v>11.954000000000001</v>
          </cell>
          <cell r="Y65">
            <v>10</v>
          </cell>
          <cell r="Z65">
            <v>14</v>
          </cell>
          <cell r="AA65">
            <v>4</v>
          </cell>
          <cell r="AB65">
            <v>159</v>
          </cell>
          <cell r="AC65">
            <v>34.549999999999997</v>
          </cell>
          <cell r="AD65">
            <v>5</v>
          </cell>
        </row>
        <row r="66">
          <cell r="B66">
            <v>90</v>
          </cell>
          <cell r="C66">
            <v>122</v>
          </cell>
          <cell r="D66">
            <v>53</v>
          </cell>
          <cell r="E66">
            <v>30</v>
          </cell>
          <cell r="F66">
            <v>6</v>
          </cell>
          <cell r="G66">
            <v>4</v>
          </cell>
          <cell r="H66">
            <v>4</v>
          </cell>
          <cell r="I66">
            <v>2.5</v>
          </cell>
          <cell r="J66">
            <v>4</v>
          </cell>
          <cell r="K66">
            <v>7.8</v>
          </cell>
          <cell r="M66">
            <v>1.5</v>
          </cell>
          <cell r="N66">
            <v>0</v>
          </cell>
          <cell r="O66">
            <v>0</v>
          </cell>
          <cell r="P66">
            <v>2.73</v>
          </cell>
          <cell r="T66">
            <v>300</v>
          </cell>
          <cell r="U66">
            <v>32.69</v>
          </cell>
          <cell r="V66">
            <v>15.84</v>
          </cell>
          <cell r="W66">
            <v>2.5</v>
          </cell>
          <cell r="X66">
            <v>11.954000000000001</v>
          </cell>
          <cell r="Y66">
            <v>10</v>
          </cell>
          <cell r="Z66">
            <v>14</v>
          </cell>
          <cell r="AA66">
            <v>4</v>
          </cell>
          <cell r="AB66">
            <v>159</v>
          </cell>
          <cell r="AC66">
            <v>34.549999999999997</v>
          </cell>
          <cell r="AD66">
            <v>5</v>
          </cell>
        </row>
        <row r="67">
          <cell r="B67">
            <v>69</v>
          </cell>
          <cell r="C67">
            <v>106</v>
          </cell>
          <cell r="D67">
            <v>53</v>
          </cell>
          <cell r="E67">
            <v>7</v>
          </cell>
          <cell r="F67">
            <v>6</v>
          </cell>
          <cell r="G67">
            <v>4</v>
          </cell>
          <cell r="H67">
            <v>4</v>
          </cell>
          <cell r="I67">
            <v>2.5</v>
          </cell>
          <cell r="J67">
            <v>4</v>
          </cell>
          <cell r="K67">
            <v>7.8</v>
          </cell>
          <cell r="M67">
            <v>1.5</v>
          </cell>
          <cell r="N67">
            <v>0</v>
          </cell>
          <cell r="O67">
            <v>0</v>
          </cell>
          <cell r="P67">
            <v>2.73</v>
          </cell>
          <cell r="T67">
            <v>300</v>
          </cell>
          <cell r="U67">
            <v>32.69</v>
          </cell>
          <cell r="V67">
            <v>15.84</v>
          </cell>
          <cell r="W67">
            <v>2.5</v>
          </cell>
          <cell r="X67">
            <v>11.954000000000001</v>
          </cell>
          <cell r="Y67">
            <v>10</v>
          </cell>
          <cell r="Z67">
            <v>14</v>
          </cell>
          <cell r="AA67">
            <v>4</v>
          </cell>
          <cell r="AB67">
            <v>159</v>
          </cell>
          <cell r="AC67">
            <v>34.549999999999997</v>
          </cell>
          <cell r="AD67">
            <v>5</v>
          </cell>
        </row>
        <row r="68">
          <cell r="B68">
            <v>64</v>
          </cell>
          <cell r="C68">
            <v>90</v>
          </cell>
          <cell r="D68">
            <v>53</v>
          </cell>
          <cell r="E68">
            <v>0</v>
          </cell>
          <cell r="F68">
            <v>6</v>
          </cell>
          <cell r="G68">
            <v>4</v>
          </cell>
          <cell r="H68">
            <v>4</v>
          </cell>
          <cell r="I68">
            <v>2.5</v>
          </cell>
          <cell r="J68">
            <v>4</v>
          </cell>
          <cell r="K68">
            <v>7.8</v>
          </cell>
          <cell r="M68">
            <v>1.5</v>
          </cell>
          <cell r="N68">
            <v>0</v>
          </cell>
          <cell r="O68">
            <v>0</v>
          </cell>
          <cell r="P68">
            <v>2.73</v>
          </cell>
          <cell r="T68">
            <v>300</v>
          </cell>
          <cell r="U68">
            <v>32.69</v>
          </cell>
          <cell r="V68">
            <v>15.84</v>
          </cell>
          <cell r="W68">
            <v>2.5</v>
          </cell>
          <cell r="X68">
            <v>11.954000000000001</v>
          </cell>
          <cell r="Y68">
            <v>10</v>
          </cell>
          <cell r="Z68">
            <v>14</v>
          </cell>
          <cell r="AA68">
            <v>4</v>
          </cell>
          <cell r="AB68">
            <v>159</v>
          </cell>
          <cell r="AC68">
            <v>34.549999999999997</v>
          </cell>
          <cell r="AD68">
            <v>5</v>
          </cell>
        </row>
        <row r="69">
          <cell r="B69">
            <v>64</v>
          </cell>
          <cell r="C69">
            <v>90</v>
          </cell>
          <cell r="D69">
            <v>53</v>
          </cell>
          <cell r="E69">
            <v>0</v>
          </cell>
          <cell r="F69">
            <v>6</v>
          </cell>
          <cell r="G69">
            <v>4</v>
          </cell>
          <cell r="H69">
            <v>4</v>
          </cell>
          <cell r="I69">
            <v>2.5</v>
          </cell>
          <cell r="J69">
            <v>4</v>
          </cell>
          <cell r="K69">
            <v>7.8</v>
          </cell>
          <cell r="M69">
            <v>1.5</v>
          </cell>
          <cell r="N69">
            <v>0</v>
          </cell>
          <cell r="O69">
            <v>0</v>
          </cell>
          <cell r="P69">
            <v>2.73</v>
          </cell>
          <cell r="T69">
            <v>300</v>
          </cell>
          <cell r="U69">
            <v>32.69</v>
          </cell>
          <cell r="V69">
            <v>15.84</v>
          </cell>
          <cell r="W69">
            <v>2.5</v>
          </cell>
          <cell r="X69">
            <v>11.954000000000001</v>
          </cell>
          <cell r="Y69">
            <v>10</v>
          </cell>
          <cell r="Z69">
            <v>14</v>
          </cell>
          <cell r="AA69">
            <v>4</v>
          </cell>
          <cell r="AB69">
            <v>159</v>
          </cell>
          <cell r="AC69">
            <v>34.549999999999997</v>
          </cell>
          <cell r="AD69">
            <v>5</v>
          </cell>
        </row>
        <row r="70">
          <cell r="B70">
            <v>64</v>
          </cell>
          <cell r="C70">
            <v>90</v>
          </cell>
          <cell r="D70">
            <v>53</v>
          </cell>
          <cell r="E70">
            <v>0</v>
          </cell>
          <cell r="F70">
            <v>6</v>
          </cell>
          <cell r="G70">
            <v>4</v>
          </cell>
          <cell r="H70">
            <v>4</v>
          </cell>
          <cell r="I70">
            <v>2.5</v>
          </cell>
          <cell r="J70">
            <v>4</v>
          </cell>
          <cell r="K70">
            <v>7.8</v>
          </cell>
          <cell r="M70">
            <v>1.5</v>
          </cell>
          <cell r="N70">
            <v>0</v>
          </cell>
          <cell r="O70">
            <v>0</v>
          </cell>
          <cell r="P70">
            <v>2.73</v>
          </cell>
          <cell r="T70">
            <v>300</v>
          </cell>
          <cell r="U70">
            <v>32.69</v>
          </cell>
          <cell r="V70">
            <v>16.34</v>
          </cell>
          <cell r="W70">
            <v>2.5</v>
          </cell>
          <cell r="X70">
            <v>11.954000000000001</v>
          </cell>
          <cell r="Y70">
            <v>10</v>
          </cell>
          <cell r="Z70">
            <v>14</v>
          </cell>
          <cell r="AA70">
            <v>4</v>
          </cell>
          <cell r="AB70">
            <v>159</v>
          </cell>
          <cell r="AC70">
            <v>34.549999999999997</v>
          </cell>
          <cell r="AD70">
            <v>5</v>
          </cell>
        </row>
        <row r="71">
          <cell r="B71">
            <v>64</v>
          </cell>
          <cell r="C71">
            <v>90</v>
          </cell>
          <cell r="D71">
            <v>53</v>
          </cell>
          <cell r="E71">
            <v>0</v>
          </cell>
          <cell r="F71">
            <v>6</v>
          </cell>
          <cell r="G71">
            <v>4</v>
          </cell>
          <cell r="H71">
            <v>4</v>
          </cell>
          <cell r="I71">
            <v>2.5</v>
          </cell>
          <cell r="J71">
            <v>4</v>
          </cell>
          <cell r="K71">
            <v>7.8</v>
          </cell>
          <cell r="M71">
            <v>1.5</v>
          </cell>
          <cell r="N71">
            <v>0</v>
          </cell>
          <cell r="O71">
            <v>0</v>
          </cell>
          <cell r="P71">
            <v>2.73</v>
          </cell>
          <cell r="T71">
            <v>300</v>
          </cell>
          <cell r="U71">
            <v>32.69</v>
          </cell>
          <cell r="V71">
            <v>16.34</v>
          </cell>
          <cell r="W71">
            <v>2.5</v>
          </cell>
          <cell r="X71">
            <v>11.954000000000001</v>
          </cell>
          <cell r="Y71">
            <v>10</v>
          </cell>
          <cell r="Z71">
            <v>14</v>
          </cell>
          <cell r="AA71">
            <v>4</v>
          </cell>
          <cell r="AB71">
            <v>159</v>
          </cell>
          <cell r="AC71">
            <v>34.549999999999997</v>
          </cell>
          <cell r="AD71">
            <v>5</v>
          </cell>
        </row>
        <row r="72">
          <cell r="B72">
            <v>64</v>
          </cell>
          <cell r="C72">
            <v>90</v>
          </cell>
          <cell r="D72">
            <v>53</v>
          </cell>
          <cell r="E72">
            <v>0</v>
          </cell>
          <cell r="F72">
            <v>6</v>
          </cell>
          <cell r="G72">
            <v>4</v>
          </cell>
          <cell r="H72">
            <v>4</v>
          </cell>
          <cell r="I72">
            <v>2.5</v>
          </cell>
          <cell r="J72">
            <v>4</v>
          </cell>
          <cell r="K72">
            <v>7.8</v>
          </cell>
          <cell r="M72">
            <v>1.5</v>
          </cell>
          <cell r="N72">
            <v>0</v>
          </cell>
          <cell r="O72">
            <v>0</v>
          </cell>
          <cell r="P72">
            <v>2.73</v>
          </cell>
          <cell r="T72">
            <v>300</v>
          </cell>
          <cell r="U72">
            <v>32.69</v>
          </cell>
          <cell r="V72">
            <v>16.34</v>
          </cell>
          <cell r="W72">
            <v>2.5</v>
          </cell>
          <cell r="X72">
            <v>11.954000000000001</v>
          </cell>
          <cell r="Y72">
            <v>10</v>
          </cell>
          <cell r="Z72">
            <v>14</v>
          </cell>
          <cell r="AA72">
            <v>4</v>
          </cell>
          <cell r="AB72">
            <v>159</v>
          </cell>
          <cell r="AC72">
            <v>34.549999999999997</v>
          </cell>
          <cell r="AD72">
            <v>5</v>
          </cell>
        </row>
        <row r="73">
          <cell r="B73">
            <v>64</v>
          </cell>
          <cell r="C73">
            <v>90</v>
          </cell>
          <cell r="D73">
            <v>53</v>
          </cell>
          <cell r="E73">
            <v>0</v>
          </cell>
          <cell r="F73">
            <v>6</v>
          </cell>
          <cell r="G73">
            <v>4</v>
          </cell>
          <cell r="H73">
            <v>4</v>
          </cell>
          <cell r="I73">
            <v>2.5</v>
          </cell>
          <cell r="J73">
            <v>4</v>
          </cell>
          <cell r="K73">
            <v>7.8</v>
          </cell>
          <cell r="M73">
            <v>1.5</v>
          </cell>
          <cell r="N73">
            <v>0</v>
          </cell>
          <cell r="O73">
            <v>0</v>
          </cell>
          <cell r="P73">
            <v>2.73</v>
          </cell>
          <cell r="T73">
            <v>300</v>
          </cell>
          <cell r="U73">
            <v>32.69</v>
          </cell>
          <cell r="V73">
            <v>16.34</v>
          </cell>
          <cell r="W73">
            <v>2.5</v>
          </cell>
          <cell r="X73">
            <v>11.954000000000001</v>
          </cell>
          <cell r="Y73">
            <v>10</v>
          </cell>
          <cell r="Z73">
            <v>14</v>
          </cell>
          <cell r="AA73">
            <v>4</v>
          </cell>
          <cell r="AB73">
            <v>159</v>
          </cell>
          <cell r="AC73">
            <v>34.549999999999997</v>
          </cell>
          <cell r="AD73">
            <v>5</v>
          </cell>
        </row>
        <row r="74">
          <cell r="B74">
            <v>64</v>
          </cell>
          <cell r="C74">
            <v>90</v>
          </cell>
          <cell r="D74">
            <v>53</v>
          </cell>
          <cell r="E74">
            <v>0</v>
          </cell>
          <cell r="F74">
            <v>6</v>
          </cell>
          <cell r="G74">
            <v>4</v>
          </cell>
          <cell r="H74">
            <v>4</v>
          </cell>
          <cell r="I74">
            <v>2.5</v>
          </cell>
          <cell r="J74">
            <v>4</v>
          </cell>
          <cell r="K74">
            <v>7.8</v>
          </cell>
          <cell r="M74">
            <v>1.5</v>
          </cell>
          <cell r="N74">
            <v>0</v>
          </cell>
          <cell r="O74">
            <v>0</v>
          </cell>
          <cell r="P74">
            <v>2.73</v>
          </cell>
          <cell r="T74">
            <v>300</v>
          </cell>
          <cell r="U74">
            <v>32.69</v>
          </cell>
          <cell r="V74">
            <v>17.329999999999998</v>
          </cell>
          <cell r="W74">
            <v>2.5</v>
          </cell>
          <cell r="X74">
            <v>11.954000000000001</v>
          </cell>
          <cell r="Y74">
            <v>10</v>
          </cell>
          <cell r="Z74">
            <v>14</v>
          </cell>
          <cell r="AA74">
            <v>4</v>
          </cell>
          <cell r="AB74">
            <v>159</v>
          </cell>
          <cell r="AC74">
            <v>34.549999999999997</v>
          </cell>
          <cell r="AD74">
            <v>5</v>
          </cell>
        </row>
        <row r="75">
          <cell r="B75">
            <v>64</v>
          </cell>
          <cell r="C75">
            <v>90</v>
          </cell>
          <cell r="D75">
            <v>50</v>
          </cell>
          <cell r="E75">
            <v>0</v>
          </cell>
          <cell r="F75">
            <v>6</v>
          </cell>
          <cell r="G75">
            <v>4</v>
          </cell>
          <cell r="H75">
            <v>4</v>
          </cell>
          <cell r="I75">
            <v>2.5</v>
          </cell>
          <cell r="J75">
            <v>4</v>
          </cell>
          <cell r="K75">
            <v>7.8</v>
          </cell>
          <cell r="M75">
            <v>1.5</v>
          </cell>
          <cell r="N75">
            <v>0</v>
          </cell>
          <cell r="O75">
            <v>0</v>
          </cell>
          <cell r="P75">
            <v>2.73</v>
          </cell>
          <cell r="T75">
            <v>300</v>
          </cell>
          <cell r="U75">
            <v>32.69</v>
          </cell>
          <cell r="V75">
            <v>17.329999999999998</v>
          </cell>
          <cell r="W75">
            <v>2.5</v>
          </cell>
          <cell r="X75">
            <v>11.954000000000001</v>
          </cell>
          <cell r="Y75">
            <v>10</v>
          </cell>
          <cell r="Z75">
            <v>14</v>
          </cell>
          <cell r="AA75">
            <v>4</v>
          </cell>
          <cell r="AB75">
            <v>159</v>
          </cell>
          <cell r="AC75">
            <v>34.549999999999997</v>
          </cell>
          <cell r="AD75">
            <v>5</v>
          </cell>
        </row>
        <row r="76">
          <cell r="B76">
            <v>64</v>
          </cell>
          <cell r="C76">
            <v>113</v>
          </cell>
          <cell r="D76">
            <v>40</v>
          </cell>
          <cell r="E76">
            <v>0</v>
          </cell>
          <cell r="F76">
            <v>6</v>
          </cell>
          <cell r="G76">
            <v>4</v>
          </cell>
          <cell r="H76">
            <v>4</v>
          </cell>
          <cell r="I76">
            <v>2.5</v>
          </cell>
          <cell r="J76">
            <v>4</v>
          </cell>
          <cell r="K76">
            <v>7.8</v>
          </cell>
          <cell r="M76">
            <v>1.5</v>
          </cell>
          <cell r="N76">
            <v>0</v>
          </cell>
          <cell r="O76">
            <v>0</v>
          </cell>
          <cell r="P76">
            <v>2.73</v>
          </cell>
          <cell r="T76">
            <v>300</v>
          </cell>
          <cell r="U76">
            <v>32.69</v>
          </cell>
          <cell r="V76">
            <v>17.329999999999998</v>
          </cell>
          <cell r="W76">
            <v>2.5</v>
          </cell>
          <cell r="X76">
            <v>11.954000000000001</v>
          </cell>
          <cell r="Y76">
            <v>10</v>
          </cell>
          <cell r="Z76">
            <v>14</v>
          </cell>
          <cell r="AA76">
            <v>4</v>
          </cell>
          <cell r="AB76">
            <v>159</v>
          </cell>
          <cell r="AC76">
            <v>34.549999999999997</v>
          </cell>
          <cell r="AD76">
            <v>5</v>
          </cell>
        </row>
        <row r="77">
          <cell r="B77">
            <v>80</v>
          </cell>
          <cell r="C77">
            <v>125</v>
          </cell>
          <cell r="D77">
            <v>40</v>
          </cell>
          <cell r="E77">
            <v>0</v>
          </cell>
          <cell r="F77">
            <v>6</v>
          </cell>
          <cell r="G77">
            <v>4</v>
          </cell>
          <cell r="H77">
            <v>4</v>
          </cell>
          <cell r="I77">
            <v>2.5</v>
          </cell>
          <cell r="J77">
            <v>4</v>
          </cell>
          <cell r="K77">
            <v>7.8</v>
          </cell>
          <cell r="M77">
            <v>1.5</v>
          </cell>
          <cell r="N77">
            <v>0</v>
          </cell>
          <cell r="O77">
            <v>0</v>
          </cell>
          <cell r="P77">
            <v>2.73</v>
          </cell>
          <cell r="T77">
            <v>300</v>
          </cell>
          <cell r="U77">
            <v>32.69</v>
          </cell>
          <cell r="V77">
            <v>17.329999999999998</v>
          </cell>
          <cell r="W77">
            <v>2.5</v>
          </cell>
          <cell r="X77">
            <v>11.954000000000001</v>
          </cell>
          <cell r="Y77">
            <v>10</v>
          </cell>
          <cell r="Z77">
            <v>14</v>
          </cell>
          <cell r="AA77">
            <v>4</v>
          </cell>
          <cell r="AB77">
            <v>159</v>
          </cell>
          <cell r="AC77">
            <v>34.549999999999997</v>
          </cell>
          <cell r="AD77">
            <v>5</v>
          </cell>
        </row>
        <row r="78">
          <cell r="B78">
            <v>80</v>
          </cell>
          <cell r="C78">
            <v>123</v>
          </cell>
          <cell r="D78">
            <v>40</v>
          </cell>
          <cell r="E78">
            <v>0</v>
          </cell>
          <cell r="F78">
            <v>6</v>
          </cell>
          <cell r="G78">
            <v>4</v>
          </cell>
          <cell r="H78">
            <v>4</v>
          </cell>
          <cell r="I78">
            <v>2.5</v>
          </cell>
          <cell r="J78">
            <v>4</v>
          </cell>
          <cell r="K78">
            <v>7.8</v>
          </cell>
          <cell r="M78">
            <v>1.5</v>
          </cell>
          <cell r="N78">
            <v>0</v>
          </cell>
          <cell r="O78">
            <v>0</v>
          </cell>
          <cell r="P78">
            <v>2.73</v>
          </cell>
          <cell r="T78">
            <v>300</v>
          </cell>
          <cell r="U78">
            <v>32.69</v>
          </cell>
          <cell r="V78">
            <v>19.309999999999999</v>
          </cell>
          <cell r="W78">
            <v>2.5</v>
          </cell>
          <cell r="X78">
            <v>11.954000000000001</v>
          </cell>
          <cell r="Y78">
            <v>10</v>
          </cell>
          <cell r="Z78">
            <v>14</v>
          </cell>
          <cell r="AA78">
            <v>4</v>
          </cell>
          <cell r="AB78">
            <v>159</v>
          </cell>
          <cell r="AC78">
            <v>34.549999999999997</v>
          </cell>
          <cell r="AD78">
            <v>5</v>
          </cell>
        </row>
        <row r="79">
          <cell r="B79">
            <v>80</v>
          </cell>
          <cell r="C79">
            <v>110</v>
          </cell>
          <cell r="D79">
            <v>40</v>
          </cell>
          <cell r="E79">
            <v>0</v>
          </cell>
          <cell r="F79">
            <v>6</v>
          </cell>
          <cell r="G79">
            <v>4</v>
          </cell>
          <cell r="H79">
            <v>4</v>
          </cell>
          <cell r="I79">
            <v>2.5</v>
          </cell>
          <cell r="J79">
            <v>4</v>
          </cell>
          <cell r="K79">
            <v>7.8</v>
          </cell>
          <cell r="M79">
            <v>1.5</v>
          </cell>
          <cell r="N79">
            <v>0</v>
          </cell>
          <cell r="O79">
            <v>0</v>
          </cell>
          <cell r="P79">
            <v>2.73</v>
          </cell>
          <cell r="T79">
            <v>300</v>
          </cell>
          <cell r="U79">
            <v>32.69</v>
          </cell>
          <cell r="V79">
            <v>19.309999999999999</v>
          </cell>
          <cell r="W79">
            <v>2.5</v>
          </cell>
          <cell r="X79">
            <v>11.954000000000001</v>
          </cell>
          <cell r="Y79">
            <v>10</v>
          </cell>
          <cell r="Z79">
            <v>14</v>
          </cell>
          <cell r="AA79">
            <v>4</v>
          </cell>
          <cell r="AB79">
            <v>159</v>
          </cell>
          <cell r="AC79">
            <v>34.549999999999997</v>
          </cell>
          <cell r="AD79">
            <v>5</v>
          </cell>
        </row>
        <row r="80">
          <cell r="B80">
            <v>80</v>
          </cell>
          <cell r="C80">
            <v>103</v>
          </cell>
          <cell r="D80">
            <v>40</v>
          </cell>
          <cell r="E80">
            <v>0</v>
          </cell>
          <cell r="F80">
            <v>6</v>
          </cell>
          <cell r="G80">
            <v>4</v>
          </cell>
          <cell r="H80">
            <v>4</v>
          </cell>
          <cell r="I80">
            <v>2.5</v>
          </cell>
          <cell r="J80">
            <v>4</v>
          </cell>
          <cell r="K80">
            <v>7.8</v>
          </cell>
          <cell r="M80">
            <v>1.5</v>
          </cell>
          <cell r="N80">
            <v>0</v>
          </cell>
          <cell r="O80">
            <v>0</v>
          </cell>
          <cell r="P80">
            <v>2.73</v>
          </cell>
          <cell r="T80">
            <v>300</v>
          </cell>
          <cell r="U80">
            <v>32.69</v>
          </cell>
          <cell r="V80">
            <v>19.309999999999999</v>
          </cell>
          <cell r="W80">
            <v>2.5</v>
          </cell>
          <cell r="X80">
            <v>11.954000000000001</v>
          </cell>
          <cell r="Y80">
            <v>10</v>
          </cell>
          <cell r="Z80">
            <v>14</v>
          </cell>
          <cell r="AA80">
            <v>4</v>
          </cell>
          <cell r="AB80">
            <v>159</v>
          </cell>
          <cell r="AC80">
            <v>34.549999999999997</v>
          </cell>
          <cell r="AD80">
            <v>5</v>
          </cell>
        </row>
        <row r="81">
          <cell r="B81">
            <v>80</v>
          </cell>
          <cell r="C81">
            <v>103</v>
          </cell>
          <cell r="D81">
            <v>40</v>
          </cell>
          <cell r="E81">
            <v>0</v>
          </cell>
          <cell r="F81">
            <v>6</v>
          </cell>
          <cell r="G81">
            <v>4</v>
          </cell>
          <cell r="H81">
            <v>4</v>
          </cell>
          <cell r="I81">
            <v>2.5</v>
          </cell>
          <cell r="J81">
            <v>4</v>
          </cell>
          <cell r="K81">
            <v>7.8</v>
          </cell>
          <cell r="M81">
            <v>1.5</v>
          </cell>
          <cell r="N81">
            <v>0</v>
          </cell>
          <cell r="O81">
            <v>0</v>
          </cell>
          <cell r="P81">
            <v>2.73</v>
          </cell>
          <cell r="T81">
            <v>300</v>
          </cell>
          <cell r="U81">
            <v>32.69</v>
          </cell>
          <cell r="V81">
            <v>19.309999999999999</v>
          </cell>
          <cell r="W81">
            <v>2.5</v>
          </cell>
          <cell r="X81">
            <v>11.954000000000001</v>
          </cell>
          <cell r="Y81">
            <v>10</v>
          </cell>
          <cell r="Z81">
            <v>14</v>
          </cell>
          <cell r="AA81">
            <v>4</v>
          </cell>
          <cell r="AB81">
            <v>159</v>
          </cell>
          <cell r="AC81">
            <v>34.549999999999997</v>
          </cell>
          <cell r="AD81">
            <v>5</v>
          </cell>
        </row>
        <row r="82">
          <cell r="B82">
            <v>69</v>
          </cell>
          <cell r="C82">
            <v>103</v>
          </cell>
          <cell r="D82">
            <v>40</v>
          </cell>
          <cell r="E82">
            <v>0</v>
          </cell>
          <cell r="F82">
            <v>6</v>
          </cell>
          <cell r="G82">
            <v>4</v>
          </cell>
          <cell r="H82">
            <v>4</v>
          </cell>
          <cell r="I82">
            <v>2.5</v>
          </cell>
          <cell r="J82">
            <v>4</v>
          </cell>
          <cell r="K82">
            <v>7.8</v>
          </cell>
          <cell r="M82">
            <v>1.5</v>
          </cell>
          <cell r="N82">
            <v>0</v>
          </cell>
          <cell r="O82">
            <v>37</v>
          </cell>
          <cell r="P82">
            <v>2.73</v>
          </cell>
          <cell r="T82">
            <v>300</v>
          </cell>
          <cell r="U82">
            <v>32.69</v>
          </cell>
          <cell r="V82">
            <v>20.79</v>
          </cell>
          <cell r="W82">
            <v>2.5</v>
          </cell>
          <cell r="X82">
            <v>11.954000000000001</v>
          </cell>
          <cell r="Y82">
            <v>10</v>
          </cell>
          <cell r="Z82">
            <v>14</v>
          </cell>
          <cell r="AA82">
            <v>4</v>
          </cell>
          <cell r="AB82">
            <v>159</v>
          </cell>
          <cell r="AC82">
            <v>39.479999999999997</v>
          </cell>
          <cell r="AD82">
            <v>5</v>
          </cell>
        </row>
        <row r="83">
          <cell r="B83">
            <v>64</v>
          </cell>
          <cell r="C83">
            <v>114</v>
          </cell>
          <cell r="D83">
            <v>40</v>
          </cell>
          <cell r="E83">
            <v>0</v>
          </cell>
          <cell r="F83">
            <v>6</v>
          </cell>
          <cell r="G83">
            <v>4</v>
          </cell>
          <cell r="H83">
            <v>4</v>
          </cell>
          <cell r="I83">
            <v>2.5</v>
          </cell>
          <cell r="J83">
            <v>4</v>
          </cell>
          <cell r="K83">
            <v>7.8</v>
          </cell>
          <cell r="M83">
            <v>1.5</v>
          </cell>
          <cell r="N83">
            <v>0</v>
          </cell>
          <cell r="O83">
            <v>37</v>
          </cell>
          <cell r="P83">
            <v>2.73</v>
          </cell>
          <cell r="T83">
            <v>250</v>
          </cell>
          <cell r="U83">
            <v>32.69</v>
          </cell>
          <cell r="V83">
            <v>20.79</v>
          </cell>
          <cell r="W83">
            <v>2.5</v>
          </cell>
          <cell r="X83">
            <v>11.954000000000001</v>
          </cell>
          <cell r="Y83">
            <v>10</v>
          </cell>
          <cell r="Z83">
            <v>14</v>
          </cell>
          <cell r="AA83">
            <v>4</v>
          </cell>
          <cell r="AB83">
            <v>159</v>
          </cell>
          <cell r="AC83">
            <v>39.479999999999997</v>
          </cell>
          <cell r="AD83">
            <v>5</v>
          </cell>
        </row>
        <row r="84">
          <cell r="B84">
            <v>64</v>
          </cell>
          <cell r="C84">
            <v>103</v>
          </cell>
          <cell r="D84">
            <v>40</v>
          </cell>
          <cell r="E84">
            <v>0</v>
          </cell>
          <cell r="F84">
            <v>6</v>
          </cell>
          <cell r="G84">
            <v>4</v>
          </cell>
          <cell r="H84">
            <v>4</v>
          </cell>
          <cell r="I84">
            <v>2.5</v>
          </cell>
          <cell r="J84">
            <v>4</v>
          </cell>
          <cell r="K84">
            <v>7.8</v>
          </cell>
          <cell r="M84">
            <v>1.5</v>
          </cell>
          <cell r="N84">
            <v>60</v>
          </cell>
          <cell r="O84">
            <v>37</v>
          </cell>
          <cell r="P84">
            <v>2.73</v>
          </cell>
          <cell r="T84">
            <v>250</v>
          </cell>
          <cell r="U84">
            <v>32.69</v>
          </cell>
          <cell r="V84">
            <v>20.79</v>
          </cell>
          <cell r="W84">
            <v>2.5</v>
          </cell>
          <cell r="X84">
            <v>11.954000000000001</v>
          </cell>
          <cell r="Y84">
            <v>10</v>
          </cell>
          <cell r="Z84">
            <v>14</v>
          </cell>
          <cell r="AA84">
            <v>4</v>
          </cell>
          <cell r="AB84">
            <v>159</v>
          </cell>
          <cell r="AC84">
            <v>39.479999999999997</v>
          </cell>
          <cell r="AD84">
            <v>5</v>
          </cell>
        </row>
        <row r="85">
          <cell r="B85">
            <v>64</v>
          </cell>
          <cell r="C85">
            <v>102</v>
          </cell>
          <cell r="D85">
            <v>40</v>
          </cell>
          <cell r="E85">
            <v>0</v>
          </cell>
          <cell r="F85">
            <v>6</v>
          </cell>
          <cell r="G85">
            <v>4</v>
          </cell>
          <cell r="H85">
            <v>4</v>
          </cell>
          <cell r="I85">
            <v>2.5</v>
          </cell>
          <cell r="J85">
            <v>4</v>
          </cell>
          <cell r="K85">
            <v>7.8</v>
          </cell>
          <cell r="M85">
            <v>1.5</v>
          </cell>
          <cell r="N85">
            <v>60</v>
          </cell>
          <cell r="O85">
            <v>37</v>
          </cell>
          <cell r="P85">
            <v>2.73</v>
          </cell>
          <cell r="T85">
            <v>250</v>
          </cell>
          <cell r="U85">
            <v>32.69</v>
          </cell>
          <cell r="V85">
            <v>20.79</v>
          </cell>
          <cell r="W85">
            <v>2.5</v>
          </cell>
          <cell r="X85">
            <v>11.954000000000001</v>
          </cell>
          <cell r="Y85">
            <v>10</v>
          </cell>
          <cell r="Z85">
            <v>14</v>
          </cell>
          <cell r="AA85">
            <v>4</v>
          </cell>
          <cell r="AB85">
            <v>159</v>
          </cell>
          <cell r="AC85">
            <v>39.479999999999997</v>
          </cell>
          <cell r="AD85">
            <v>5</v>
          </cell>
        </row>
        <row r="86">
          <cell r="B86">
            <v>64</v>
          </cell>
          <cell r="C86">
            <v>102</v>
          </cell>
          <cell r="D86">
            <v>40</v>
          </cell>
          <cell r="E86">
            <v>0</v>
          </cell>
          <cell r="F86">
            <v>6</v>
          </cell>
          <cell r="G86">
            <v>4</v>
          </cell>
          <cell r="H86">
            <v>4</v>
          </cell>
          <cell r="I86">
            <v>2.5</v>
          </cell>
          <cell r="J86">
            <v>4</v>
          </cell>
          <cell r="K86">
            <v>7.8</v>
          </cell>
          <cell r="M86">
            <v>1.5</v>
          </cell>
          <cell r="N86">
            <v>60</v>
          </cell>
          <cell r="O86">
            <v>37</v>
          </cell>
          <cell r="P86">
            <v>2.73</v>
          </cell>
          <cell r="T86">
            <v>250</v>
          </cell>
          <cell r="U86">
            <v>45.77</v>
          </cell>
          <cell r="V86">
            <v>20.79</v>
          </cell>
          <cell r="W86">
            <v>2.5</v>
          </cell>
          <cell r="X86">
            <v>11.954000000000001</v>
          </cell>
          <cell r="Y86">
            <v>10</v>
          </cell>
          <cell r="Z86">
            <v>14</v>
          </cell>
          <cell r="AA86">
            <v>4</v>
          </cell>
          <cell r="AB86">
            <v>159</v>
          </cell>
          <cell r="AC86">
            <v>39.479999999999997</v>
          </cell>
          <cell r="AD86">
            <v>5</v>
          </cell>
        </row>
        <row r="87">
          <cell r="B87">
            <v>64</v>
          </cell>
          <cell r="C87">
            <v>102</v>
          </cell>
          <cell r="D87">
            <v>40</v>
          </cell>
          <cell r="E87">
            <v>0</v>
          </cell>
          <cell r="F87">
            <v>6</v>
          </cell>
          <cell r="G87">
            <v>4</v>
          </cell>
          <cell r="H87">
            <v>4</v>
          </cell>
          <cell r="I87">
            <v>2.5</v>
          </cell>
          <cell r="J87">
            <v>4</v>
          </cell>
          <cell r="K87">
            <v>7.8</v>
          </cell>
          <cell r="M87">
            <v>1.5</v>
          </cell>
          <cell r="N87">
            <v>60</v>
          </cell>
          <cell r="O87">
            <v>37</v>
          </cell>
          <cell r="P87">
            <v>2.73</v>
          </cell>
          <cell r="T87">
            <v>250</v>
          </cell>
          <cell r="U87">
            <v>45.77</v>
          </cell>
          <cell r="V87">
            <v>20.79</v>
          </cell>
          <cell r="W87">
            <v>2.5</v>
          </cell>
          <cell r="X87">
            <v>11.954000000000001</v>
          </cell>
          <cell r="Y87">
            <v>10</v>
          </cell>
          <cell r="Z87">
            <v>14</v>
          </cell>
          <cell r="AA87">
            <v>4</v>
          </cell>
          <cell r="AB87">
            <v>159</v>
          </cell>
          <cell r="AC87">
            <v>39.479999999999997</v>
          </cell>
          <cell r="AD87">
            <v>5</v>
          </cell>
        </row>
        <row r="88">
          <cell r="B88">
            <v>64</v>
          </cell>
          <cell r="C88">
            <v>118</v>
          </cell>
          <cell r="D88">
            <v>40</v>
          </cell>
          <cell r="E88">
            <v>0</v>
          </cell>
          <cell r="F88">
            <v>6</v>
          </cell>
          <cell r="G88">
            <v>4</v>
          </cell>
          <cell r="H88">
            <v>4</v>
          </cell>
          <cell r="I88">
            <v>2.5</v>
          </cell>
          <cell r="J88">
            <v>4</v>
          </cell>
          <cell r="K88">
            <v>7.8</v>
          </cell>
          <cell r="M88">
            <v>1.5</v>
          </cell>
          <cell r="N88">
            <v>60</v>
          </cell>
          <cell r="O88">
            <v>74</v>
          </cell>
          <cell r="P88">
            <v>2.73</v>
          </cell>
          <cell r="T88">
            <v>250</v>
          </cell>
          <cell r="U88">
            <v>45.77</v>
          </cell>
          <cell r="V88">
            <v>20.79</v>
          </cell>
          <cell r="W88">
            <v>2.5</v>
          </cell>
          <cell r="X88">
            <v>11.954000000000001</v>
          </cell>
          <cell r="Y88">
            <v>10</v>
          </cell>
          <cell r="Z88">
            <v>14</v>
          </cell>
          <cell r="AA88">
            <v>4</v>
          </cell>
          <cell r="AB88">
            <v>159</v>
          </cell>
          <cell r="AC88">
            <v>39.479999999999997</v>
          </cell>
          <cell r="AD88">
            <v>5</v>
          </cell>
        </row>
        <row r="89">
          <cell r="B89">
            <v>64</v>
          </cell>
          <cell r="C89">
            <v>123</v>
          </cell>
          <cell r="D89">
            <v>40</v>
          </cell>
          <cell r="E89">
            <v>0</v>
          </cell>
          <cell r="F89">
            <v>6</v>
          </cell>
          <cell r="G89">
            <v>4</v>
          </cell>
          <cell r="H89">
            <v>4</v>
          </cell>
          <cell r="I89">
            <v>2.5</v>
          </cell>
          <cell r="J89">
            <v>4</v>
          </cell>
          <cell r="K89">
            <v>7.8</v>
          </cell>
          <cell r="M89">
            <v>1.5</v>
          </cell>
          <cell r="N89">
            <v>60</v>
          </cell>
          <cell r="O89">
            <v>74</v>
          </cell>
          <cell r="P89">
            <v>2.73</v>
          </cell>
          <cell r="T89">
            <v>260</v>
          </cell>
          <cell r="U89">
            <v>45.77</v>
          </cell>
          <cell r="V89">
            <v>20.79</v>
          </cell>
          <cell r="W89">
            <v>2.5</v>
          </cell>
          <cell r="X89">
            <v>11.954000000000001</v>
          </cell>
          <cell r="Y89">
            <v>10</v>
          </cell>
          <cell r="Z89">
            <v>14</v>
          </cell>
          <cell r="AA89">
            <v>4</v>
          </cell>
          <cell r="AB89">
            <v>159</v>
          </cell>
          <cell r="AC89">
            <v>39.479999999999997</v>
          </cell>
          <cell r="AD89">
            <v>5</v>
          </cell>
        </row>
        <row r="90">
          <cell r="B90">
            <v>64</v>
          </cell>
          <cell r="C90">
            <v>123</v>
          </cell>
          <cell r="D90">
            <v>47</v>
          </cell>
          <cell r="E90">
            <v>0</v>
          </cell>
          <cell r="F90">
            <v>6</v>
          </cell>
          <cell r="G90">
            <v>4</v>
          </cell>
          <cell r="H90">
            <v>4</v>
          </cell>
          <cell r="I90">
            <v>2.5</v>
          </cell>
          <cell r="J90">
            <v>4</v>
          </cell>
          <cell r="K90">
            <v>7.8</v>
          </cell>
          <cell r="M90">
            <v>1.5</v>
          </cell>
          <cell r="N90">
            <v>60</v>
          </cell>
          <cell r="O90">
            <v>74</v>
          </cell>
          <cell r="P90">
            <v>2.73</v>
          </cell>
          <cell r="T90">
            <v>260</v>
          </cell>
          <cell r="U90">
            <v>45.77</v>
          </cell>
          <cell r="V90">
            <v>22.28</v>
          </cell>
          <cell r="W90">
            <v>2.5</v>
          </cell>
          <cell r="X90">
            <v>11.954000000000001</v>
          </cell>
          <cell r="Y90">
            <v>10</v>
          </cell>
          <cell r="Z90">
            <v>14</v>
          </cell>
          <cell r="AA90">
            <v>4</v>
          </cell>
          <cell r="AB90">
            <v>159</v>
          </cell>
          <cell r="AC90">
            <v>39.479999999999997</v>
          </cell>
          <cell r="AD90">
            <v>5</v>
          </cell>
        </row>
        <row r="91">
          <cell r="B91">
            <v>64</v>
          </cell>
          <cell r="C91">
            <v>123</v>
          </cell>
          <cell r="D91">
            <v>49</v>
          </cell>
          <cell r="E91">
            <v>0</v>
          </cell>
          <cell r="F91">
            <v>6</v>
          </cell>
          <cell r="G91">
            <v>4</v>
          </cell>
          <cell r="H91">
            <v>4</v>
          </cell>
          <cell r="I91">
            <v>2.5</v>
          </cell>
          <cell r="J91">
            <v>4</v>
          </cell>
          <cell r="K91">
            <v>7.8</v>
          </cell>
          <cell r="M91">
            <v>1.5</v>
          </cell>
          <cell r="N91">
            <v>60</v>
          </cell>
          <cell r="O91">
            <v>74</v>
          </cell>
          <cell r="P91">
            <v>2.73</v>
          </cell>
          <cell r="T91">
            <v>260</v>
          </cell>
          <cell r="U91">
            <v>45.77</v>
          </cell>
          <cell r="V91">
            <v>22.28</v>
          </cell>
          <cell r="W91">
            <v>2.5</v>
          </cell>
          <cell r="X91">
            <v>11.954000000000001</v>
          </cell>
          <cell r="Y91">
            <v>10</v>
          </cell>
          <cell r="Z91">
            <v>14</v>
          </cell>
          <cell r="AA91">
            <v>4</v>
          </cell>
          <cell r="AB91">
            <v>159</v>
          </cell>
          <cell r="AC91">
            <v>39.479999999999997</v>
          </cell>
          <cell r="AD91">
            <v>5</v>
          </cell>
        </row>
        <row r="92">
          <cell r="B92">
            <v>64</v>
          </cell>
          <cell r="C92">
            <v>123</v>
          </cell>
          <cell r="D92">
            <v>48</v>
          </cell>
          <cell r="E92">
            <v>0</v>
          </cell>
          <cell r="F92">
            <v>6</v>
          </cell>
          <cell r="G92">
            <v>4</v>
          </cell>
          <cell r="H92">
            <v>4</v>
          </cell>
          <cell r="I92">
            <v>2.5</v>
          </cell>
          <cell r="J92">
            <v>4</v>
          </cell>
          <cell r="K92">
            <v>7.8</v>
          </cell>
          <cell r="M92">
            <v>1.5</v>
          </cell>
          <cell r="N92">
            <v>60</v>
          </cell>
          <cell r="O92">
            <v>74</v>
          </cell>
          <cell r="P92">
            <v>2.73</v>
          </cell>
          <cell r="T92">
            <v>220</v>
          </cell>
          <cell r="U92">
            <v>45.77</v>
          </cell>
          <cell r="V92">
            <v>22.28</v>
          </cell>
          <cell r="W92">
            <v>2.5</v>
          </cell>
          <cell r="X92">
            <v>11.954000000000001</v>
          </cell>
          <cell r="Y92">
            <v>10</v>
          </cell>
          <cell r="Z92">
            <v>14</v>
          </cell>
          <cell r="AA92">
            <v>4</v>
          </cell>
          <cell r="AB92">
            <v>159</v>
          </cell>
          <cell r="AC92">
            <v>39.479999999999997</v>
          </cell>
          <cell r="AD92">
            <v>5</v>
          </cell>
        </row>
        <row r="93">
          <cell r="B93">
            <v>64</v>
          </cell>
          <cell r="C93">
            <v>123</v>
          </cell>
          <cell r="D93">
            <v>48</v>
          </cell>
          <cell r="E93">
            <v>22</v>
          </cell>
          <cell r="F93">
            <v>6</v>
          </cell>
          <cell r="G93">
            <v>4</v>
          </cell>
          <cell r="H93">
            <v>4</v>
          </cell>
          <cell r="I93">
            <v>2.5</v>
          </cell>
          <cell r="J93">
            <v>4</v>
          </cell>
          <cell r="K93">
            <v>7.8</v>
          </cell>
          <cell r="M93">
            <v>1.5</v>
          </cell>
          <cell r="N93">
            <v>60</v>
          </cell>
          <cell r="O93">
            <v>74</v>
          </cell>
          <cell r="P93">
            <v>2.73</v>
          </cell>
          <cell r="T93">
            <v>230</v>
          </cell>
          <cell r="U93">
            <v>45.77</v>
          </cell>
          <cell r="V93">
            <v>22.28</v>
          </cell>
          <cell r="W93">
            <v>2.5</v>
          </cell>
          <cell r="X93">
            <v>11.954000000000001</v>
          </cell>
          <cell r="Y93">
            <v>10</v>
          </cell>
          <cell r="Z93">
            <v>14</v>
          </cell>
          <cell r="AA93">
            <v>4</v>
          </cell>
          <cell r="AB93">
            <v>159</v>
          </cell>
          <cell r="AC93">
            <v>39.479999999999997</v>
          </cell>
          <cell r="AD93">
            <v>5</v>
          </cell>
        </row>
        <row r="94">
          <cell r="B94">
            <v>77</v>
          </cell>
          <cell r="C94">
            <v>123</v>
          </cell>
          <cell r="D94">
            <v>48</v>
          </cell>
          <cell r="E94">
            <v>30</v>
          </cell>
          <cell r="F94">
            <v>6</v>
          </cell>
          <cell r="G94">
            <v>4</v>
          </cell>
          <cell r="H94">
            <v>4</v>
          </cell>
          <cell r="I94">
            <v>2.5</v>
          </cell>
          <cell r="J94">
            <v>4</v>
          </cell>
          <cell r="K94">
            <v>7.8</v>
          </cell>
          <cell r="M94">
            <v>1.5</v>
          </cell>
          <cell r="N94">
            <v>60</v>
          </cell>
          <cell r="O94">
            <v>74</v>
          </cell>
          <cell r="P94">
            <v>2.73</v>
          </cell>
          <cell r="T94">
            <v>220</v>
          </cell>
          <cell r="U94">
            <v>45.77</v>
          </cell>
          <cell r="V94">
            <v>22.28</v>
          </cell>
          <cell r="W94">
            <v>2.5</v>
          </cell>
          <cell r="X94">
            <v>35.860999999999997</v>
          </cell>
          <cell r="Y94">
            <v>10</v>
          </cell>
          <cell r="Z94">
            <v>14</v>
          </cell>
          <cell r="AA94">
            <v>4</v>
          </cell>
          <cell r="AB94">
            <v>159</v>
          </cell>
          <cell r="AC94">
            <v>39.479999999999997</v>
          </cell>
          <cell r="AD94">
            <v>5</v>
          </cell>
        </row>
        <row r="95">
          <cell r="B95">
            <v>97</v>
          </cell>
          <cell r="C95">
            <v>123</v>
          </cell>
          <cell r="D95">
            <v>48</v>
          </cell>
          <cell r="E95">
            <v>30</v>
          </cell>
          <cell r="F95">
            <v>6</v>
          </cell>
          <cell r="G95">
            <v>4</v>
          </cell>
          <cell r="H95">
            <v>4</v>
          </cell>
          <cell r="I95">
            <v>2.5</v>
          </cell>
          <cell r="J95">
            <v>4</v>
          </cell>
          <cell r="K95">
            <v>7.8</v>
          </cell>
          <cell r="M95">
            <v>1.5</v>
          </cell>
          <cell r="N95">
            <v>60</v>
          </cell>
          <cell r="O95">
            <v>74</v>
          </cell>
          <cell r="P95">
            <v>2.73</v>
          </cell>
          <cell r="T95">
            <v>220</v>
          </cell>
          <cell r="U95">
            <v>45.77</v>
          </cell>
          <cell r="V95">
            <v>22.28</v>
          </cell>
          <cell r="W95">
            <v>2.5</v>
          </cell>
          <cell r="X95">
            <v>35.860999999999997</v>
          </cell>
          <cell r="Y95">
            <v>10</v>
          </cell>
          <cell r="Z95">
            <v>14</v>
          </cell>
          <cell r="AA95">
            <v>4</v>
          </cell>
          <cell r="AB95">
            <v>159</v>
          </cell>
          <cell r="AC95">
            <v>39.479999999999997</v>
          </cell>
          <cell r="AD95">
            <v>5</v>
          </cell>
        </row>
        <row r="96">
          <cell r="B96">
            <v>97</v>
          </cell>
          <cell r="C96">
            <v>123</v>
          </cell>
          <cell r="D96">
            <v>48</v>
          </cell>
          <cell r="E96">
            <v>30</v>
          </cell>
          <cell r="F96">
            <v>6</v>
          </cell>
          <cell r="G96">
            <v>4</v>
          </cell>
          <cell r="H96">
            <v>4</v>
          </cell>
          <cell r="I96">
            <v>2.5</v>
          </cell>
          <cell r="J96">
            <v>4</v>
          </cell>
          <cell r="K96">
            <v>7.8</v>
          </cell>
          <cell r="M96">
            <v>1.5</v>
          </cell>
          <cell r="N96">
            <v>60</v>
          </cell>
          <cell r="O96">
            <v>74</v>
          </cell>
          <cell r="P96">
            <v>2.73</v>
          </cell>
          <cell r="T96">
            <v>220</v>
          </cell>
          <cell r="U96">
            <v>45.77</v>
          </cell>
          <cell r="V96">
            <v>22.28</v>
          </cell>
          <cell r="W96">
            <v>2.5</v>
          </cell>
          <cell r="X96">
            <v>35.860999999999997</v>
          </cell>
          <cell r="Y96">
            <v>10</v>
          </cell>
          <cell r="Z96">
            <v>14</v>
          </cell>
          <cell r="AA96">
            <v>4</v>
          </cell>
          <cell r="AB96">
            <v>159</v>
          </cell>
          <cell r="AC96">
            <v>39.479999999999997</v>
          </cell>
          <cell r="AD96">
            <v>5</v>
          </cell>
        </row>
        <row r="97">
          <cell r="B97">
            <v>97</v>
          </cell>
          <cell r="C97">
            <v>123</v>
          </cell>
          <cell r="D97">
            <v>48</v>
          </cell>
          <cell r="E97">
            <v>30</v>
          </cell>
          <cell r="F97">
            <v>6</v>
          </cell>
          <cell r="G97">
            <v>4</v>
          </cell>
          <cell r="H97">
            <v>4</v>
          </cell>
          <cell r="I97">
            <v>2.5</v>
          </cell>
          <cell r="J97">
            <v>4</v>
          </cell>
          <cell r="K97">
            <v>7.8</v>
          </cell>
          <cell r="M97">
            <v>1.5</v>
          </cell>
          <cell r="N97">
            <v>60</v>
          </cell>
          <cell r="O97">
            <v>74</v>
          </cell>
          <cell r="P97">
            <v>2.73</v>
          </cell>
          <cell r="T97">
            <v>220</v>
          </cell>
          <cell r="U97">
            <v>45.77</v>
          </cell>
          <cell r="V97">
            <v>22.28</v>
          </cell>
          <cell r="W97">
            <v>2.5</v>
          </cell>
          <cell r="X97">
            <v>35.860999999999997</v>
          </cell>
          <cell r="Y97">
            <v>10</v>
          </cell>
          <cell r="Z97">
            <v>14</v>
          </cell>
          <cell r="AA97">
            <v>4</v>
          </cell>
          <cell r="AB97">
            <v>159</v>
          </cell>
          <cell r="AC97">
            <v>39.479999999999997</v>
          </cell>
          <cell r="AD97">
            <v>5</v>
          </cell>
        </row>
        <row r="98">
          <cell r="B98">
            <v>116</v>
          </cell>
          <cell r="C98">
            <v>123</v>
          </cell>
          <cell r="D98">
            <v>48</v>
          </cell>
          <cell r="E98">
            <v>30</v>
          </cell>
          <cell r="F98">
            <v>6</v>
          </cell>
          <cell r="G98">
            <v>4</v>
          </cell>
          <cell r="H98">
            <v>4</v>
          </cell>
          <cell r="I98">
            <v>2.5</v>
          </cell>
          <cell r="J98">
            <v>4</v>
          </cell>
          <cell r="K98">
            <v>7.8</v>
          </cell>
          <cell r="M98">
            <v>1.5</v>
          </cell>
          <cell r="N98">
            <v>60</v>
          </cell>
          <cell r="O98">
            <v>37</v>
          </cell>
          <cell r="P98">
            <v>2.73</v>
          </cell>
          <cell r="T98">
            <v>220</v>
          </cell>
          <cell r="U98">
            <v>45.77</v>
          </cell>
          <cell r="V98">
            <v>22.28</v>
          </cell>
          <cell r="W98">
            <v>2.5</v>
          </cell>
          <cell r="X98">
            <v>35.860999999999997</v>
          </cell>
          <cell r="Y98">
            <v>10</v>
          </cell>
          <cell r="Z98">
            <v>14</v>
          </cell>
          <cell r="AA98">
            <v>4</v>
          </cell>
          <cell r="AB98">
            <v>159</v>
          </cell>
          <cell r="AC98">
            <v>39.479999999999997</v>
          </cell>
          <cell r="AD98">
            <v>5</v>
          </cell>
        </row>
        <row r="99">
          <cell r="B99">
            <v>120</v>
          </cell>
          <cell r="C99">
            <v>123</v>
          </cell>
          <cell r="D99">
            <v>48</v>
          </cell>
          <cell r="E99">
            <v>30</v>
          </cell>
          <cell r="F99">
            <v>6</v>
          </cell>
          <cell r="G99">
            <v>4</v>
          </cell>
          <cell r="H99">
            <v>4</v>
          </cell>
          <cell r="I99">
            <v>2.5</v>
          </cell>
          <cell r="J99">
            <v>4</v>
          </cell>
          <cell r="K99">
            <v>7.8</v>
          </cell>
          <cell r="M99">
            <v>1.5</v>
          </cell>
          <cell r="N99">
            <v>60</v>
          </cell>
          <cell r="O99">
            <v>37</v>
          </cell>
          <cell r="P99">
            <v>2.73</v>
          </cell>
          <cell r="T99">
            <v>220</v>
          </cell>
          <cell r="U99">
            <v>45.77</v>
          </cell>
          <cell r="V99">
            <v>22.28</v>
          </cell>
          <cell r="W99">
            <v>2.5</v>
          </cell>
          <cell r="X99">
            <v>35.860999999999997</v>
          </cell>
          <cell r="Y99">
            <v>10</v>
          </cell>
          <cell r="Z99">
            <v>14</v>
          </cell>
          <cell r="AA99">
            <v>4</v>
          </cell>
          <cell r="AB99">
            <v>159</v>
          </cell>
          <cell r="AC99">
            <v>39.479999999999997</v>
          </cell>
          <cell r="AD99">
            <v>5</v>
          </cell>
        </row>
        <row r="100">
          <cell r="B100">
            <v>120</v>
          </cell>
          <cell r="C100">
            <v>123</v>
          </cell>
          <cell r="D100">
            <v>48</v>
          </cell>
          <cell r="E100">
            <v>30</v>
          </cell>
          <cell r="F100">
            <v>6</v>
          </cell>
          <cell r="G100">
            <v>4</v>
          </cell>
          <cell r="H100">
            <v>4</v>
          </cell>
          <cell r="I100">
            <v>2.5</v>
          </cell>
          <cell r="J100">
            <v>4</v>
          </cell>
          <cell r="K100">
            <v>7.8</v>
          </cell>
          <cell r="M100">
            <v>1.5</v>
          </cell>
          <cell r="N100">
            <v>60</v>
          </cell>
          <cell r="O100">
            <v>37</v>
          </cell>
          <cell r="P100">
            <v>2.73</v>
          </cell>
          <cell r="T100">
            <v>220</v>
          </cell>
          <cell r="U100">
            <v>45.77</v>
          </cell>
          <cell r="V100">
            <v>22.28</v>
          </cell>
          <cell r="W100">
            <v>2.5</v>
          </cell>
          <cell r="X100">
            <v>13.627000000000001</v>
          </cell>
          <cell r="Y100">
            <v>10</v>
          </cell>
          <cell r="Z100">
            <v>14</v>
          </cell>
          <cell r="AA100">
            <v>4</v>
          </cell>
          <cell r="AB100">
            <v>159</v>
          </cell>
          <cell r="AC100">
            <v>39.479999999999997</v>
          </cell>
          <cell r="AD100">
            <v>5</v>
          </cell>
        </row>
        <row r="101">
          <cell r="B101">
            <v>121</v>
          </cell>
          <cell r="C101">
            <v>123</v>
          </cell>
          <cell r="D101">
            <v>48</v>
          </cell>
          <cell r="E101">
            <v>29</v>
          </cell>
          <cell r="F101">
            <v>6</v>
          </cell>
          <cell r="G101">
            <v>4</v>
          </cell>
          <cell r="H101">
            <v>4</v>
          </cell>
          <cell r="I101">
            <v>2.5</v>
          </cell>
          <cell r="J101">
            <v>4</v>
          </cell>
          <cell r="K101">
            <v>7.8</v>
          </cell>
          <cell r="M101">
            <v>1.5</v>
          </cell>
          <cell r="N101">
            <v>60</v>
          </cell>
          <cell r="O101">
            <v>37</v>
          </cell>
          <cell r="P101">
            <v>2.73</v>
          </cell>
          <cell r="T101">
            <v>220</v>
          </cell>
          <cell r="U101">
            <v>45.77</v>
          </cell>
          <cell r="V101">
            <v>22.28</v>
          </cell>
          <cell r="W101">
            <v>2.5</v>
          </cell>
          <cell r="X101">
            <v>13.627000000000001</v>
          </cell>
          <cell r="Y101">
            <v>10</v>
          </cell>
          <cell r="Z101">
            <v>14</v>
          </cell>
          <cell r="AA101">
            <v>4</v>
          </cell>
          <cell r="AB101">
            <v>159</v>
          </cell>
          <cell r="AC101">
            <v>39.479999999999997</v>
          </cell>
          <cell r="AD101">
            <v>5</v>
          </cell>
        </row>
        <row r="102">
          <cell r="B102">
            <v>119</v>
          </cell>
          <cell r="C102">
            <v>123</v>
          </cell>
          <cell r="D102">
            <v>61</v>
          </cell>
          <cell r="E102">
            <v>18</v>
          </cell>
          <cell r="F102">
            <v>6</v>
          </cell>
          <cell r="G102">
            <v>4</v>
          </cell>
          <cell r="H102">
            <v>4</v>
          </cell>
          <cell r="I102">
            <v>2.5</v>
          </cell>
          <cell r="J102">
            <v>4</v>
          </cell>
          <cell r="K102">
            <v>7.8</v>
          </cell>
          <cell r="M102">
            <v>1.5</v>
          </cell>
          <cell r="N102">
            <v>60</v>
          </cell>
          <cell r="O102">
            <v>37</v>
          </cell>
          <cell r="P102">
            <v>2.73</v>
          </cell>
          <cell r="T102">
            <v>220</v>
          </cell>
          <cell r="U102">
            <v>78.47</v>
          </cell>
          <cell r="V102">
            <v>21.78</v>
          </cell>
          <cell r="W102">
            <v>2.5</v>
          </cell>
          <cell r="X102">
            <v>13.627000000000001</v>
          </cell>
          <cell r="Y102">
            <v>10</v>
          </cell>
          <cell r="Z102">
            <v>14</v>
          </cell>
          <cell r="AA102">
            <v>4</v>
          </cell>
          <cell r="AB102">
            <v>159</v>
          </cell>
          <cell r="AC102">
            <v>113.51</v>
          </cell>
          <cell r="AD102">
            <v>5</v>
          </cell>
        </row>
        <row r="103">
          <cell r="B103">
            <v>118</v>
          </cell>
          <cell r="C103">
            <v>123</v>
          </cell>
          <cell r="D103">
            <v>61</v>
          </cell>
          <cell r="E103">
            <v>18</v>
          </cell>
          <cell r="F103">
            <v>6</v>
          </cell>
          <cell r="G103">
            <v>4</v>
          </cell>
          <cell r="H103">
            <v>4</v>
          </cell>
          <cell r="I103">
            <v>2.5</v>
          </cell>
          <cell r="J103">
            <v>4</v>
          </cell>
          <cell r="K103">
            <v>7.8</v>
          </cell>
          <cell r="M103">
            <v>1.5</v>
          </cell>
          <cell r="N103">
            <v>0</v>
          </cell>
          <cell r="O103">
            <v>37</v>
          </cell>
          <cell r="P103">
            <v>2.73</v>
          </cell>
          <cell r="T103">
            <v>220</v>
          </cell>
          <cell r="U103">
            <v>78.47</v>
          </cell>
          <cell r="V103">
            <v>21.78</v>
          </cell>
          <cell r="W103">
            <v>2.5</v>
          </cell>
          <cell r="X103">
            <v>13.627000000000001</v>
          </cell>
          <cell r="Y103">
            <v>10</v>
          </cell>
          <cell r="Z103">
            <v>14</v>
          </cell>
          <cell r="AA103">
            <v>4</v>
          </cell>
          <cell r="AB103">
            <v>159</v>
          </cell>
          <cell r="AC103">
            <v>113.51</v>
          </cell>
          <cell r="AD103">
            <v>5</v>
          </cell>
        </row>
        <row r="104">
          <cell r="B104">
            <v>117</v>
          </cell>
          <cell r="C104">
            <v>123</v>
          </cell>
          <cell r="D104">
            <v>61</v>
          </cell>
          <cell r="E104">
            <v>3</v>
          </cell>
          <cell r="F104">
            <v>6</v>
          </cell>
          <cell r="G104">
            <v>4</v>
          </cell>
          <cell r="H104">
            <v>4</v>
          </cell>
          <cell r="I104">
            <v>2.5</v>
          </cell>
          <cell r="J104">
            <v>4</v>
          </cell>
          <cell r="K104">
            <v>7.8</v>
          </cell>
          <cell r="M104">
            <v>1.5</v>
          </cell>
          <cell r="N104">
            <v>0</v>
          </cell>
          <cell r="O104">
            <v>0</v>
          </cell>
          <cell r="P104">
            <v>2.73</v>
          </cell>
          <cell r="T104">
            <v>220</v>
          </cell>
          <cell r="U104">
            <v>78.47</v>
          </cell>
          <cell r="V104">
            <v>21.78</v>
          </cell>
          <cell r="W104">
            <v>2.5</v>
          </cell>
          <cell r="X104">
            <v>13.627000000000001</v>
          </cell>
          <cell r="Y104">
            <v>10</v>
          </cell>
          <cell r="Z104">
            <v>14</v>
          </cell>
          <cell r="AA104">
            <v>4</v>
          </cell>
          <cell r="AB104">
            <v>159</v>
          </cell>
          <cell r="AC104">
            <v>113.51</v>
          </cell>
          <cell r="AD104">
            <v>5</v>
          </cell>
        </row>
        <row r="105">
          <cell r="B105">
            <v>101</v>
          </cell>
          <cell r="C105">
            <v>123</v>
          </cell>
          <cell r="D105">
            <v>61</v>
          </cell>
          <cell r="E105">
            <v>0</v>
          </cell>
          <cell r="F105">
            <v>6</v>
          </cell>
          <cell r="G105">
            <v>4</v>
          </cell>
          <cell r="H105">
            <v>4</v>
          </cell>
          <cell r="I105">
            <v>2.5</v>
          </cell>
          <cell r="J105">
            <v>4</v>
          </cell>
          <cell r="K105">
            <v>7.8</v>
          </cell>
          <cell r="M105">
            <v>1.5</v>
          </cell>
          <cell r="N105">
            <v>0</v>
          </cell>
          <cell r="O105">
            <v>0</v>
          </cell>
          <cell r="P105">
            <v>2.73</v>
          </cell>
          <cell r="T105">
            <v>220</v>
          </cell>
          <cell r="U105">
            <v>78.47</v>
          </cell>
          <cell r="V105">
            <v>21.78</v>
          </cell>
          <cell r="W105">
            <v>2.5</v>
          </cell>
          <cell r="X105">
            <v>13.627000000000001</v>
          </cell>
          <cell r="Y105">
            <v>10</v>
          </cell>
          <cell r="Z105">
            <v>14</v>
          </cell>
          <cell r="AA105">
            <v>4</v>
          </cell>
          <cell r="AB105">
            <v>159</v>
          </cell>
          <cell r="AC105">
            <v>113.51</v>
          </cell>
          <cell r="AD105">
            <v>5</v>
          </cell>
        </row>
        <row r="106">
          <cell r="B106">
            <v>96</v>
          </cell>
          <cell r="C106">
            <v>123</v>
          </cell>
          <cell r="D106">
            <v>61</v>
          </cell>
          <cell r="E106">
            <v>0</v>
          </cell>
          <cell r="F106">
            <v>6</v>
          </cell>
          <cell r="G106">
            <v>4</v>
          </cell>
          <cell r="H106">
            <v>4</v>
          </cell>
          <cell r="I106">
            <v>2.5</v>
          </cell>
          <cell r="J106">
            <v>4</v>
          </cell>
          <cell r="K106">
            <v>7.8</v>
          </cell>
          <cell r="M106">
            <v>1.5</v>
          </cell>
          <cell r="N106">
            <v>0</v>
          </cell>
          <cell r="O106">
            <v>0</v>
          </cell>
          <cell r="P106">
            <v>2.73</v>
          </cell>
          <cell r="T106">
            <v>250</v>
          </cell>
          <cell r="U106">
            <v>78.47</v>
          </cell>
          <cell r="V106">
            <v>21.78</v>
          </cell>
          <cell r="W106">
            <v>2.5</v>
          </cell>
          <cell r="X106">
            <v>13.627000000000001</v>
          </cell>
          <cell r="Y106">
            <v>10</v>
          </cell>
          <cell r="Z106">
            <v>14</v>
          </cell>
          <cell r="AA106">
            <v>4</v>
          </cell>
          <cell r="AB106">
            <v>159</v>
          </cell>
          <cell r="AC106">
            <v>113.51</v>
          </cell>
          <cell r="AD106">
            <v>5</v>
          </cell>
        </row>
        <row r="107">
          <cell r="B107">
            <v>78</v>
          </cell>
          <cell r="C107">
            <v>123</v>
          </cell>
          <cell r="D107">
            <v>61</v>
          </cell>
          <cell r="E107">
            <v>0</v>
          </cell>
          <cell r="F107">
            <v>6</v>
          </cell>
          <cell r="G107">
            <v>4</v>
          </cell>
          <cell r="H107">
            <v>4</v>
          </cell>
          <cell r="I107">
            <v>2.5</v>
          </cell>
          <cell r="J107">
            <v>4</v>
          </cell>
          <cell r="K107">
            <v>7.8</v>
          </cell>
          <cell r="M107">
            <v>1.5</v>
          </cell>
          <cell r="N107">
            <v>0</v>
          </cell>
          <cell r="O107">
            <v>0</v>
          </cell>
          <cell r="P107">
            <v>2.73</v>
          </cell>
          <cell r="T107">
            <v>250</v>
          </cell>
          <cell r="U107">
            <v>78.47</v>
          </cell>
          <cell r="V107">
            <v>21.78</v>
          </cell>
          <cell r="W107">
            <v>2.5</v>
          </cell>
          <cell r="X107">
            <v>13.627000000000001</v>
          </cell>
          <cell r="Y107">
            <v>10</v>
          </cell>
          <cell r="Z107">
            <v>14</v>
          </cell>
          <cell r="AA107">
            <v>4</v>
          </cell>
          <cell r="AB107">
            <v>159</v>
          </cell>
          <cell r="AC107">
            <v>113.51</v>
          </cell>
          <cell r="AD107">
            <v>5</v>
          </cell>
        </row>
        <row r="108">
          <cell r="B108">
            <v>80</v>
          </cell>
          <cell r="C108">
            <v>123</v>
          </cell>
          <cell r="D108">
            <v>61</v>
          </cell>
          <cell r="E108">
            <v>0</v>
          </cell>
          <cell r="F108">
            <v>6</v>
          </cell>
          <cell r="G108">
            <v>4</v>
          </cell>
          <cell r="H108">
            <v>4</v>
          </cell>
          <cell r="I108">
            <v>2.5</v>
          </cell>
          <cell r="J108">
            <v>4</v>
          </cell>
          <cell r="K108">
            <v>7.8</v>
          </cell>
          <cell r="M108">
            <v>1.5</v>
          </cell>
          <cell r="N108">
            <v>0</v>
          </cell>
          <cell r="O108">
            <v>0</v>
          </cell>
          <cell r="P108">
            <v>2.73</v>
          </cell>
          <cell r="T108">
            <v>250</v>
          </cell>
          <cell r="U108">
            <v>78.47</v>
          </cell>
          <cell r="V108">
            <v>21.78</v>
          </cell>
          <cell r="W108">
            <v>2.5</v>
          </cell>
          <cell r="X108">
            <v>13.627000000000001</v>
          </cell>
          <cell r="Y108">
            <v>10</v>
          </cell>
          <cell r="Z108">
            <v>14</v>
          </cell>
          <cell r="AA108">
            <v>4</v>
          </cell>
          <cell r="AB108">
            <v>159</v>
          </cell>
          <cell r="AC108">
            <v>113.51</v>
          </cell>
          <cell r="AD108">
            <v>5</v>
          </cell>
        </row>
        <row r="109">
          <cell r="B109">
            <v>81</v>
          </cell>
          <cell r="C109">
            <v>123</v>
          </cell>
          <cell r="D109">
            <v>61</v>
          </cell>
          <cell r="E109">
            <v>0</v>
          </cell>
          <cell r="F109">
            <v>6</v>
          </cell>
          <cell r="G109">
            <v>4</v>
          </cell>
          <cell r="H109">
            <v>4</v>
          </cell>
          <cell r="I109">
            <v>2.5</v>
          </cell>
          <cell r="J109">
            <v>4</v>
          </cell>
          <cell r="K109">
            <v>7.8</v>
          </cell>
          <cell r="M109">
            <v>1.5</v>
          </cell>
          <cell r="N109">
            <v>0</v>
          </cell>
          <cell r="O109">
            <v>0</v>
          </cell>
          <cell r="P109">
            <v>2.73</v>
          </cell>
          <cell r="T109">
            <v>300</v>
          </cell>
          <cell r="U109">
            <v>78.47</v>
          </cell>
          <cell r="V109">
            <v>21.78</v>
          </cell>
          <cell r="W109">
            <v>2.5</v>
          </cell>
          <cell r="X109">
            <v>13.627000000000001</v>
          </cell>
          <cell r="Y109">
            <v>10</v>
          </cell>
          <cell r="Z109">
            <v>14</v>
          </cell>
          <cell r="AA109">
            <v>4</v>
          </cell>
          <cell r="AB109">
            <v>159</v>
          </cell>
          <cell r="AC109">
            <v>113.51</v>
          </cell>
          <cell r="AD109">
            <v>5</v>
          </cell>
        </row>
        <row r="110">
          <cell r="B110">
            <v>81</v>
          </cell>
          <cell r="C110">
            <v>123</v>
          </cell>
          <cell r="D110">
            <v>61</v>
          </cell>
          <cell r="E110">
            <v>0</v>
          </cell>
          <cell r="F110">
            <v>6</v>
          </cell>
          <cell r="G110">
            <v>4</v>
          </cell>
          <cell r="H110">
            <v>4</v>
          </cell>
          <cell r="I110">
            <v>2.5</v>
          </cell>
          <cell r="J110">
            <v>4</v>
          </cell>
          <cell r="K110">
            <v>7.8</v>
          </cell>
          <cell r="M110">
            <v>1.5</v>
          </cell>
          <cell r="N110">
            <v>0</v>
          </cell>
          <cell r="O110">
            <v>0</v>
          </cell>
          <cell r="P110">
            <v>2.73</v>
          </cell>
          <cell r="T110">
            <v>300</v>
          </cell>
          <cell r="U110">
            <v>78.47</v>
          </cell>
          <cell r="V110">
            <v>21.29</v>
          </cell>
          <cell r="W110">
            <v>2.5</v>
          </cell>
          <cell r="X110">
            <v>13.627000000000001</v>
          </cell>
          <cell r="Y110">
            <v>10</v>
          </cell>
          <cell r="Z110">
            <v>14</v>
          </cell>
          <cell r="AA110">
            <v>4</v>
          </cell>
          <cell r="AB110">
            <v>159</v>
          </cell>
          <cell r="AC110">
            <v>113.51</v>
          </cell>
          <cell r="AD110">
            <v>5</v>
          </cell>
        </row>
        <row r="111">
          <cell r="B111">
            <v>82</v>
          </cell>
          <cell r="C111">
            <v>123</v>
          </cell>
          <cell r="D111">
            <v>61</v>
          </cell>
          <cell r="E111">
            <v>0</v>
          </cell>
          <cell r="F111">
            <v>6</v>
          </cell>
          <cell r="G111">
            <v>4</v>
          </cell>
          <cell r="H111">
            <v>4</v>
          </cell>
          <cell r="I111">
            <v>2.5</v>
          </cell>
          <cell r="J111">
            <v>4</v>
          </cell>
          <cell r="K111">
            <v>7.8</v>
          </cell>
          <cell r="M111">
            <v>1.5</v>
          </cell>
          <cell r="N111">
            <v>0</v>
          </cell>
          <cell r="O111">
            <v>0</v>
          </cell>
          <cell r="P111">
            <v>2.73</v>
          </cell>
          <cell r="T111">
            <v>300</v>
          </cell>
          <cell r="U111">
            <v>78.47</v>
          </cell>
          <cell r="V111">
            <v>21.29</v>
          </cell>
          <cell r="W111">
            <v>2.5</v>
          </cell>
          <cell r="X111">
            <v>13.627000000000001</v>
          </cell>
          <cell r="Y111">
            <v>10</v>
          </cell>
          <cell r="Z111">
            <v>14</v>
          </cell>
          <cell r="AA111">
            <v>4</v>
          </cell>
          <cell r="AB111">
            <v>159</v>
          </cell>
          <cell r="AC111">
            <v>113.51</v>
          </cell>
          <cell r="AD111">
            <v>5</v>
          </cell>
        </row>
        <row r="112">
          <cell r="B112">
            <v>82</v>
          </cell>
          <cell r="C112">
            <v>123</v>
          </cell>
          <cell r="D112">
            <v>61</v>
          </cell>
          <cell r="E112">
            <v>0</v>
          </cell>
          <cell r="F112">
            <v>6</v>
          </cell>
          <cell r="G112">
            <v>4</v>
          </cell>
          <cell r="H112">
            <v>4</v>
          </cell>
          <cell r="I112">
            <v>2.5</v>
          </cell>
          <cell r="J112">
            <v>4</v>
          </cell>
          <cell r="K112">
            <v>7.8</v>
          </cell>
          <cell r="M112">
            <v>1.5</v>
          </cell>
          <cell r="N112">
            <v>0</v>
          </cell>
          <cell r="O112">
            <v>0</v>
          </cell>
          <cell r="P112">
            <v>2.73</v>
          </cell>
          <cell r="T112">
            <v>300</v>
          </cell>
          <cell r="U112">
            <v>78.47</v>
          </cell>
          <cell r="V112">
            <v>21.29</v>
          </cell>
          <cell r="W112">
            <v>2.5</v>
          </cell>
          <cell r="X112">
            <v>13.627000000000001</v>
          </cell>
          <cell r="Y112">
            <v>10</v>
          </cell>
          <cell r="Z112">
            <v>14</v>
          </cell>
          <cell r="AA112">
            <v>4</v>
          </cell>
          <cell r="AB112">
            <v>159</v>
          </cell>
          <cell r="AC112">
            <v>113.51</v>
          </cell>
          <cell r="AD112">
            <v>5</v>
          </cell>
        </row>
        <row r="113">
          <cell r="B113">
            <v>82</v>
          </cell>
          <cell r="C113">
            <v>123</v>
          </cell>
          <cell r="D113">
            <v>61</v>
          </cell>
          <cell r="E113">
            <v>0</v>
          </cell>
          <cell r="F113">
            <v>6</v>
          </cell>
          <cell r="G113">
            <v>4</v>
          </cell>
          <cell r="H113">
            <v>4</v>
          </cell>
          <cell r="I113">
            <v>2.5</v>
          </cell>
          <cell r="J113">
            <v>4</v>
          </cell>
          <cell r="K113">
            <v>7.8</v>
          </cell>
          <cell r="M113">
            <v>1.5</v>
          </cell>
          <cell r="N113">
            <v>0</v>
          </cell>
          <cell r="O113">
            <v>0</v>
          </cell>
          <cell r="P113">
            <v>2.73</v>
          </cell>
          <cell r="T113">
            <v>300</v>
          </cell>
          <cell r="U113">
            <v>78.47</v>
          </cell>
          <cell r="V113">
            <v>21.29</v>
          </cell>
          <cell r="W113">
            <v>2.5</v>
          </cell>
          <cell r="X113">
            <v>13.627000000000001</v>
          </cell>
          <cell r="Y113">
            <v>10</v>
          </cell>
          <cell r="Z113">
            <v>14</v>
          </cell>
          <cell r="AA113">
            <v>4</v>
          </cell>
          <cell r="AB113">
            <v>159</v>
          </cell>
          <cell r="AC113">
            <v>113.51</v>
          </cell>
          <cell r="AD113">
            <v>5</v>
          </cell>
        </row>
      </sheetData>
      <sheetData sheetId="24"/>
      <sheetData sheetId="25">
        <row r="12">
          <cell r="C12">
            <v>1243</v>
          </cell>
          <cell r="F12">
            <v>0</v>
          </cell>
        </row>
        <row r="13">
          <cell r="C13">
            <v>1233</v>
          </cell>
          <cell r="F13">
            <v>0</v>
          </cell>
        </row>
        <row r="14">
          <cell r="C14">
            <v>1228</v>
          </cell>
          <cell r="F14">
            <v>0</v>
          </cell>
        </row>
        <row r="15">
          <cell r="C15">
            <v>1221</v>
          </cell>
        </row>
        <row r="16">
          <cell r="C16">
            <v>1220</v>
          </cell>
          <cell r="F16">
            <v>0</v>
          </cell>
        </row>
        <row r="17">
          <cell r="C17">
            <v>1215</v>
          </cell>
          <cell r="F17">
            <v>0</v>
          </cell>
        </row>
        <row r="18">
          <cell r="C18">
            <v>1205</v>
          </cell>
          <cell r="F18">
            <v>0</v>
          </cell>
        </row>
        <row r="19">
          <cell r="C19">
            <v>1200</v>
          </cell>
          <cell r="F19">
            <v>0</v>
          </cell>
        </row>
        <row r="20">
          <cell r="C20">
            <v>1186</v>
          </cell>
          <cell r="F20">
            <v>0</v>
          </cell>
        </row>
        <row r="21">
          <cell r="C21">
            <v>1183</v>
          </cell>
          <cell r="F21">
            <v>0</v>
          </cell>
        </row>
        <row r="22">
          <cell r="C22">
            <v>1188</v>
          </cell>
          <cell r="F22">
            <v>0</v>
          </cell>
        </row>
        <row r="23">
          <cell r="C23">
            <v>1196</v>
          </cell>
          <cell r="F23">
            <v>0</v>
          </cell>
        </row>
        <row r="24">
          <cell r="C24">
            <v>1193</v>
          </cell>
          <cell r="F24">
            <v>0</v>
          </cell>
        </row>
        <row r="25">
          <cell r="C25">
            <v>1187</v>
          </cell>
          <cell r="F25">
            <v>0</v>
          </cell>
        </row>
        <row r="26">
          <cell r="C26">
            <v>1174</v>
          </cell>
          <cell r="F26">
            <v>0</v>
          </cell>
        </row>
        <row r="27">
          <cell r="C27">
            <v>1171</v>
          </cell>
          <cell r="F27">
            <v>0</v>
          </cell>
        </row>
        <row r="28">
          <cell r="C28">
            <v>1178</v>
          </cell>
          <cell r="F28">
            <v>0</v>
          </cell>
        </row>
        <row r="29">
          <cell r="C29">
            <v>1184</v>
          </cell>
          <cell r="F29">
            <v>0</v>
          </cell>
        </row>
        <row r="30">
          <cell r="C30">
            <v>1195</v>
          </cell>
          <cell r="F30">
            <v>0</v>
          </cell>
        </row>
        <row r="31">
          <cell r="C31">
            <v>1207</v>
          </cell>
          <cell r="F31">
            <v>0</v>
          </cell>
        </row>
        <row r="32">
          <cell r="C32">
            <v>1240</v>
          </cell>
          <cell r="F32">
            <v>0</v>
          </cell>
        </row>
        <row r="33">
          <cell r="C33">
            <v>1288</v>
          </cell>
          <cell r="F33">
            <v>0</v>
          </cell>
        </row>
        <row r="34">
          <cell r="C34">
            <v>1341</v>
          </cell>
          <cell r="F34">
            <v>0</v>
          </cell>
        </row>
        <row r="35">
          <cell r="C35">
            <v>1385</v>
          </cell>
          <cell r="F35">
            <v>0</v>
          </cell>
        </row>
        <row r="36">
          <cell r="C36">
            <v>1436</v>
          </cell>
          <cell r="F36">
            <v>0</v>
          </cell>
        </row>
        <row r="37">
          <cell r="C37">
            <v>1481</v>
          </cell>
          <cell r="F37">
            <v>0</v>
          </cell>
        </row>
        <row r="38">
          <cell r="C38">
            <v>1505</v>
          </cell>
          <cell r="F38">
            <v>0</v>
          </cell>
        </row>
        <row r="39">
          <cell r="C39">
            <v>1533</v>
          </cell>
          <cell r="F39">
            <v>0</v>
          </cell>
        </row>
        <row r="40">
          <cell r="C40">
            <v>1552</v>
          </cell>
          <cell r="F40">
            <v>0</v>
          </cell>
        </row>
        <row r="41">
          <cell r="C41">
            <v>1563</v>
          </cell>
          <cell r="F41">
            <v>0</v>
          </cell>
        </row>
        <row r="42">
          <cell r="C42">
            <v>1568</v>
          </cell>
          <cell r="F42">
            <v>0</v>
          </cell>
        </row>
        <row r="43">
          <cell r="C43">
            <v>1560</v>
          </cell>
          <cell r="F43">
            <v>0</v>
          </cell>
        </row>
        <row r="44">
          <cell r="C44">
            <v>1557</v>
          </cell>
          <cell r="F44">
            <v>0</v>
          </cell>
        </row>
        <row r="45">
          <cell r="C45">
            <v>1559</v>
          </cell>
          <cell r="F45">
            <v>0</v>
          </cell>
        </row>
        <row r="46">
          <cell r="C46">
            <v>1567</v>
          </cell>
          <cell r="F46">
            <v>0</v>
          </cell>
        </row>
        <row r="47">
          <cell r="C47">
            <v>1554</v>
          </cell>
          <cell r="F47">
            <v>0</v>
          </cell>
        </row>
        <row r="48">
          <cell r="C48">
            <v>1553</v>
          </cell>
          <cell r="F48">
            <v>0</v>
          </cell>
        </row>
        <row r="49">
          <cell r="C49">
            <v>1574</v>
          </cell>
          <cell r="F49">
            <v>0</v>
          </cell>
        </row>
        <row r="50">
          <cell r="C50">
            <v>1577</v>
          </cell>
          <cell r="F50">
            <v>0</v>
          </cell>
        </row>
        <row r="51">
          <cell r="C51">
            <v>1580</v>
          </cell>
          <cell r="F51">
            <v>0</v>
          </cell>
        </row>
        <row r="52">
          <cell r="C52">
            <v>1555</v>
          </cell>
          <cell r="F52">
            <v>0</v>
          </cell>
        </row>
        <row r="53">
          <cell r="C53">
            <v>1569</v>
          </cell>
          <cell r="F53">
            <v>0</v>
          </cell>
        </row>
        <row r="54">
          <cell r="C54">
            <v>1573</v>
          </cell>
          <cell r="F54">
            <v>0</v>
          </cell>
        </row>
        <row r="55">
          <cell r="C55">
            <v>1562</v>
          </cell>
          <cell r="F55">
            <v>0</v>
          </cell>
        </row>
        <row r="56">
          <cell r="C56">
            <v>1565</v>
          </cell>
          <cell r="F56">
            <v>0</v>
          </cell>
        </row>
        <row r="57">
          <cell r="C57">
            <v>1558</v>
          </cell>
          <cell r="F57">
            <v>0</v>
          </cell>
        </row>
        <row r="58">
          <cell r="C58">
            <v>1553</v>
          </cell>
          <cell r="F58">
            <v>0</v>
          </cell>
        </row>
        <row r="59">
          <cell r="C59">
            <v>1547</v>
          </cell>
          <cell r="F59">
            <v>0</v>
          </cell>
        </row>
        <row r="60">
          <cell r="C60">
            <v>1542</v>
          </cell>
          <cell r="F60">
            <v>0</v>
          </cell>
        </row>
        <row r="61">
          <cell r="C61">
            <v>1531</v>
          </cell>
          <cell r="F61">
            <v>0</v>
          </cell>
        </row>
        <row r="62">
          <cell r="C62">
            <v>1518</v>
          </cell>
          <cell r="F62">
            <v>0</v>
          </cell>
        </row>
        <row r="63">
          <cell r="C63">
            <v>1496</v>
          </cell>
          <cell r="F63">
            <v>0</v>
          </cell>
        </row>
        <row r="64">
          <cell r="C64">
            <v>1460</v>
          </cell>
          <cell r="F64">
            <v>0</v>
          </cell>
        </row>
        <row r="65">
          <cell r="C65">
            <v>1447</v>
          </cell>
          <cell r="F65">
            <v>0</v>
          </cell>
        </row>
        <row r="66">
          <cell r="C66">
            <v>1464</v>
          </cell>
          <cell r="F66">
            <v>0</v>
          </cell>
        </row>
        <row r="67">
          <cell r="C67">
            <v>1474</v>
          </cell>
          <cell r="F67">
            <v>0</v>
          </cell>
        </row>
        <row r="68">
          <cell r="C68">
            <v>1474</v>
          </cell>
          <cell r="F68">
            <v>0</v>
          </cell>
        </row>
        <row r="69">
          <cell r="C69">
            <v>1496</v>
          </cell>
          <cell r="F69">
            <v>0</v>
          </cell>
        </row>
        <row r="70">
          <cell r="C70">
            <v>1507</v>
          </cell>
          <cell r="F70">
            <v>0</v>
          </cell>
        </row>
        <row r="71">
          <cell r="C71">
            <v>1519</v>
          </cell>
          <cell r="F71">
            <v>0</v>
          </cell>
        </row>
        <row r="72">
          <cell r="C72">
            <v>1527</v>
          </cell>
          <cell r="F72">
            <v>0</v>
          </cell>
        </row>
        <row r="73">
          <cell r="C73">
            <v>1530</v>
          </cell>
          <cell r="F73">
            <v>0</v>
          </cell>
        </row>
        <row r="74">
          <cell r="C74">
            <v>1536</v>
          </cell>
          <cell r="F74">
            <v>0</v>
          </cell>
        </row>
        <row r="75">
          <cell r="C75">
            <v>1540</v>
          </cell>
          <cell r="F75">
            <v>0</v>
          </cell>
        </row>
        <row r="76">
          <cell r="C76">
            <v>1533</v>
          </cell>
          <cell r="F76">
            <v>0</v>
          </cell>
        </row>
        <row r="77">
          <cell r="C77">
            <v>1528</v>
          </cell>
          <cell r="F77">
            <v>0</v>
          </cell>
        </row>
        <row r="78">
          <cell r="C78">
            <v>1511</v>
          </cell>
          <cell r="F78">
            <v>0</v>
          </cell>
        </row>
        <row r="79">
          <cell r="C79">
            <v>1501</v>
          </cell>
          <cell r="F79">
            <v>0</v>
          </cell>
        </row>
        <row r="80">
          <cell r="C80">
            <v>1474</v>
          </cell>
          <cell r="F80">
            <v>0</v>
          </cell>
        </row>
        <row r="81">
          <cell r="C81">
            <v>1459</v>
          </cell>
          <cell r="F81">
            <v>0</v>
          </cell>
        </row>
        <row r="82">
          <cell r="C82">
            <v>1436</v>
          </cell>
          <cell r="F82">
            <v>0</v>
          </cell>
        </row>
        <row r="83">
          <cell r="C83">
            <v>1418</v>
          </cell>
          <cell r="F83">
            <v>0</v>
          </cell>
        </row>
        <row r="84">
          <cell r="C84">
            <v>1388</v>
          </cell>
          <cell r="F84">
            <v>0</v>
          </cell>
        </row>
        <row r="85">
          <cell r="C85">
            <v>1377</v>
          </cell>
          <cell r="F85">
            <v>0</v>
          </cell>
        </row>
        <row r="86">
          <cell r="C86">
            <v>1373</v>
          </cell>
          <cell r="F86">
            <v>0</v>
          </cell>
        </row>
        <row r="87">
          <cell r="C87">
            <v>1388</v>
          </cell>
          <cell r="F87">
            <v>0</v>
          </cell>
        </row>
        <row r="88">
          <cell r="C88">
            <v>1405</v>
          </cell>
          <cell r="F88">
            <v>0</v>
          </cell>
        </row>
        <row r="89">
          <cell r="C89">
            <v>1443</v>
          </cell>
          <cell r="F89">
            <v>0</v>
          </cell>
        </row>
        <row r="90">
          <cell r="C90">
            <v>1486</v>
          </cell>
          <cell r="F90">
            <v>0</v>
          </cell>
        </row>
        <row r="91">
          <cell r="C91">
            <v>1498</v>
          </cell>
          <cell r="F91">
            <v>0</v>
          </cell>
        </row>
        <row r="92">
          <cell r="C92">
            <v>1472</v>
          </cell>
          <cell r="F92">
            <v>0</v>
          </cell>
        </row>
        <row r="93">
          <cell r="C93">
            <v>1469</v>
          </cell>
          <cell r="F93">
            <v>0</v>
          </cell>
        </row>
        <row r="94">
          <cell r="C94">
            <v>1449</v>
          </cell>
          <cell r="F94">
            <v>0</v>
          </cell>
        </row>
        <row r="95">
          <cell r="C95">
            <v>1443</v>
          </cell>
          <cell r="F95">
            <v>0</v>
          </cell>
        </row>
        <row r="96">
          <cell r="C96">
            <v>1412</v>
          </cell>
          <cell r="F96">
            <v>0</v>
          </cell>
        </row>
        <row r="97">
          <cell r="C97">
            <v>1401</v>
          </cell>
          <cell r="F97">
            <v>0</v>
          </cell>
        </row>
        <row r="98">
          <cell r="C98">
            <v>1380</v>
          </cell>
          <cell r="F98">
            <v>0</v>
          </cell>
        </row>
        <row r="99">
          <cell r="C99">
            <v>1384</v>
          </cell>
          <cell r="F99">
            <v>0</v>
          </cell>
        </row>
        <row r="100">
          <cell r="C100">
            <v>1394</v>
          </cell>
          <cell r="F100">
            <v>0</v>
          </cell>
        </row>
        <row r="101">
          <cell r="C101">
            <v>1396</v>
          </cell>
          <cell r="F101">
            <v>0</v>
          </cell>
        </row>
        <row r="102">
          <cell r="C102">
            <v>1375</v>
          </cell>
          <cell r="F102">
            <v>0</v>
          </cell>
        </row>
        <row r="103">
          <cell r="C103">
            <v>1350</v>
          </cell>
          <cell r="F103">
            <v>0</v>
          </cell>
        </row>
        <row r="104">
          <cell r="C104">
            <v>1315</v>
          </cell>
          <cell r="F104">
            <v>0</v>
          </cell>
        </row>
        <row r="105">
          <cell r="C105">
            <v>1308</v>
          </cell>
          <cell r="F105">
            <v>0</v>
          </cell>
        </row>
        <row r="106">
          <cell r="C106">
            <v>1289</v>
          </cell>
          <cell r="F106">
            <v>0</v>
          </cell>
        </row>
        <row r="107">
          <cell r="C107">
            <v>1279</v>
          </cell>
          <cell r="F107">
            <v>0</v>
          </cell>
        </row>
      </sheetData>
      <sheetData sheetId="26">
        <row r="13">
          <cell r="N13">
            <v>60.06</v>
          </cell>
        </row>
        <row r="14">
          <cell r="N14">
            <v>60.06</v>
          </cell>
        </row>
        <row r="15">
          <cell r="N15">
            <v>60.06</v>
          </cell>
        </row>
        <row r="16">
          <cell r="N16">
            <v>60.06</v>
          </cell>
        </row>
        <row r="17">
          <cell r="N17">
            <v>60.06</v>
          </cell>
        </row>
        <row r="18">
          <cell r="N18">
            <v>60.06</v>
          </cell>
        </row>
        <row r="19">
          <cell r="N19">
            <v>60.06</v>
          </cell>
        </row>
        <row r="20">
          <cell r="N20">
            <v>60.06</v>
          </cell>
        </row>
        <row r="21">
          <cell r="N21">
            <v>60.06</v>
          </cell>
        </row>
        <row r="22">
          <cell r="N22">
            <v>60.06</v>
          </cell>
        </row>
        <row r="23">
          <cell r="N23">
            <v>60.06</v>
          </cell>
        </row>
        <row r="24">
          <cell r="N24">
            <v>60.06</v>
          </cell>
        </row>
        <row r="25">
          <cell r="N25">
            <v>60.06</v>
          </cell>
        </row>
        <row r="26">
          <cell r="N26">
            <v>60.06</v>
          </cell>
        </row>
        <row r="27">
          <cell r="N27">
            <v>60.06</v>
          </cell>
        </row>
        <row r="28">
          <cell r="N28">
            <v>60.06</v>
          </cell>
        </row>
        <row r="29">
          <cell r="N29">
            <v>60.06</v>
          </cell>
        </row>
        <row r="30">
          <cell r="N30">
            <v>60.06</v>
          </cell>
        </row>
        <row r="31">
          <cell r="N31">
            <v>60.06</v>
          </cell>
        </row>
        <row r="32">
          <cell r="N32">
            <v>60.06</v>
          </cell>
        </row>
        <row r="33">
          <cell r="N33">
            <v>60.06</v>
          </cell>
        </row>
        <row r="34">
          <cell r="N34">
            <v>60.06</v>
          </cell>
        </row>
        <row r="35">
          <cell r="N35">
            <v>60.06</v>
          </cell>
        </row>
        <row r="36">
          <cell r="N36">
            <v>60.06</v>
          </cell>
        </row>
        <row r="37">
          <cell r="N37">
            <v>60.06</v>
          </cell>
        </row>
        <row r="38">
          <cell r="N38">
            <v>60.06</v>
          </cell>
        </row>
        <row r="39">
          <cell r="N39">
            <v>60.06</v>
          </cell>
        </row>
        <row r="40">
          <cell r="N40">
            <v>60.06</v>
          </cell>
        </row>
        <row r="41">
          <cell r="N41">
            <v>60.06</v>
          </cell>
        </row>
        <row r="42">
          <cell r="N42">
            <v>60.06</v>
          </cell>
        </row>
        <row r="43">
          <cell r="N43">
            <v>60.06</v>
          </cell>
        </row>
        <row r="44">
          <cell r="N44">
            <v>60.06</v>
          </cell>
        </row>
        <row r="45">
          <cell r="N45">
            <v>60.06</v>
          </cell>
        </row>
        <row r="46">
          <cell r="N46">
            <v>60.06</v>
          </cell>
        </row>
        <row r="47">
          <cell r="N47">
            <v>60.06</v>
          </cell>
        </row>
        <row r="48">
          <cell r="N48">
            <v>60.06</v>
          </cell>
        </row>
        <row r="49">
          <cell r="N49">
            <v>60.06</v>
          </cell>
        </row>
        <row r="50">
          <cell r="N50">
            <v>60.06</v>
          </cell>
        </row>
        <row r="51">
          <cell r="N51">
            <v>60.06</v>
          </cell>
        </row>
        <row r="52">
          <cell r="N52">
            <v>60.06</v>
          </cell>
        </row>
        <row r="53">
          <cell r="N53">
            <v>60.06</v>
          </cell>
        </row>
        <row r="54">
          <cell r="N54">
            <v>60.06</v>
          </cell>
        </row>
        <row r="55">
          <cell r="N55">
            <v>60.06</v>
          </cell>
        </row>
        <row r="56">
          <cell r="N56">
            <v>60.06</v>
          </cell>
        </row>
        <row r="57">
          <cell r="N57">
            <v>60.06</v>
          </cell>
        </row>
        <row r="58">
          <cell r="N58">
            <v>60.06</v>
          </cell>
        </row>
        <row r="59">
          <cell r="N59">
            <v>60.06</v>
          </cell>
        </row>
        <row r="60">
          <cell r="N60">
            <v>60.06</v>
          </cell>
        </row>
        <row r="61">
          <cell r="N61">
            <v>60.06</v>
          </cell>
        </row>
        <row r="62">
          <cell r="N62">
            <v>60.06</v>
          </cell>
        </row>
        <row r="63">
          <cell r="N63">
            <v>60.06</v>
          </cell>
        </row>
        <row r="64">
          <cell r="N64">
            <v>60.06</v>
          </cell>
        </row>
        <row r="65">
          <cell r="N65">
            <v>60.06</v>
          </cell>
        </row>
        <row r="66">
          <cell r="N66">
            <v>60.06</v>
          </cell>
        </row>
        <row r="67">
          <cell r="N67">
            <v>60.06</v>
          </cell>
        </row>
        <row r="68">
          <cell r="N68">
            <v>60.06</v>
          </cell>
        </row>
        <row r="69">
          <cell r="N69">
            <v>60.06</v>
          </cell>
        </row>
        <row r="70">
          <cell r="N70">
            <v>60.06</v>
          </cell>
        </row>
        <row r="71">
          <cell r="N71">
            <v>60.06</v>
          </cell>
        </row>
        <row r="72">
          <cell r="N72">
            <v>60.06</v>
          </cell>
        </row>
        <row r="73">
          <cell r="N73">
            <v>60.06</v>
          </cell>
        </row>
        <row r="74">
          <cell r="N74">
            <v>60.06</v>
          </cell>
        </row>
        <row r="75">
          <cell r="N75">
            <v>60.06</v>
          </cell>
        </row>
        <row r="76">
          <cell r="N76">
            <v>60.06</v>
          </cell>
        </row>
        <row r="77">
          <cell r="N77">
            <v>60.06</v>
          </cell>
        </row>
        <row r="78">
          <cell r="N78">
            <v>60.06</v>
          </cell>
        </row>
        <row r="79">
          <cell r="N79">
            <v>60.06</v>
          </cell>
        </row>
        <row r="80">
          <cell r="N80">
            <v>60.06</v>
          </cell>
        </row>
        <row r="81">
          <cell r="N81">
            <v>60.06</v>
          </cell>
        </row>
        <row r="82">
          <cell r="N82">
            <v>60.06</v>
          </cell>
        </row>
        <row r="83">
          <cell r="N83">
            <v>60.06</v>
          </cell>
        </row>
        <row r="84">
          <cell r="N84">
            <v>60.06</v>
          </cell>
        </row>
        <row r="85">
          <cell r="N85">
            <v>60.06</v>
          </cell>
        </row>
        <row r="86">
          <cell r="N86">
            <v>60.06</v>
          </cell>
        </row>
        <row r="87">
          <cell r="N87">
            <v>60.06</v>
          </cell>
        </row>
        <row r="88">
          <cell r="N88">
            <v>60.06</v>
          </cell>
        </row>
        <row r="89">
          <cell r="N89">
            <v>60.06</v>
          </cell>
        </row>
        <row r="90">
          <cell r="N90">
            <v>60.06</v>
          </cell>
        </row>
        <row r="91">
          <cell r="N91">
            <v>60.06</v>
          </cell>
        </row>
        <row r="92">
          <cell r="N92">
            <v>60.06</v>
          </cell>
        </row>
        <row r="93">
          <cell r="N93">
            <v>60.06</v>
          </cell>
        </row>
        <row r="94">
          <cell r="N94">
            <v>60.06</v>
          </cell>
        </row>
        <row r="95">
          <cell r="N95">
            <v>60.06</v>
          </cell>
        </row>
        <row r="96">
          <cell r="N96">
            <v>60.06</v>
          </cell>
        </row>
        <row r="97">
          <cell r="N97">
            <v>60.06</v>
          </cell>
        </row>
        <row r="98">
          <cell r="N98">
            <v>60.06</v>
          </cell>
        </row>
        <row r="99">
          <cell r="N99">
            <v>60.06</v>
          </cell>
        </row>
        <row r="100">
          <cell r="N100">
            <v>60.06</v>
          </cell>
        </row>
        <row r="101">
          <cell r="N101">
            <v>60.06</v>
          </cell>
        </row>
        <row r="102">
          <cell r="N102">
            <v>60.06</v>
          </cell>
        </row>
        <row r="103">
          <cell r="N103">
            <v>60.06</v>
          </cell>
        </row>
        <row r="104">
          <cell r="N104">
            <v>60.06</v>
          </cell>
        </row>
        <row r="105">
          <cell r="N105">
            <v>60.06</v>
          </cell>
        </row>
        <row r="106">
          <cell r="N106">
            <v>60.06</v>
          </cell>
        </row>
        <row r="107">
          <cell r="N107">
            <v>60.06</v>
          </cell>
        </row>
        <row r="108">
          <cell r="N108">
            <v>60.06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FF998-7FF1-495A-840D-C21AB0D02325}">
  <sheetPr>
    <tabColor rgb="FFFF0000"/>
    <pageSetUpPr fitToPage="1"/>
  </sheetPr>
  <dimension ref="A1:BU94"/>
  <sheetViews>
    <sheetView tabSelected="1" view="pageBreakPreview" zoomScale="50" zoomScaleSheetLayoutView="50" workbookViewId="0">
      <pane xSplit="2" ySplit="12" topLeftCell="C25" activePane="bottomRight" state="frozen"/>
      <selection activeCell="A115" sqref="A115"/>
      <selection pane="topRight" activeCell="A115" sqref="A115"/>
      <selection pane="bottomLeft" activeCell="A115" sqref="A115"/>
      <selection pane="bottomRight" activeCell="S12" sqref="S12"/>
    </sheetView>
  </sheetViews>
  <sheetFormatPr defaultColWidth="17.28515625" defaultRowHeight="30" x14ac:dyDescent="0.2"/>
  <cols>
    <col min="1" max="1" width="17.28515625" style="6"/>
    <col min="2" max="2" width="66" style="6" customWidth="1"/>
    <col min="3" max="26" width="17.28515625" style="6"/>
    <col min="27" max="33" width="0" style="101" hidden="1" customWidth="1"/>
    <col min="34" max="34" width="30.140625" style="6" bestFit="1" customWidth="1"/>
    <col min="35" max="35" width="57.85546875" style="6" bestFit="1" customWidth="1"/>
    <col min="36" max="59" width="17.28515625" style="6"/>
    <col min="60" max="66" width="17.28515625" style="101"/>
    <col min="67" max="16384" width="17.28515625" style="6"/>
  </cols>
  <sheetData>
    <row r="1" spans="1:66" ht="61.15" customHeight="1" x14ac:dyDescent="0.2">
      <c r="A1" s="1" t="s">
        <v>0</v>
      </c>
      <c r="B1" s="1"/>
      <c r="C1" s="1"/>
      <c r="D1" s="1"/>
      <c r="E1" s="2">
        <f>[1]Abstract!L1</f>
        <v>44702</v>
      </c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/>
      <c r="X1" s="3"/>
      <c r="Y1" s="3"/>
      <c r="Z1" s="3"/>
      <c r="AA1" s="5"/>
      <c r="AB1" s="5"/>
      <c r="AC1" s="5"/>
      <c r="AD1" s="5"/>
      <c r="AE1" s="5"/>
      <c r="AF1" s="5"/>
      <c r="AG1" s="5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5"/>
      <c r="BI1" s="5"/>
      <c r="BJ1" s="5"/>
      <c r="BK1" s="5"/>
      <c r="BL1" s="5"/>
      <c r="BM1" s="5"/>
      <c r="BN1" s="5"/>
    </row>
    <row r="2" spans="1:66" ht="32.450000000000003" customHeight="1" x14ac:dyDescent="0.2">
      <c r="A2" s="1" t="s">
        <v>1</v>
      </c>
      <c r="B2" s="1"/>
      <c r="C2" s="1"/>
      <c r="D2" s="1"/>
      <c r="E2" s="7"/>
      <c r="F2" s="7"/>
      <c r="G2" s="2">
        <f>E1-1</f>
        <v>44701</v>
      </c>
      <c r="H2" s="2" t="s">
        <v>2</v>
      </c>
      <c r="I2" s="2"/>
      <c r="J2" s="8" t="s">
        <v>3</v>
      </c>
      <c r="K2" s="8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X2" s="3"/>
      <c r="Y2" s="3"/>
      <c r="Z2" s="3"/>
      <c r="AA2" s="5"/>
      <c r="AB2" s="5"/>
      <c r="AC2" s="5"/>
      <c r="AD2" s="5"/>
      <c r="AE2" s="5"/>
      <c r="AF2" s="5"/>
      <c r="AG2" s="5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5"/>
      <c r="BI2" s="5"/>
      <c r="BJ2" s="5"/>
      <c r="BK2" s="5"/>
      <c r="BL2" s="5"/>
      <c r="BM2" s="5"/>
      <c r="BN2" s="5"/>
    </row>
    <row r="3" spans="1:66" ht="32.450000000000003" customHeight="1" x14ac:dyDescent="0.2">
      <c r="A3" s="1" t="str">
        <f>"Based on Revision No." &amp; '[1]Frm-1 Anticipated Gen.'!$T$2 &amp; " of NRLDC"</f>
        <v>Based on Revision No.15 of NRLDC</v>
      </c>
      <c r="B3" s="1"/>
      <c r="C3" s="1"/>
      <c r="D3" s="1"/>
      <c r="E3" s="7"/>
      <c r="F3" s="7"/>
      <c r="G3" s="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  <c r="X3" s="3"/>
      <c r="Y3" s="3"/>
      <c r="Z3" s="3"/>
      <c r="AA3" s="5"/>
      <c r="AB3" s="5"/>
      <c r="AC3" s="5"/>
      <c r="AD3" s="5"/>
      <c r="AE3" s="5"/>
      <c r="AF3" s="5"/>
      <c r="AG3" s="5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5"/>
      <c r="BI3" s="5"/>
      <c r="BJ3" s="5"/>
      <c r="BK3" s="5"/>
      <c r="BL3" s="5"/>
      <c r="BM3" s="5" t="s">
        <v>4</v>
      </c>
      <c r="BN3" s="5"/>
    </row>
    <row r="4" spans="1:66" ht="32.450000000000003" customHeight="1" x14ac:dyDescent="0.2">
      <c r="A4" s="1"/>
      <c r="B4" s="1"/>
      <c r="C4" s="1"/>
      <c r="D4" s="1"/>
      <c r="E4" s="7"/>
      <c r="F4" s="7"/>
      <c r="G4" s="7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4"/>
      <c r="X4" s="3"/>
      <c r="Y4" s="3"/>
      <c r="Z4" s="3"/>
      <c r="AA4" s="5"/>
      <c r="AB4" s="5"/>
      <c r="AC4" s="5"/>
      <c r="AD4" s="5"/>
      <c r="AE4" s="5"/>
      <c r="AF4" s="5"/>
      <c r="AG4" s="5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5"/>
      <c r="BI4" s="5"/>
      <c r="BJ4" s="5"/>
      <c r="BK4" s="5"/>
      <c r="BL4" s="5"/>
      <c r="BM4" s="5"/>
      <c r="BN4" s="5"/>
    </row>
    <row r="5" spans="1:66" s="20" customFormat="1" ht="33" customHeight="1" x14ac:dyDescent="0.2">
      <c r="A5" s="9" t="str">
        <f>IF(A1="DER","Forcasted v/s Actual Power Supply Position of HPSEBL for dated : ","Annexure-A Forcasted Power Supply Position Schedule of HPSLDC for dated :" )</f>
        <v>Annexure-A Forcasted Power Supply Position Schedule of HPSLDC for dated :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10">
        <f>[1]Abstract!$L$1</f>
        <v>44702</v>
      </c>
      <c r="AJ5" s="10"/>
      <c r="AK5" s="11"/>
      <c r="AL5" s="12" t="str">
        <f>"Based on Revision No." &amp; '[1]Frm-1 Anticipated Gen.'!$T$2 &amp; " of NRLDC"</f>
        <v>Based on Revision No.15 of NRLDC</v>
      </c>
      <c r="AM5" s="12"/>
      <c r="AN5" s="12"/>
      <c r="AO5" s="12"/>
      <c r="AP5" s="12"/>
      <c r="AQ5" s="12"/>
      <c r="AR5" s="12"/>
      <c r="AS5" s="13"/>
      <c r="AT5" s="14"/>
      <c r="AU5" s="15" t="s">
        <v>5</v>
      </c>
      <c r="AV5" s="15"/>
      <c r="AW5" s="15"/>
      <c r="AX5" s="15"/>
      <c r="AY5" s="15"/>
      <c r="AZ5" s="15"/>
      <c r="BA5" s="16" t="s">
        <v>6</v>
      </c>
      <c r="BB5" s="14"/>
      <c r="BC5" s="14"/>
      <c r="BD5" s="17" t="str">
        <f>IF(A1="DER","&amp; Actual Filled in on Real Time Basis","")</f>
        <v/>
      </c>
      <c r="BE5" s="14"/>
      <c r="BF5" s="14"/>
      <c r="BG5" s="14"/>
      <c r="BH5" s="14"/>
      <c r="BI5" s="14"/>
      <c r="BJ5" s="14"/>
      <c r="BK5" s="14"/>
      <c r="BL5" s="14"/>
      <c r="BM5" s="18"/>
      <c r="BN5" s="19"/>
    </row>
    <row r="6" spans="1:66" s="20" customFormat="1" ht="27.75" customHeight="1" x14ac:dyDescent="0.2">
      <c r="A6" s="21" t="s">
        <v>7</v>
      </c>
      <c r="B6" s="21" t="s">
        <v>8</v>
      </c>
      <c r="C6" s="21" t="s">
        <v>9</v>
      </c>
      <c r="D6" s="21" t="s">
        <v>10</v>
      </c>
      <c r="E6" s="21" t="s">
        <v>11</v>
      </c>
      <c r="F6" s="21" t="s">
        <v>12</v>
      </c>
      <c r="G6" s="22" t="s">
        <v>13</v>
      </c>
      <c r="H6" s="23"/>
      <c r="I6" s="23"/>
      <c r="J6" s="24"/>
      <c r="K6" s="21" t="s">
        <v>14</v>
      </c>
      <c r="L6" s="21" t="s">
        <v>15</v>
      </c>
      <c r="M6" s="25" t="s">
        <v>16</v>
      </c>
      <c r="N6" s="26"/>
      <c r="O6" s="26"/>
      <c r="P6" s="26"/>
      <c r="Q6" s="27"/>
      <c r="R6" s="28" t="s">
        <v>17</v>
      </c>
      <c r="S6" s="29" t="s">
        <v>18</v>
      </c>
      <c r="T6" s="29"/>
      <c r="U6" s="29"/>
      <c r="V6" s="21" t="s">
        <v>19</v>
      </c>
      <c r="W6" s="21" t="s">
        <v>20</v>
      </c>
      <c r="X6" s="21" t="s">
        <v>21</v>
      </c>
      <c r="Y6" s="21" t="s">
        <v>22</v>
      </c>
      <c r="Z6" s="21" t="s">
        <v>23</v>
      </c>
      <c r="AA6" s="29" t="s">
        <v>24</v>
      </c>
      <c r="AB6" s="29"/>
      <c r="AC6" s="29"/>
      <c r="AD6" s="29"/>
      <c r="AE6" s="29"/>
      <c r="AF6" s="29"/>
      <c r="AG6" s="30"/>
      <c r="AH6" s="21" t="str">
        <f>A6</f>
        <v>S.No.</v>
      </c>
      <c r="AI6" s="21" t="str">
        <f>B6</f>
        <v xml:space="preserve"> TIME hh:mm</v>
      </c>
      <c r="AJ6" s="21" t="s">
        <v>25</v>
      </c>
      <c r="AK6" s="21" t="s">
        <v>10</v>
      </c>
      <c r="AL6" s="21" t="s">
        <v>11</v>
      </c>
      <c r="AM6" s="21" t="s">
        <v>26</v>
      </c>
      <c r="AN6" s="22" t="s">
        <v>13</v>
      </c>
      <c r="AO6" s="23"/>
      <c r="AP6" s="23"/>
      <c r="AQ6" s="24"/>
      <c r="AR6" s="21" t="str">
        <f>K6</f>
        <v>Saleable Power of HEPs(IPP) Connected to HP System and Selling Power Under OA  (MW)</v>
      </c>
      <c r="AS6" s="21" t="str">
        <f>L6</f>
        <v>Bilateral Share (Khara, Shanan &amp; RSD ) (MW)</v>
      </c>
      <c r="AT6" s="25" t="s">
        <v>16</v>
      </c>
      <c r="AU6" s="26"/>
      <c r="AV6" s="26"/>
      <c r="AW6" s="26"/>
      <c r="AX6" s="27"/>
      <c r="AY6" s="28" t="str">
        <f>R6</f>
        <v>GoHP Power from ISGS Availed by HPSEBL (Equity Power and Need Based Free Power) (MW)</v>
      </c>
      <c r="AZ6" s="29" t="s">
        <v>18</v>
      </c>
      <c r="BA6" s="29"/>
      <c r="BB6" s="29"/>
      <c r="BC6" s="21" t="str">
        <f>$V$6</f>
        <v>ISGS after Surrender (Excluding GoHP Power) MW</v>
      </c>
      <c r="BD6" s="21" t="str">
        <f>W6</f>
        <v xml:space="preserve">      Drawal   (MW)      3-(4+6+7+8+9+16)</v>
      </c>
      <c r="BE6" s="21" t="str">
        <f>X6</f>
        <v>Net Availabilty (MW)</v>
      </c>
      <c r="BF6" s="21" t="str">
        <f>Y6</f>
        <v>Net Sch (MW)</v>
      </c>
      <c r="BG6" s="21" t="s">
        <v>27</v>
      </c>
      <c r="BH6" s="29" t="s">
        <v>24</v>
      </c>
      <c r="BI6" s="29"/>
      <c r="BJ6" s="29"/>
      <c r="BK6" s="29"/>
      <c r="BL6" s="29"/>
      <c r="BM6" s="29"/>
      <c r="BN6" s="29"/>
    </row>
    <row r="7" spans="1:66" s="20" customFormat="1" ht="40.5" customHeight="1" x14ac:dyDescent="0.2">
      <c r="A7" s="31"/>
      <c r="B7" s="31"/>
      <c r="C7" s="31"/>
      <c r="D7" s="31"/>
      <c r="E7" s="31"/>
      <c r="F7" s="31"/>
      <c r="G7" s="31" t="s">
        <v>28</v>
      </c>
      <c r="H7" s="31" t="s">
        <v>29</v>
      </c>
      <c r="I7" s="32" t="s">
        <v>30</v>
      </c>
      <c r="J7" s="33" t="s">
        <v>31</v>
      </c>
      <c r="K7" s="31"/>
      <c r="L7" s="31"/>
      <c r="M7" s="31" t="s">
        <v>32</v>
      </c>
      <c r="N7" s="31" t="s">
        <v>33</v>
      </c>
      <c r="O7" s="31"/>
      <c r="P7" s="31"/>
      <c r="Q7" s="34" t="s">
        <v>34</v>
      </c>
      <c r="R7" s="33"/>
      <c r="S7" s="33" t="s">
        <v>32</v>
      </c>
      <c r="T7" s="33" t="s">
        <v>35</v>
      </c>
      <c r="U7" s="35" t="s">
        <v>36</v>
      </c>
      <c r="V7" s="31"/>
      <c r="W7" s="31"/>
      <c r="X7" s="31"/>
      <c r="Y7" s="31"/>
      <c r="Z7" s="31"/>
      <c r="AA7" s="36" t="s">
        <v>37</v>
      </c>
      <c r="AB7" s="36" t="s">
        <v>38</v>
      </c>
      <c r="AC7" s="36" t="s">
        <v>39</v>
      </c>
      <c r="AD7" s="36" t="s">
        <v>40</v>
      </c>
      <c r="AE7" s="33" t="s">
        <v>41</v>
      </c>
      <c r="AF7" s="33" t="s">
        <v>42</v>
      </c>
      <c r="AG7" s="36" t="s">
        <v>43</v>
      </c>
      <c r="AH7" s="31"/>
      <c r="AI7" s="31"/>
      <c r="AJ7" s="31"/>
      <c r="AK7" s="31"/>
      <c r="AL7" s="31"/>
      <c r="AM7" s="31"/>
      <c r="AN7" s="31" t="s">
        <v>28</v>
      </c>
      <c r="AO7" s="31" t="s">
        <v>29</v>
      </c>
      <c r="AP7" s="31" t="str">
        <f>I7</f>
        <v>Others
(Bassi,Giri,Andhra,Gaj,Khauli,Baner,Binwa,Ghanvi,Thirot,Micros HEPs)</v>
      </c>
      <c r="AQ7" s="33" t="str">
        <f>J7</f>
        <v>Total Own Generation</v>
      </c>
      <c r="AR7" s="31"/>
      <c r="AS7" s="31"/>
      <c r="AT7" s="31" t="str">
        <f>M7</f>
        <v xml:space="preserve">Total  Under Banking 
</v>
      </c>
      <c r="AU7" s="31" t="s">
        <v>33</v>
      </c>
      <c r="AV7" s="31"/>
      <c r="AW7" s="31"/>
      <c r="AX7" s="34" t="str">
        <f>$Q$7</f>
        <v xml:space="preserve">Free Power from HEPs(for HPSEB) Connected to HP System and Selling Power Under OA </v>
      </c>
      <c r="AY7" s="33"/>
      <c r="AZ7" s="33" t="str">
        <f>S7</f>
        <v xml:space="preserve">Total  Under Banking 
</v>
      </c>
      <c r="BA7" s="33" t="str">
        <f>T7</f>
        <v>Total Green Power</v>
      </c>
      <c r="BB7" s="31" t="str">
        <f>U7</f>
        <v xml:space="preserve">Sale through Power Exchange(s) </v>
      </c>
      <c r="BC7" s="31"/>
      <c r="BD7" s="31"/>
      <c r="BE7" s="31"/>
      <c r="BF7" s="31"/>
      <c r="BG7" s="31"/>
      <c r="BH7" s="36" t="s">
        <v>37</v>
      </c>
      <c r="BI7" s="36" t="s">
        <v>38</v>
      </c>
      <c r="BJ7" s="36" t="s">
        <v>39</v>
      </c>
      <c r="BK7" s="36" t="s">
        <v>40</v>
      </c>
      <c r="BL7" s="36" t="s">
        <v>41</v>
      </c>
      <c r="BM7" s="33" t="s">
        <v>44</v>
      </c>
      <c r="BN7" s="33" t="s">
        <v>43</v>
      </c>
    </row>
    <row r="8" spans="1:66" s="20" customFormat="1" ht="63.75" customHeight="1" x14ac:dyDescent="0.2">
      <c r="A8" s="31"/>
      <c r="B8" s="31"/>
      <c r="C8" s="31"/>
      <c r="D8" s="31"/>
      <c r="E8" s="31"/>
      <c r="F8" s="31"/>
      <c r="G8" s="31"/>
      <c r="H8" s="31"/>
      <c r="I8" s="32"/>
      <c r="J8" s="33"/>
      <c r="K8" s="31"/>
      <c r="L8" s="31"/>
      <c r="M8" s="31"/>
      <c r="N8" s="31"/>
      <c r="O8" s="31"/>
      <c r="P8" s="31"/>
      <c r="Q8" s="37"/>
      <c r="R8" s="33"/>
      <c r="S8" s="33"/>
      <c r="T8" s="33"/>
      <c r="U8" s="38"/>
      <c r="V8" s="31"/>
      <c r="W8" s="31"/>
      <c r="X8" s="31"/>
      <c r="Y8" s="31"/>
      <c r="Z8" s="31"/>
      <c r="AA8" s="36"/>
      <c r="AB8" s="36"/>
      <c r="AC8" s="36"/>
      <c r="AD8" s="36"/>
      <c r="AE8" s="33"/>
      <c r="AF8" s="33"/>
      <c r="AG8" s="36"/>
      <c r="AH8" s="31"/>
      <c r="AI8" s="31"/>
      <c r="AJ8" s="31"/>
      <c r="AK8" s="31"/>
      <c r="AL8" s="31"/>
      <c r="AM8" s="31"/>
      <c r="AN8" s="31"/>
      <c r="AO8" s="31"/>
      <c r="AP8" s="31"/>
      <c r="AQ8" s="33"/>
      <c r="AR8" s="31"/>
      <c r="AS8" s="31"/>
      <c r="AT8" s="31"/>
      <c r="AU8" s="31"/>
      <c r="AV8" s="31"/>
      <c r="AW8" s="31"/>
      <c r="AX8" s="37"/>
      <c r="AY8" s="33"/>
      <c r="AZ8" s="33"/>
      <c r="BA8" s="33"/>
      <c r="BB8" s="31"/>
      <c r="BC8" s="31"/>
      <c r="BD8" s="31"/>
      <c r="BE8" s="31"/>
      <c r="BF8" s="31"/>
      <c r="BG8" s="31"/>
      <c r="BH8" s="36"/>
      <c r="BI8" s="36"/>
      <c r="BJ8" s="36"/>
      <c r="BK8" s="36"/>
      <c r="BL8" s="36"/>
      <c r="BM8" s="33"/>
      <c r="BN8" s="33"/>
    </row>
    <row r="9" spans="1:66" s="20" customFormat="1" ht="258" customHeight="1" x14ac:dyDescent="0.2">
      <c r="A9" s="31"/>
      <c r="B9" s="31"/>
      <c r="C9" s="31"/>
      <c r="D9" s="31"/>
      <c r="E9" s="31"/>
      <c r="F9" s="31"/>
      <c r="G9" s="31"/>
      <c r="H9" s="31"/>
      <c r="I9" s="32"/>
      <c r="J9" s="33"/>
      <c r="K9" s="31"/>
      <c r="L9" s="31"/>
      <c r="M9" s="31"/>
      <c r="N9" s="39" t="str">
        <f>'[1]Annx-D (IE)'!R5</f>
        <v>OA Consumers</v>
      </c>
      <c r="O9" s="39" t="str">
        <f>'[1]Annx-D (IE)'!S5</f>
        <v>g-dam</v>
      </c>
      <c r="P9" s="39" t="s">
        <v>45</v>
      </c>
      <c r="Q9" s="40"/>
      <c r="R9" s="33"/>
      <c r="S9" s="33"/>
      <c r="T9" s="33"/>
      <c r="U9" s="21"/>
      <c r="V9" s="31"/>
      <c r="W9" s="31"/>
      <c r="X9" s="31"/>
      <c r="Y9" s="31"/>
      <c r="Z9" s="31"/>
      <c r="AA9" s="36"/>
      <c r="AB9" s="36"/>
      <c r="AC9" s="36"/>
      <c r="AD9" s="36"/>
      <c r="AE9" s="33"/>
      <c r="AF9" s="33"/>
      <c r="AG9" s="36"/>
      <c r="AH9" s="31"/>
      <c r="AI9" s="31"/>
      <c r="AJ9" s="31"/>
      <c r="AK9" s="31"/>
      <c r="AL9" s="31"/>
      <c r="AM9" s="31"/>
      <c r="AN9" s="31"/>
      <c r="AO9" s="31"/>
      <c r="AP9" s="31"/>
      <c r="AQ9" s="33"/>
      <c r="AR9" s="31"/>
      <c r="AS9" s="31"/>
      <c r="AT9" s="31"/>
      <c r="AU9" s="39" t="str">
        <f>N9</f>
        <v>OA Consumers</v>
      </c>
      <c r="AV9" s="39" t="str">
        <f>O9</f>
        <v>g-dam</v>
      </c>
      <c r="AW9" s="39" t="str">
        <f>P9</f>
        <v>Through Power Exchange(s)</v>
      </c>
      <c r="AX9" s="40"/>
      <c r="AY9" s="33"/>
      <c r="AZ9" s="33"/>
      <c r="BA9" s="33"/>
      <c r="BB9" s="31"/>
      <c r="BC9" s="31"/>
      <c r="BD9" s="31"/>
      <c r="BE9" s="31"/>
      <c r="BF9" s="31"/>
      <c r="BG9" s="31"/>
      <c r="BH9" s="36"/>
      <c r="BI9" s="36"/>
      <c r="BJ9" s="36"/>
      <c r="BK9" s="36"/>
      <c r="BL9" s="36"/>
      <c r="BM9" s="33"/>
      <c r="BN9" s="33"/>
    </row>
    <row r="10" spans="1:66" s="20" customFormat="1" x14ac:dyDescent="0.2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41">
        <v>6</v>
      </c>
      <c r="G10" s="41">
        <v>7</v>
      </c>
      <c r="H10" s="41">
        <v>8</v>
      </c>
      <c r="I10" s="41">
        <v>9</v>
      </c>
      <c r="J10" s="41">
        <v>10</v>
      </c>
      <c r="K10" s="41">
        <v>11</v>
      </c>
      <c r="L10" s="41">
        <v>12</v>
      </c>
      <c r="M10" s="41">
        <v>13</v>
      </c>
      <c r="N10" s="41">
        <v>14</v>
      </c>
      <c r="O10" s="41"/>
      <c r="P10" s="41">
        <v>15</v>
      </c>
      <c r="Q10" s="41">
        <v>16</v>
      </c>
      <c r="R10" s="41">
        <v>17</v>
      </c>
      <c r="S10" s="41">
        <v>18</v>
      </c>
      <c r="T10" s="41">
        <v>19</v>
      </c>
      <c r="U10" s="41">
        <v>20</v>
      </c>
      <c r="V10" s="41">
        <v>21</v>
      </c>
      <c r="W10" s="41">
        <v>22</v>
      </c>
      <c r="X10" s="41">
        <v>23</v>
      </c>
      <c r="Y10" s="41">
        <v>24</v>
      </c>
      <c r="Z10" s="41">
        <v>25</v>
      </c>
      <c r="AA10" s="41">
        <v>26</v>
      </c>
      <c r="AB10" s="41">
        <v>27</v>
      </c>
      <c r="AC10" s="41">
        <v>28</v>
      </c>
      <c r="AD10" s="41">
        <v>29</v>
      </c>
      <c r="AE10" s="41">
        <v>30</v>
      </c>
      <c r="AF10" s="41">
        <v>31</v>
      </c>
      <c r="AG10" s="41">
        <v>32</v>
      </c>
      <c r="AH10" s="41" t="s">
        <v>46</v>
      </c>
      <c r="AI10" s="41" t="s">
        <v>47</v>
      </c>
      <c r="AJ10" s="41" t="s">
        <v>48</v>
      </c>
      <c r="AK10" s="41" t="s">
        <v>49</v>
      </c>
      <c r="AL10" s="41" t="s">
        <v>50</v>
      </c>
      <c r="AM10" s="41" t="s">
        <v>51</v>
      </c>
      <c r="AN10" s="41" t="s">
        <v>52</v>
      </c>
      <c r="AO10" s="41" t="s">
        <v>53</v>
      </c>
      <c r="AP10" s="41" t="s">
        <v>54</v>
      </c>
      <c r="AQ10" s="41" t="s">
        <v>55</v>
      </c>
      <c r="AR10" s="41" t="s">
        <v>56</v>
      </c>
      <c r="AS10" s="41" t="s">
        <v>57</v>
      </c>
      <c r="AT10" s="41" t="s">
        <v>58</v>
      </c>
      <c r="AU10" s="41" t="s">
        <v>59</v>
      </c>
      <c r="AV10" s="41"/>
      <c r="AW10" s="41" t="s">
        <v>60</v>
      </c>
      <c r="AX10" s="41" t="s">
        <v>61</v>
      </c>
      <c r="AY10" s="41" t="s">
        <v>62</v>
      </c>
      <c r="AZ10" s="41" t="s">
        <v>63</v>
      </c>
      <c r="BA10" s="41" t="s">
        <v>64</v>
      </c>
      <c r="BB10" s="41" t="s">
        <v>65</v>
      </c>
      <c r="BC10" s="41" t="s">
        <v>66</v>
      </c>
      <c r="BD10" s="41" t="s">
        <v>67</v>
      </c>
      <c r="BE10" s="41" t="s">
        <v>68</v>
      </c>
      <c r="BF10" s="41" t="s">
        <v>69</v>
      </c>
      <c r="BG10" s="41" t="s">
        <v>70</v>
      </c>
      <c r="BH10" s="41" t="s">
        <v>71</v>
      </c>
      <c r="BI10" s="41" t="s">
        <v>72</v>
      </c>
      <c r="BJ10" s="41" t="s">
        <v>73</v>
      </c>
      <c r="BK10" s="41" t="s">
        <v>74</v>
      </c>
      <c r="BL10" s="41" t="s">
        <v>75</v>
      </c>
      <c r="BM10" s="41" t="s">
        <v>76</v>
      </c>
      <c r="BN10" s="41" t="s">
        <v>77</v>
      </c>
    </row>
    <row r="11" spans="1:66" ht="11.25" customHeight="1" x14ac:dyDescent="0.2">
      <c r="A11" s="42" t="s">
        <v>78</v>
      </c>
      <c r="B11" s="42" t="s">
        <v>78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3"/>
      <c r="N11" s="43"/>
      <c r="O11" s="43"/>
      <c r="P11" s="43"/>
      <c r="Q11" s="43"/>
      <c r="R11" s="42"/>
      <c r="S11" s="42"/>
      <c r="T11" s="42"/>
      <c r="U11" s="42"/>
      <c r="V11" s="42"/>
      <c r="W11" s="42"/>
      <c r="X11" s="42"/>
      <c r="Y11" s="42"/>
      <c r="Z11" s="42"/>
      <c r="AA11" s="44"/>
      <c r="AB11" s="44"/>
      <c r="AC11" s="44"/>
      <c r="AD11" s="44"/>
      <c r="AE11" s="44"/>
      <c r="AF11" s="44"/>
      <c r="AG11" s="44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4"/>
      <c r="BI11" s="44"/>
      <c r="BJ11" s="44"/>
      <c r="BK11" s="44"/>
      <c r="BL11" s="44"/>
      <c r="BM11" s="44"/>
      <c r="BN11" s="44"/>
    </row>
    <row r="12" spans="1:66" ht="55.15" customHeight="1" x14ac:dyDescent="0.2">
      <c r="A12" s="44">
        <v>1</v>
      </c>
      <c r="B12" s="45" t="s">
        <v>79</v>
      </c>
      <c r="C12" s="45">
        <f>'[1]Frm-3 DEMAND'!C12</f>
        <v>1243</v>
      </c>
      <c r="D12" s="44">
        <f>'[1]Frm-3 DEMAND'!F12</f>
        <v>0</v>
      </c>
      <c r="E12" s="45">
        <f>C12-D12</f>
        <v>1243</v>
      </c>
      <c r="F12" s="44">
        <f>'[1]Frm-1 Anticipated Gen.'!T18</f>
        <v>250</v>
      </c>
      <c r="G12" s="44">
        <f>'[1]Frm-1 Anticipated Gen.'!B18</f>
        <v>90</v>
      </c>
      <c r="H12" s="45">
        <f>'[1]Frm-1 Anticipated Gen.'!C18</f>
        <v>129</v>
      </c>
      <c r="I12" s="45">
        <f>'[1]Frm-1 Anticipated Gen.'!D18+'[1]Frm-1 Anticipated Gen.'!E18+'[1]Frm-1 Anticipated Gen.'!F18+'[1]Frm-1 Anticipated Gen.'!G18+'[1]Frm-1 Anticipated Gen.'!H18+'[1]Frm-1 Anticipated Gen.'!I18+'[1]Frm-1 Anticipated Gen.'!J18+'[1]Frm-1 Anticipated Gen.'!K18+'[1]Frm-1 Anticipated Gen.'!M18+'[1]Frm-1 Anticipated Gen.'!P18+'[1]Frm-1 Anticipated Gen.'!Z18+'[1]Frm-1 Anticipated Gen.'!AA18+'[1]Frm-1 Anticipated Gen.'!AB18+('[1]Frm-1 Anticipated Gen.'!N18*0.87)+('[1]Frm-1 Anticipated Gen.'!O18*0.87)</f>
        <v>275.52999999999997</v>
      </c>
      <c r="J12" s="45">
        <f>G12+H12+I12</f>
        <v>494.53</v>
      </c>
      <c r="K12" s="45">
        <f>'[1]Frm-1 Anticipated Gen.'!U18*0.77+'[1]Frm-1 Anticipated Gen.'!V18*0+'[1]Frm-1 Anticipated Gen.'!W18*0.87+'[1]Frm-1 Anticipated Gen.'!X18*0.8377+'[1]Frm-1 Anticipated Gen.'!Y18*0.8571+'[1]Frm-1 Anticipated Gen.'!AC18*0.87+'[1]Frm-1 Anticipated Gen.'!N18*0.87+'[1]Frm-1 Anticipated Gen.'!AD18*1</f>
        <v>90.560321200000004</v>
      </c>
      <c r="L12" s="45">
        <f>'[1]Frm-4 Shared Projects'!N13</f>
        <v>60.06</v>
      </c>
      <c r="M12" s="45">
        <f>'[1]Annx-D (IE)'!P7</f>
        <v>0</v>
      </c>
      <c r="N12" s="45">
        <f>'[1]Annx-D (IE)'!R7</f>
        <v>0</v>
      </c>
      <c r="O12" s="45">
        <f>'[1]Annx-D (IE)'!S7</f>
        <v>0</v>
      </c>
      <c r="P12" s="45">
        <f>'[1]Annx-D (IE)'!U7</f>
        <v>0</v>
      </c>
      <c r="Q12" s="45">
        <f>'[1]Frm-1 Anticipated Gen.'!U18*0.23+'[1]Frm-1 Anticipated Gen.'!V18*0+'[1]Frm-1 Anticipated Gen.'!W18*0.13+'[1]Frm-1 Anticipated Gen.'!X18*0.1623+'[1]Frm-1 Anticipated Gen.'!Y18*0.1429+('[1]Frm-1 Anticipated Gen.'!AC18*0.13)+('[1]Frm-1 Anticipated Gen.'!N18*0.13)</f>
        <v>18.615678800000001</v>
      </c>
      <c r="R12" s="45">
        <f>'[1]GoHP POWER'!G5+'[1]GoHP POWER'!H5</f>
        <v>422.36000000000007</v>
      </c>
      <c r="S12" s="45">
        <f>'[1]Annx-D (IE)'!AU7</f>
        <v>370</v>
      </c>
      <c r="T12" s="45">
        <f>'[1]Annx-D (IE)'!AS7</f>
        <v>0</v>
      </c>
      <c r="U12" s="45">
        <f>ABS('[1]Annx-D (IE)'!AW7)+'[1]Annx-D (IE)'!AV7</f>
        <v>0</v>
      </c>
      <c r="V12" s="45">
        <f>'[1]CENTER SECTOR'!BW9-R12-'[1]GoHP POWER'!F5</f>
        <v>257.12733767719993</v>
      </c>
      <c r="W12" s="45">
        <f>C12-(F12+G12+H12+I12+Q12+D12)</f>
        <v>479.85432120000007</v>
      </c>
      <c r="X12" s="45">
        <f>V12+F12+G12+H12+I12+M12+N12+O12+P12+Q12+R12-(S12+T12+U12)+L12</f>
        <v>1132.6930164771998</v>
      </c>
      <c r="Y12" s="45">
        <f>V12+M12+N12+P12+O12+R12-(S12+T12+U12)+L12</f>
        <v>369.54733767720001</v>
      </c>
      <c r="Z12" s="45">
        <f t="shared" ref="Z12:Z59" si="0">X12-C12+D12</f>
        <v>-110.30698352280024</v>
      </c>
      <c r="AA12" s="46"/>
      <c r="AB12" s="44"/>
      <c r="AC12" s="44"/>
      <c r="AD12" s="44"/>
      <c r="AE12" s="44"/>
      <c r="AF12" s="44"/>
      <c r="AG12" s="44"/>
      <c r="AH12" s="45">
        <v>49</v>
      </c>
      <c r="AI12" s="45" t="s">
        <v>80</v>
      </c>
      <c r="AJ12" s="45">
        <f>'[1]Frm-3 DEMAND'!C60</f>
        <v>1542</v>
      </c>
      <c r="AK12" s="44">
        <f>'[1]Frm-3 DEMAND'!F60</f>
        <v>0</v>
      </c>
      <c r="AL12" s="45">
        <f>AJ12-AK12</f>
        <v>1542</v>
      </c>
      <c r="AM12" s="44">
        <f>'[1]Frm-1 Anticipated Gen.'!T66</f>
        <v>300</v>
      </c>
      <c r="AN12" s="44">
        <f>'[1]Frm-1 Anticipated Gen.'!B66</f>
        <v>90</v>
      </c>
      <c r="AO12" s="45">
        <f>'[1]Frm-1 Anticipated Gen.'!C66</f>
        <v>122</v>
      </c>
      <c r="AP12" s="45">
        <f>'[1]Frm-1 Anticipated Gen.'!D66+'[1]Frm-1 Anticipated Gen.'!E66+'[1]Frm-1 Anticipated Gen.'!F66+'[1]Frm-1 Anticipated Gen.'!G66+'[1]Frm-1 Anticipated Gen.'!H66+'[1]Frm-1 Anticipated Gen.'!I66+'[1]Frm-1 Anticipated Gen.'!J66+'[1]Frm-1 Anticipated Gen.'!K66+'[1]Frm-1 Anticipated Gen.'!M66+'[1]Frm-1 Anticipated Gen.'!P66+'[1]Frm-1 Anticipated Gen.'!Z66+'[1]Frm-1 Anticipated Gen.'!AA66+'[1]Frm-1 Anticipated Gen.'!AB66+('[1]Frm-1 Anticipated Gen.'!N66*0.87)+('[1]Frm-1 Anticipated Gen.'!O66*0.87)</f>
        <v>292.52999999999997</v>
      </c>
      <c r="AQ12" s="45">
        <f>AN12+AO12+AP12</f>
        <v>504.53</v>
      </c>
      <c r="AR12" s="45">
        <f>'[1]Frm-1 Anticipated Gen.'!U66*0.77+'[1]Frm-1 Anticipated Gen.'!V66*0+'[1]Frm-1 Anticipated Gen.'!W66*0.87+'[1]Frm-1 Anticipated Gen.'!X66*0.8377+'[1]Frm-1 Anticipated Gen.'!Y66*0.8571+'[1]Frm-1 Anticipated Gen.'!AC66*0.87+'[1]Frm-1 Anticipated Gen.'!N66*0.87+'[1]Frm-1 Anticipated Gen.'!AD66*1</f>
        <v>80.989665799999997</v>
      </c>
      <c r="AS12" s="45">
        <f>'[1]Frm-4 Shared Projects'!N61</f>
        <v>60.06</v>
      </c>
      <c r="AT12" s="45">
        <f>'[1]Annx-D (IE)'!P55</f>
        <v>0</v>
      </c>
      <c r="AU12" s="45">
        <f>'[1]Annx-D (IE)'!R55</f>
        <v>0</v>
      </c>
      <c r="AV12" s="45">
        <f>'[1]Annx-D (IE)'!S55</f>
        <v>0</v>
      </c>
      <c r="AW12" s="45">
        <f>'[1]Annx-D (IE)'!U55</f>
        <v>0</v>
      </c>
      <c r="AX12" s="45">
        <f>'[1]Frm-1 Anticipated Gen.'!U66*0.23+'[1]Frm-1 Anticipated Gen.'!V66*0+'[1]Frm-1 Anticipated Gen.'!W66*0.13+'[1]Frm-1 Anticipated Gen.'!X66*0.1623+'[1]Frm-1 Anticipated Gen.'!Y66*0.1429+('[1]Frm-1 Anticipated Gen.'!AC66*0.13)+('[1]Frm-1 Anticipated Gen.'!N66*0.13)</f>
        <v>15.704334200000002</v>
      </c>
      <c r="AY12" s="45">
        <f>'[1]GoHP POWER'!G53+'[1]GoHP POWER'!H53</f>
        <v>222.57</v>
      </c>
      <c r="AZ12" s="45">
        <f>'[1]Annx-D (IE)'!AU55</f>
        <v>220</v>
      </c>
      <c r="BA12" s="45">
        <f>'[1]Annx-D (IE)'!AS55</f>
        <v>0</v>
      </c>
      <c r="BB12" s="45">
        <f>ABS('[1]Annx-D (IE)'!AW55)+'[1]Annx-D (IE)'!AV55</f>
        <v>0</v>
      </c>
      <c r="BC12" s="45">
        <f>'[1]CENTER SECTOR'!BW57-AY12-'[1]GoHP POWER'!F53</f>
        <v>267.47446267719988</v>
      </c>
      <c r="BD12" s="45">
        <f>AJ12-(AM12+AN12+AO12+AP12+AX12+AK12)</f>
        <v>721.76566580000008</v>
      </c>
      <c r="BE12" s="45">
        <f>BC12+AM12+AN12+AO12+AP12+AT12+AU12+AV12+AW12+AX12+AY12-(AZ12+BA12+BB12)+AS12</f>
        <v>1150.3387968771997</v>
      </c>
      <c r="BF12" s="45">
        <f>BC12+AT12+AU12+AW12+AU12+AY12-(AZ12+BA12+BB12)+AS12</f>
        <v>330.10446267719988</v>
      </c>
      <c r="BG12" s="45">
        <f t="shared" ref="BG12:BG59" si="1">BE12-AJ12+AK12</f>
        <v>-391.66120312280032</v>
      </c>
      <c r="BH12" s="46"/>
      <c r="BI12" s="44"/>
      <c r="BJ12" s="44"/>
      <c r="BK12" s="44"/>
      <c r="BL12" s="44"/>
      <c r="BM12" s="44"/>
      <c r="BN12" s="44"/>
    </row>
    <row r="13" spans="1:66" ht="55.15" customHeight="1" x14ac:dyDescent="0.2">
      <c r="A13" s="44">
        <v>2</v>
      </c>
      <c r="B13" s="45" t="s">
        <v>81</v>
      </c>
      <c r="C13" s="45">
        <f>'[1]Frm-3 DEMAND'!C13</f>
        <v>1233</v>
      </c>
      <c r="D13" s="44">
        <f>'[1]Frm-3 DEMAND'!F13</f>
        <v>0</v>
      </c>
      <c r="E13" s="45">
        <f t="shared" ref="E13:E59" si="2">C13-D13</f>
        <v>1233</v>
      </c>
      <c r="F13" s="44">
        <f>'[1]Frm-1 Anticipated Gen.'!T19</f>
        <v>250</v>
      </c>
      <c r="G13" s="44">
        <f>'[1]Frm-1 Anticipated Gen.'!B19</f>
        <v>90</v>
      </c>
      <c r="H13" s="45">
        <f>'[1]Frm-1 Anticipated Gen.'!C19</f>
        <v>129</v>
      </c>
      <c r="I13" s="45">
        <f>'[1]Frm-1 Anticipated Gen.'!D19+'[1]Frm-1 Anticipated Gen.'!E19+'[1]Frm-1 Anticipated Gen.'!F19+'[1]Frm-1 Anticipated Gen.'!G19+'[1]Frm-1 Anticipated Gen.'!H19+'[1]Frm-1 Anticipated Gen.'!I19+'[1]Frm-1 Anticipated Gen.'!J19+'[1]Frm-1 Anticipated Gen.'!K19+'[1]Frm-1 Anticipated Gen.'!M19+'[1]Frm-1 Anticipated Gen.'!P19+'[1]Frm-1 Anticipated Gen.'!Z19+'[1]Frm-1 Anticipated Gen.'!AA19+'[1]Frm-1 Anticipated Gen.'!AB19+('[1]Frm-1 Anticipated Gen.'!N19*0.87)+('[1]Frm-1 Anticipated Gen.'!O19*0.87)</f>
        <v>326.72999999999996</v>
      </c>
      <c r="J13" s="45">
        <f t="shared" ref="J13:J59" si="3">G13+H13+I13</f>
        <v>545.73</v>
      </c>
      <c r="K13" s="45">
        <f>'[1]Frm-1 Anticipated Gen.'!U19*0.77+'[1]Frm-1 Anticipated Gen.'!V19*0+'[1]Frm-1 Anticipated Gen.'!W19*0.87+'[1]Frm-1 Anticipated Gen.'!X19*0.8377+'[1]Frm-1 Anticipated Gen.'!Y19*0.8571+'[1]Frm-1 Anticipated Gen.'!AC19*0.87+'[1]Frm-1 Anticipated Gen.'!N19*0.87+'[1]Frm-1 Anticipated Gen.'!AD19*1</f>
        <v>142.76032120000002</v>
      </c>
      <c r="L13" s="45">
        <f>'[1]Frm-4 Shared Projects'!N14</f>
        <v>60.06</v>
      </c>
      <c r="M13" s="45">
        <f>'[1]Annx-D (IE)'!P8</f>
        <v>0</v>
      </c>
      <c r="N13" s="45">
        <f>'[1]Annx-D (IE)'!R8</f>
        <v>0</v>
      </c>
      <c r="O13" s="45">
        <f>'[1]Annx-D (IE)'!S8</f>
        <v>0</v>
      </c>
      <c r="P13" s="45">
        <f>'[1]Annx-D (IE)'!U8</f>
        <v>0</v>
      </c>
      <c r="Q13" s="45">
        <f>'[1]Frm-1 Anticipated Gen.'!U19*0.23+'[1]Frm-1 Anticipated Gen.'!V19*0+'[1]Frm-1 Anticipated Gen.'!W19*0.13+'[1]Frm-1 Anticipated Gen.'!X19*0.1623+'[1]Frm-1 Anticipated Gen.'!Y19*0.1429+('[1]Frm-1 Anticipated Gen.'!AC19*0.13)+('[1]Frm-1 Anticipated Gen.'!N19*0.13)</f>
        <v>26.415678800000002</v>
      </c>
      <c r="R13" s="45">
        <f>'[1]GoHP POWER'!G6+'[1]GoHP POWER'!H6</f>
        <v>320.66000000000003</v>
      </c>
      <c r="S13" s="45">
        <f>'[1]Annx-D (IE)'!AU8</f>
        <v>370</v>
      </c>
      <c r="T13" s="45">
        <f>'[1]Annx-D (IE)'!AS8</f>
        <v>0</v>
      </c>
      <c r="U13" s="45">
        <f>ABS('[1]Annx-D (IE)'!AW8)+'[1]Annx-D (IE)'!AV8</f>
        <v>0</v>
      </c>
      <c r="V13" s="45">
        <f>'[1]CENTER SECTOR'!BW10-R13-'[1]GoHP POWER'!F6</f>
        <v>252.20334567719982</v>
      </c>
      <c r="W13" s="45">
        <f t="shared" ref="W13:W59" si="4">C13-(F13+G13+H13+I13+Q13+D13)</f>
        <v>410.85432119999996</v>
      </c>
      <c r="X13" s="45">
        <f t="shared" ref="X13:X59" si="5">V13+F13+G13+H13+I13+M13+N13+O13+P13+Q13+R13-(S13+T13+U13)+L13</f>
        <v>1085.0690244771999</v>
      </c>
      <c r="Y13" s="45">
        <f t="shared" ref="Y13:Y59" si="6">V13+M13+N13+P13+O13+R13-(S13+T13+U13)+L13</f>
        <v>262.92334567719985</v>
      </c>
      <c r="Z13" s="45">
        <f t="shared" si="0"/>
        <v>-147.93097552280005</v>
      </c>
      <c r="AA13" s="46"/>
      <c r="AB13" s="44"/>
      <c r="AC13" s="44"/>
      <c r="AD13" s="44"/>
      <c r="AE13" s="44"/>
      <c r="AF13" s="44"/>
      <c r="AG13" s="44"/>
      <c r="AH13" s="45">
        <v>50</v>
      </c>
      <c r="AI13" s="45" t="s">
        <v>82</v>
      </c>
      <c r="AJ13" s="45">
        <f>'[1]Frm-3 DEMAND'!C61</f>
        <v>1531</v>
      </c>
      <c r="AK13" s="44">
        <f>'[1]Frm-3 DEMAND'!F61</f>
        <v>0</v>
      </c>
      <c r="AL13" s="45">
        <f t="shared" ref="AL13:AL59" si="7">AJ13-AK13</f>
        <v>1531</v>
      </c>
      <c r="AM13" s="44">
        <f>'[1]Frm-1 Anticipated Gen.'!T67</f>
        <v>300</v>
      </c>
      <c r="AN13" s="44">
        <f>'[1]Frm-1 Anticipated Gen.'!B67</f>
        <v>69</v>
      </c>
      <c r="AO13" s="45">
        <f>'[1]Frm-1 Anticipated Gen.'!C67</f>
        <v>106</v>
      </c>
      <c r="AP13" s="45">
        <f>'[1]Frm-1 Anticipated Gen.'!D67+'[1]Frm-1 Anticipated Gen.'!E67+'[1]Frm-1 Anticipated Gen.'!F67+'[1]Frm-1 Anticipated Gen.'!G67+'[1]Frm-1 Anticipated Gen.'!H67+'[1]Frm-1 Anticipated Gen.'!I67+'[1]Frm-1 Anticipated Gen.'!J67+'[1]Frm-1 Anticipated Gen.'!K67+'[1]Frm-1 Anticipated Gen.'!M67+'[1]Frm-1 Anticipated Gen.'!P67+'[1]Frm-1 Anticipated Gen.'!Z67+'[1]Frm-1 Anticipated Gen.'!AA67+'[1]Frm-1 Anticipated Gen.'!AB67+('[1]Frm-1 Anticipated Gen.'!N67*0.87)+('[1]Frm-1 Anticipated Gen.'!O67*0.87)</f>
        <v>269.52999999999997</v>
      </c>
      <c r="AQ13" s="45">
        <f t="shared" ref="AQ13:AQ58" si="8">AN13+AO13+AP13</f>
        <v>444.53</v>
      </c>
      <c r="AR13" s="45">
        <f>'[1]Frm-1 Anticipated Gen.'!U67*0.77+'[1]Frm-1 Anticipated Gen.'!V67*0+'[1]Frm-1 Anticipated Gen.'!W67*0.87+'[1]Frm-1 Anticipated Gen.'!X67*0.8377+'[1]Frm-1 Anticipated Gen.'!Y67*0.8571+'[1]Frm-1 Anticipated Gen.'!AC67*0.87+'[1]Frm-1 Anticipated Gen.'!N67*0.87+'[1]Frm-1 Anticipated Gen.'!AD67*1</f>
        <v>80.989665799999997</v>
      </c>
      <c r="AS13" s="45">
        <f>'[1]Frm-4 Shared Projects'!N62</f>
        <v>60.06</v>
      </c>
      <c r="AT13" s="45">
        <f>'[1]Annx-D (IE)'!P56</f>
        <v>0</v>
      </c>
      <c r="AU13" s="45">
        <f>'[1]Annx-D (IE)'!R56</f>
        <v>0</v>
      </c>
      <c r="AV13" s="45">
        <f>'[1]Annx-D (IE)'!S56</f>
        <v>0</v>
      </c>
      <c r="AW13" s="45">
        <f>'[1]Annx-D (IE)'!U56</f>
        <v>0</v>
      </c>
      <c r="AX13" s="45">
        <f>'[1]Frm-1 Anticipated Gen.'!U67*0.23+'[1]Frm-1 Anticipated Gen.'!V67*0+'[1]Frm-1 Anticipated Gen.'!W67*0.13+'[1]Frm-1 Anticipated Gen.'!X67*0.1623+'[1]Frm-1 Anticipated Gen.'!Y67*0.1429+('[1]Frm-1 Anticipated Gen.'!AC67*0.13)+('[1]Frm-1 Anticipated Gen.'!N67*0.13)</f>
        <v>15.704334200000002</v>
      </c>
      <c r="AY13" s="45">
        <f>'[1]GoHP POWER'!G54+'[1]GoHP POWER'!H54</f>
        <v>222.57</v>
      </c>
      <c r="AZ13" s="45">
        <f>'[1]Annx-D (IE)'!AU56</f>
        <v>220</v>
      </c>
      <c r="BA13" s="45">
        <f>'[1]Annx-D (IE)'!AS56</f>
        <v>0</v>
      </c>
      <c r="BB13" s="45">
        <f>ABS('[1]Annx-D (IE)'!AW56)+'[1]Annx-D (IE)'!AV56</f>
        <v>0</v>
      </c>
      <c r="BC13" s="45">
        <f>'[1]CENTER SECTOR'!BW58-AY13-'[1]GoHP POWER'!F54</f>
        <v>266.5899076771999</v>
      </c>
      <c r="BD13" s="45">
        <f t="shared" ref="BD13:BD59" si="9">AJ13-(AM13+AN13+AO13+AP13+AX13+AK13)</f>
        <v>770.76566580000008</v>
      </c>
      <c r="BE13" s="45">
        <f t="shared" ref="BE13:BE59" si="10">BC13+AM13+AN13+AO13+AP13+AT13+AU13+AV13+AW13+AX13+AY13-(AZ13+BA13+BB13)+AS13</f>
        <v>1089.4542418771998</v>
      </c>
      <c r="BF13" s="45">
        <f t="shared" ref="BF13:BF59" si="11">BC13+AT13+AU13+AW13+AU13+AY13-(AZ13+BA13+BB13)+AS13</f>
        <v>329.2199076771999</v>
      </c>
      <c r="BG13" s="45">
        <f t="shared" si="1"/>
        <v>-441.54575812280018</v>
      </c>
      <c r="BH13" s="46"/>
      <c r="BI13" s="44"/>
      <c r="BJ13" s="44"/>
      <c r="BK13" s="44"/>
      <c r="BL13" s="44"/>
      <c r="BM13" s="44"/>
      <c r="BN13" s="44"/>
    </row>
    <row r="14" spans="1:66" ht="55.15" customHeight="1" x14ac:dyDescent="0.2">
      <c r="A14" s="44">
        <v>3</v>
      </c>
      <c r="B14" s="45" t="s">
        <v>83</v>
      </c>
      <c r="C14" s="45">
        <f>'[1]Frm-3 DEMAND'!C14</f>
        <v>1228</v>
      </c>
      <c r="D14" s="44">
        <f>'[1]Frm-3 DEMAND'!F14</f>
        <v>0</v>
      </c>
      <c r="E14" s="45">
        <f t="shared" si="2"/>
        <v>1228</v>
      </c>
      <c r="F14" s="44">
        <f>'[1]Frm-1 Anticipated Gen.'!T20</f>
        <v>250</v>
      </c>
      <c r="G14" s="44">
        <f>'[1]Frm-1 Anticipated Gen.'!B20</f>
        <v>90</v>
      </c>
      <c r="H14" s="45">
        <f>'[1]Frm-1 Anticipated Gen.'!C20</f>
        <v>129</v>
      </c>
      <c r="I14" s="45">
        <f>'[1]Frm-1 Anticipated Gen.'!D20+'[1]Frm-1 Anticipated Gen.'!E20+'[1]Frm-1 Anticipated Gen.'!F20+'[1]Frm-1 Anticipated Gen.'!G20+'[1]Frm-1 Anticipated Gen.'!H20+'[1]Frm-1 Anticipated Gen.'!I20+'[1]Frm-1 Anticipated Gen.'!J20+'[1]Frm-1 Anticipated Gen.'!K20+'[1]Frm-1 Anticipated Gen.'!M20+'[1]Frm-1 Anticipated Gen.'!P20+'[1]Frm-1 Anticipated Gen.'!Z20+'[1]Frm-1 Anticipated Gen.'!AA20+'[1]Frm-1 Anticipated Gen.'!AB20+('[1]Frm-1 Anticipated Gen.'!N20*0.87)+('[1]Frm-1 Anticipated Gen.'!O20*0.87)</f>
        <v>321.72999999999996</v>
      </c>
      <c r="J14" s="45">
        <f t="shared" si="3"/>
        <v>540.73</v>
      </c>
      <c r="K14" s="45">
        <f>'[1]Frm-1 Anticipated Gen.'!U20*0.77+'[1]Frm-1 Anticipated Gen.'!V20*0+'[1]Frm-1 Anticipated Gen.'!W20*0.87+'[1]Frm-1 Anticipated Gen.'!X20*0.8377+'[1]Frm-1 Anticipated Gen.'!Y20*0.8571+'[1]Frm-1 Anticipated Gen.'!AC20*0.87+'[1]Frm-1 Anticipated Gen.'!N20*0.87+'[1]Frm-1 Anticipated Gen.'!AD20*1</f>
        <v>142.76032120000002</v>
      </c>
      <c r="L14" s="45">
        <f>'[1]Frm-4 Shared Projects'!N15</f>
        <v>60.06</v>
      </c>
      <c r="M14" s="45">
        <f>'[1]Annx-D (IE)'!P9</f>
        <v>0</v>
      </c>
      <c r="N14" s="45">
        <f>'[1]Annx-D (IE)'!R9</f>
        <v>0</v>
      </c>
      <c r="O14" s="45">
        <f>'[1]Annx-D (IE)'!S9</f>
        <v>0</v>
      </c>
      <c r="P14" s="45">
        <f>'[1]Annx-D (IE)'!U9</f>
        <v>0</v>
      </c>
      <c r="Q14" s="45">
        <f>'[1]Frm-1 Anticipated Gen.'!U20*0.23+'[1]Frm-1 Anticipated Gen.'!V20*0+'[1]Frm-1 Anticipated Gen.'!W20*0.13+'[1]Frm-1 Anticipated Gen.'!X20*0.1623+'[1]Frm-1 Anticipated Gen.'!Y20*0.1429+('[1]Frm-1 Anticipated Gen.'!AC20*0.13)+('[1]Frm-1 Anticipated Gen.'!N20*0.13)</f>
        <v>26.415678800000002</v>
      </c>
      <c r="R14" s="45">
        <f>'[1]GoHP POWER'!G7+'[1]GoHP POWER'!H7</f>
        <v>286.12</v>
      </c>
      <c r="S14" s="45">
        <f>'[1]Annx-D (IE)'!AU9</f>
        <v>370</v>
      </c>
      <c r="T14" s="45">
        <f>'[1]Annx-D (IE)'!AS9</f>
        <v>0</v>
      </c>
      <c r="U14" s="45">
        <f>ABS('[1]Annx-D (IE)'!AW9)+'[1]Annx-D (IE)'!AV9</f>
        <v>0</v>
      </c>
      <c r="V14" s="45">
        <f>'[1]CENTER SECTOR'!BW11-R14-'[1]GoHP POWER'!F7</f>
        <v>250.44756367719995</v>
      </c>
      <c r="W14" s="45">
        <f t="shared" si="4"/>
        <v>410.85432119999996</v>
      </c>
      <c r="X14" s="45">
        <f t="shared" si="5"/>
        <v>1043.7732424771998</v>
      </c>
      <c r="Y14" s="45">
        <f t="shared" si="6"/>
        <v>226.62756367719993</v>
      </c>
      <c r="Z14" s="45">
        <f t="shared" si="0"/>
        <v>-184.2267575228002</v>
      </c>
      <c r="AA14" s="46"/>
      <c r="AB14" s="44"/>
      <c r="AC14" s="44"/>
      <c r="AD14" s="44"/>
      <c r="AE14" s="44"/>
      <c r="AF14" s="44"/>
      <c r="AG14" s="44"/>
      <c r="AH14" s="45">
        <v>51</v>
      </c>
      <c r="AI14" s="45" t="s">
        <v>84</v>
      </c>
      <c r="AJ14" s="45">
        <f>'[1]Frm-3 DEMAND'!C62</f>
        <v>1518</v>
      </c>
      <c r="AK14" s="44">
        <f>'[1]Frm-3 DEMAND'!F62</f>
        <v>0</v>
      </c>
      <c r="AL14" s="45">
        <f t="shared" si="7"/>
        <v>1518</v>
      </c>
      <c r="AM14" s="44">
        <f>'[1]Frm-1 Anticipated Gen.'!T68</f>
        <v>300</v>
      </c>
      <c r="AN14" s="44">
        <f>'[1]Frm-1 Anticipated Gen.'!B68</f>
        <v>64</v>
      </c>
      <c r="AO14" s="45">
        <f>'[1]Frm-1 Anticipated Gen.'!C68</f>
        <v>90</v>
      </c>
      <c r="AP14" s="45">
        <f>'[1]Frm-1 Anticipated Gen.'!D68+'[1]Frm-1 Anticipated Gen.'!E68+'[1]Frm-1 Anticipated Gen.'!F68+'[1]Frm-1 Anticipated Gen.'!G68+'[1]Frm-1 Anticipated Gen.'!H68+'[1]Frm-1 Anticipated Gen.'!I68+'[1]Frm-1 Anticipated Gen.'!J68+'[1]Frm-1 Anticipated Gen.'!K68+'[1]Frm-1 Anticipated Gen.'!M68+'[1]Frm-1 Anticipated Gen.'!P68+'[1]Frm-1 Anticipated Gen.'!Z68+'[1]Frm-1 Anticipated Gen.'!AA68+'[1]Frm-1 Anticipated Gen.'!AB68+('[1]Frm-1 Anticipated Gen.'!N68*0.87)+('[1]Frm-1 Anticipated Gen.'!O68*0.87)</f>
        <v>262.52999999999997</v>
      </c>
      <c r="AQ14" s="45">
        <f t="shared" si="8"/>
        <v>416.53</v>
      </c>
      <c r="AR14" s="45">
        <f>'[1]Frm-1 Anticipated Gen.'!U68*0.77+'[1]Frm-1 Anticipated Gen.'!V68*0+'[1]Frm-1 Anticipated Gen.'!W68*0.87+'[1]Frm-1 Anticipated Gen.'!X68*0.8377+'[1]Frm-1 Anticipated Gen.'!Y68*0.8571+'[1]Frm-1 Anticipated Gen.'!AC68*0.87+'[1]Frm-1 Anticipated Gen.'!N68*0.87+'[1]Frm-1 Anticipated Gen.'!AD68*1</f>
        <v>80.989665799999997</v>
      </c>
      <c r="AS14" s="45">
        <f>'[1]Frm-4 Shared Projects'!N63</f>
        <v>60.06</v>
      </c>
      <c r="AT14" s="45">
        <f>'[1]Annx-D (IE)'!P57</f>
        <v>0</v>
      </c>
      <c r="AU14" s="45">
        <f>'[1]Annx-D (IE)'!R57</f>
        <v>0</v>
      </c>
      <c r="AV14" s="45">
        <f>'[1]Annx-D (IE)'!S57</f>
        <v>0</v>
      </c>
      <c r="AW14" s="45">
        <f>'[1]Annx-D (IE)'!U57</f>
        <v>0</v>
      </c>
      <c r="AX14" s="45">
        <f>'[1]Frm-1 Anticipated Gen.'!U68*0.23+'[1]Frm-1 Anticipated Gen.'!V68*0+'[1]Frm-1 Anticipated Gen.'!W68*0.13+'[1]Frm-1 Anticipated Gen.'!X68*0.1623+'[1]Frm-1 Anticipated Gen.'!Y68*0.1429+('[1]Frm-1 Anticipated Gen.'!AC68*0.13)+('[1]Frm-1 Anticipated Gen.'!N68*0.13)</f>
        <v>15.704334200000002</v>
      </c>
      <c r="AY14" s="45">
        <f>'[1]GoHP POWER'!G55+'[1]GoHP POWER'!H55</f>
        <v>222.57</v>
      </c>
      <c r="AZ14" s="45">
        <f>'[1]Annx-D (IE)'!AU57</f>
        <v>220</v>
      </c>
      <c r="BA14" s="45">
        <f>'[1]Annx-D (IE)'!AS57</f>
        <v>0</v>
      </c>
      <c r="BB14" s="45">
        <f>ABS('[1]Annx-D (IE)'!AW57)+'[1]Annx-D (IE)'!AV57</f>
        <v>0</v>
      </c>
      <c r="BC14" s="45">
        <f>'[1]CENTER SECTOR'!BW59-AY14-'[1]GoHP POWER'!F55</f>
        <v>266.77990767719984</v>
      </c>
      <c r="BD14" s="45">
        <f t="shared" si="9"/>
        <v>785.76566580000008</v>
      </c>
      <c r="BE14" s="45">
        <f t="shared" si="10"/>
        <v>1061.6442418771996</v>
      </c>
      <c r="BF14" s="45">
        <f t="shared" si="11"/>
        <v>329.40990767719984</v>
      </c>
      <c r="BG14" s="45">
        <f t="shared" si="1"/>
        <v>-456.35575812280035</v>
      </c>
      <c r="BH14" s="46"/>
      <c r="BI14" s="44"/>
      <c r="BJ14" s="44"/>
      <c r="BK14" s="44"/>
      <c r="BL14" s="44"/>
      <c r="BM14" s="44"/>
      <c r="BN14" s="44"/>
    </row>
    <row r="15" spans="1:66" ht="55.15" customHeight="1" x14ac:dyDescent="0.2">
      <c r="A15" s="44">
        <v>4</v>
      </c>
      <c r="B15" s="45" t="s">
        <v>85</v>
      </c>
      <c r="C15" s="45">
        <f>'[1]Frm-3 DEMAND'!C15</f>
        <v>1221</v>
      </c>
      <c r="D15" s="44">
        <f>'[1]Frm-3 DEMAND'!F14</f>
        <v>0</v>
      </c>
      <c r="E15" s="45">
        <f t="shared" si="2"/>
        <v>1221</v>
      </c>
      <c r="F15" s="44">
        <f>'[1]Frm-1 Anticipated Gen.'!T21</f>
        <v>250</v>
      </c>
      <c r="G15" s="44">
        <f>'[1]Frm-1 Anticipated Gen.'!B21</f>
        <v>90</v>
      </c>
      <c r="H15" s="45">
        <f>'[1]Frm-1 Anticipated Gen.'!C21</f>
        <v>110</v>
      </c>
      <c r="I15" s="45">
        <f>'[1]Frm-1 Anticipated Gen.'!D21+'[1]Frm-1 Anticipated Gen.'!E21+'[1]Frm-1 Anticipated Gen.'!F21+'[1]Frm-1 Anticipated Gen.'!G21+'[1]Frm-1 Anticipated Gen.'!H21+'[1]Frm-1 Anticipated Gen.'!I21+'[1]Frm-1 Anticipated Gen.'!J21+'[1]Frm-1 Anticipated Gen.'!K21+'[1]Frm-1 Anticipated Gen.'!M21+'[1]Frm-1 Anticipated Gen.'!P21+'[1]Frm-1 Anticipated Gen.'!Z21+'[1]Frm-1 Anticipated Gen.'!AA21+'[1]Frm-1 Anticipated Gen.'!AB21+('[1]Frm-1 Anticipated Gen.'!N21*0.87)+('[1]Frm-1 Anticipated Gen.'!O21*0.87)</f>
        <v>322.72999999999996</v>
      </c>
      <c r="J15" s="45">
        <f t="shared" si="3"/>
        <v>522.73</v>
      </c>
      <c r="K15" s="45">
        <f>'[1]Frm-1 Anticipated Gen.'!U21*0.77+'[1]Frm-1 Anticipated Gen.'!V21*0+'[1]Frm-1 Anticipated Gen.'!W21*0.87+'[1]Frm-1 Anticipated Gen.'!X21*0.8377+'[1]Frm-1 Anticipated Gen.'!Y21*0.8571+'[1]Frm-1 Anticipated Gen.'!AC21*0.87+'[1]Frm-1 Anticipated Gen.'!N21*0.87+'[1]Frm-1 Anticipated Gen.'!AD21*1</f>
        <v>142.76032120000002</v>
      </c>
      <c r="L15" s="45">
        <f>'[1]Frm-4 Shared Projects'!N16</f>
        <v>60.06</v>
      </c>
      <c r="M15" s="45">
        <f>'[1]Annx-D (IE)'!P10</f>
        <v>0</v>
      </c>
      <c r="N15" s="45">
        <f>'[1]Annx-D (IE)'!R10</f>
        <v>0</v>
      </c>
      <c r="O15" s="45">
        <f>'[1]Annx-D (IE)'!S10</f>
        <v>0</v>
      </c>
      <c r="P15" s="45">
        <f>'[1]Annx-D (IE)'!U10</f>
        <v>0</v>
      </c>
      <c r="Q15" s="45">
        <f>'[1]Frm-1 Anticipated Gen.'!U21*0.23+'[1]Frm-1 Anticipated Gen.'!V21*0+'[1]Frm-1 Anticipated Gen.'!W21*0.13+'[1]Frm-1 Anticipated Gen.'!X21*0.1623+'[1]Frm-1 Anticipated Gen.'!Y21*0.1429+('[1]Frm-1 Anticipated Gen.'!AC21*0.13)+('[1]Frm-1 Anticipated Gen.'!N21*0.13)</f>
        <v>26.415678800000002</v>
      </c>
      <c r="R15" s="45">
        <f>'[1]GoHP POWER'!G8+'[1]GoHP POWER'!H8</f>
        <v>262.91000000000003</v>
      </c>
      <c r="S15" s="45">
        <f>'[1]Annx-D (IE)'!AU10</f>
        <v>370</v>
      </c>
      <c r="T15" s="45">
        <f>'[1]Annx-D (IE)'!AS10</f>
        <v>0</v>
      </c>
      <c r="U15" s="45">
        <f>ABS('[1]Annx-D (IE)'!AW10)+'[1]Annx-D (IE)'!AV10</f>
        <v>0</v>
      </c>
      <c r="V15" s="45">
        <f>'[1]CENTER SECTOR'!BW12-R15-'[1]GoHP POWER'!F8</f>
        <v>248.69943767719994</v>
      </c>
      <c r="W15" s="45">
        <f t="shared" si="4"/>
        <v>421.85432119999996</v>
      </c>
      <c r="X15" s="45">
        <f t="shared" si="5"/>
        <v>1000.8151164772</v>
      </c>
      <c r="Y15" s="45">
        <f t="shared" si="6"/>
        <v>201.66943767719994</v>
      </c>
      <c r="Z15" s="45">
        <f t="shared" si="0"/>
        <v>-220.18488352279996</v>
      </c>
      <c r="AA15" s="46"/>
      <c r="AB15" s="44"/>
      <c r="AC15" s="44"/>
      <c r="AD15" s="44"/>
      <c r="AE15" s="44"/>
      <c r="AF15" s="44"/>
      <c r="AG15" s="44"/>
      <c r="AH15" s="45">
        <v>52</v>
      </c>
      <c r="AI15" s="45" t="s">
        <v>86</v>
      </c>
      <c r="AJ15" s="45">
        <f>'[1]Frm-3 DEMAND'!C63</f>
        <v>1496</v>
      </c>
      <c r="AK15" s="44">
        <f>'[1]Frm-3 DEMAND'!F63</f>
        <v>0</v>
      </c>
      <c r="AL15" s="45">
        <f t="shared" si="7"/>
        <v>1496</v>
      </c>
      <c r="AM15" s="44">
        <f>'[1]Frm-1 Anticipated Gen.'!T69</f>
        <v>300</v>
      </c>
      <c r="AN15" s="44">
        <f>'[1]Frm-1 Anticipated Gen.'!B69</f>
        <v>64</v>
      </c>
      <c r="AO15" s="45">
        <f>'[1]Frm-1 Anticipated Gen.'!C69</f>
        <v>90</v>
      </c>
      <c r="AP15" s="45">
        <f>'[1]Frm-1 Anticipated Gen.'!D69+'[1]Frm-1 Anticipated Gen.'!E69+'[1]Frm-1 Anticipated Gen.'!F69+'[1]Frm-1 Anticipated Gen.'!G69+'[1]Frm-1 Anticipated Gen.'!H69+'[1]Frm-1 Anticipated Gen.'!I69+'[1]Frm-1 Anticipated Gen.'!J69+'[1]Frm-1 Anticipated Gen.'!K69+'[1]Frm-1 Anticipated Gen.'!M69+'[1]Frm-1 Anticipated Gen.'!P69+'[1]Frm-1 Anticipated Gen.'!Z69+'[1]Frm-1 Anticipated Gen.'!AA69+'[1]Frm-1 Anticipated Gen.'!AB69+('[1]Frm-1 Anticipated Gen.'!N69*0.87)+('[1]Frm-1 Anticipated Gen.'!O69*0.87)</f>
        <v>262.52999999999997</v>
      </c>
      <c r="AQ15" s="45">
        <f t="shared" si="8"/>
        <v>416.53</v>
      </c>
      <c r="AR15" s="45">
        <f>'[1]Frm-1 Anticipated Gen.'!U69*0.77+'[1]Frm-1 Anticipated Gen.'!V69*0+'[1]Frm-1 Anticipated Gen.'!W69*0.87+'[1]Frm-1 Anticipated Gen.'!X69*0.8377+'[1]Frm-1 Anticipated Gen.'!Y69*0.8571+'[1]Frm-1 Anticipated Gen.'!AC69*0.87+'[1]Frm-1 Anticipated Gen.'!N69*0.87+'[1]Frm-1 Anticipated Gen.'!AD69*1</f>
        <v>80.989665799999997</v>
      </c>
      <c r="AS15" s="45">
        <f>'[1]Frm-4 Shared Projects'!N64</f>
        <v>60.06</v>
      </c>
      <c r="AT15" s="45">
        <f>'[1]Annx-D (IE)'!P58</f>
        <v>0</v>
      </c>
      <c r="AU15" s="45">
        <f>'[1]Annx-D (IE)'!R58</f>
        <v>0</v>
      </c>
      <c r="AV15" s="45">
        <f>'[1]Annx-D (IE)'!S58</f>
        <v>0</v>
      </c>
      <c r="AW15" s="45">
        <f>'[1]Annx-D (IE)'!U58</f>
        <v>0</v>
      </c>
      <c r="AX15" s="45">
        <f>'[1]Frm-1 Anticipated Gen.'!U69*0.23+'[1]Frm-1 Anticipated Gen.'!V69*0+'[1]Frm-1 Anticipated Gen.'!W69*0.13+'[1]Frm-1 Anticipated Gen.'!X69*0.1623+'[1]Frm-1 Anticipated Gen.'!Y69*0.1429+('[1]Frm-1 Anticipated Gen.'!AC69*0.13)+('[1]Frm-1 Anticipated Gen.'!N69*0.13)</f>
        <v>15.704334200000002</v>
      </c>
      <c r="AY15" s="45">
        <f>'[1]GoHP POWER'!G56+'[1]GoHP POWER'!H56</f>
        <v>222.57</v>
      </c>
      <c r="AZ15" s="45">
        <f>'[1]Annx-D (IE)'!AU58</f>
        <v>220</v>
      </c>
      <c r="BA15" s="45">
        <f>'[1]Annx-D (IE)'!AS58</f>
        <v>0</v>
      </c>
      <c r="BB15" s="45">
        <f>ABS('[1]Annx-D (IE)'!AW58)+'[1]Annx-D (IE)'!AV58</f>
        <v>0</v>
      </c>
      <c r="BC15" s="45">
        <f>'[1]CENTER SECTOR'!BW60-AY15-'[1]GoHP POWER'!F56</f>
        <v>266.61990767719988</v>
      </c>
      <c r="BD15" s="45">
        <f t="shared" si="9"/>
        <v>763.76566580000008</v>
      </c>
      <c r="BE15" s="45">
        <f t="shared" si="10"/>
        <v>1061.4842418771998</v>
      </c>
      <c r="BF15" s="45">
        <f t="shared" si="11"/>
        <v>329.24990767719987</v>
      </c>
      <c r="BG15" s="45">
        <f t="shared" si="1"/>
        <v>-434.51575812280021</v>
      </c>
      <c r="BH15" s="46"/>
      <c r="BI15" s="44"/>
      <c r="BJ15" s="44"/>
      <c r="BK15" s="44"/>
      <c r="BL15" s="44"/>
      <c r="BM15" s="44"/>
      <c r="BN15" s="44"/>
    </row>
    <row r="16" spans="1:66" ht="55.15" customHeight="1" x14ac:dyDescent="0.2">
      <c r="A16" s="44">
        <v>5</v>
      </c>
      <c r="B16" s="45" t="s">
        <v>87</v>
      </c>
      <c r="C16" s="45">
        <f>'[1]Frm-3 DEMAND'!C16</f>
        <v>1220</v>
      </c>
      <c r="D16" s="44">
        <f>'[1]Frm-3 DEMAND'!F16</f>
        <v>0</v>
      </c>
      <c r="E16" s="45">
        <f t="shared" si="2"/>
        <v>1220</v>
      </c>
      <c r="F16" s="44">
        <f>'[1]Frm-1 Anticipated Gen.'!T22</f>
        <v>250</v>
      </c>
      <c r="G16" s="44">
        <f>'[1]Frm-1 Anticipated Gen.'!B22</f>
        <v>90</v>
      </c>
      <c r="H16" s="45">
        <f>'[1]Frm-1 Anticipated Gen.'!C22</f>
        <v>100</v>
      </c>
      <c r="I16" s="45">
        <f>'[1]Frm-1 Anticipated Gen.'!D22+'[1]Frm-1 Anticipated Gen.'!E22+'[1]Frm-1 Anticipated Gen.'!F22+'[1]Frm-1 Anticipated Gen.'!G22+'[1]Frm-1 Anticipated Gen.'!H22+'[1]Frm-1 Anticipated Gen.'!I22+'[1]Frm-1 Anticipated Gen.'!J22+'[1]Frm-1 Anticipated Gen.'!K22+'[1]Frm-1 Anticipated Gen.'!M22+'[1]Frm-1 Anticipated Gen.'!P22+'[1]Frm-1 Anticipated Gen.'!Z22+'[1]Frm-1 Anticipated Gen.'!AA22+'[1]Frm-1 Anticipated Gen.'!AB22+('[1]Frm-1 Anticipated Gen.'!N22*0.87)+('[1]Frm-1 Anticipated Gen.'!O22*0.87)</f>
        <v>322.72999999999996</v>
      </c>
      <c r="J16" s="45">
        <f t="shared" si="3"/>
        <v>512.73</v>
      </c>
      <c r="K16" s="45">
        <f>'[1]Frm-1 Anticipated Gen.'!U22*0.77+'[1]Frm-1 Anticipated Gen.'!V22*0+'[1]Frm-1 Anticipated Gen.'!W22*0.87+'[1]Frm-1 Anticipated Gen.'!X22*0.8377+'[1]Frm-1 Anticipated Gen.'!Y22*0.8571+'[1]Frm-1 Anticipated Gen.'!AC22*0.87+'[1]Frm-1 Anticipated Gen.'!N22*0.87+'[1]Frm-1 Anticipated Gen.'!AD22*1</f>
        <v>142.76032120000002</v>
      </c>
      <c r="L16" s="45">
        <f>'[1]Frm-4 Shared Projects'!N17</f>
        <v>60.06</v>
      </c>
      <c r="M16" s="45">
        <f>'[1]Annx-D (IE)'!P11</f>
        <v>0</v>
      </c>
      <c r="N16" s="45">
        <f>'[1]Annx-D (IE)'!R11</f>
        <v>0</v>
      </c>
      <c r="O16" s="45">
        <f>'[1]Annx-D (IE)'!S11</f>
        <v>0</v>
      </c>
      <c r="P16" s="45">
        <f>'[1]Annx-D (IE)'!U11</f>
        <v>0</v>
      </c>
      <c r="Q16" s="45">
        <f>'[1]Frm-1 Anticipated Gen.'!U22*0.23+'[1]Frm-1 Anticipated Gen.'!V22*0+'[1]Frm-1 Anticipated Gen.'!W22*0.13+'[1]Frm-1 Anticipated Gen.'!X22*0.1623+'[1]Frm-1 Anticipated Gen.'!Y22*0.1429+('[1]Frm-1 Anticipated Gen.'!AC22*0.13)+('[1]Frm-1 Anticipated Gen.'!N22*0.13)</f>
        <v>26.415678800000002</v>
      </c>
      <c r="R16" s="45">
        <f>'[1]GoHP POWER'!G9+'[1]GoHP POWER'!H9</f>
        <v>235.11</v>
      </c>
      <c r="S16" s="45">
        <f>'[1]Annx-D (IE)'!AU11</f>
        <v>370</v>
      </c>
      <c r="T16" s="45">
        <f>'[1]Annx-D (IE)'!AS11</f>
        <v>0</v>
      </c>
      <c r="U16" s="45">
        <f>ABS('[1]Annx-D (IE)'!AW11)+'[1]Annx-D (IE)'!AV11</f>
        <v>0</v>
      </c>
      <c r="V16" s="45">
        <f>'[1]CENTER SECTOR'!BW13-R16-'[1]GoHP POWER'!F9</f>
        <v>246.68574267719993</v>
      </c>
      <c r="W16" s="45">
        <f t="shared" si="4"/>
        <v>430.85432119999996</v>
      </c>
      <c r="X16" s="45">
        <f t="shared" si="5"/>
        <v>961.00142147719998</v>
      </c>
      <c r="Y16" s="45">
        <f t="shared" si="6"/>
        <v>171.85574267719994</v>
      </c>
      <c r="Z16" s="45">
        <f t="shared" si="0"/>
        <v>-258.99857852280002</v>
      </c>
      <c r="AA16" s="46"/>
      <c r="AB16" s="44"/>
      <c r="AC16" s="44"/>
      <c r="AD16" s="44"/>
      <c r="AE16" s="44"/>
      <c r="AF16" s="44"/>
      <c r="AG16" s="44"/>
      <c r="AH16" s="45">
        <v>53</v>
      </c>
      <c r="AI16" s="45" t="s">
        <v>88</v>
      </c>
      <c r="AJ16" s="45">
        <f>'[1]Frm-3 DEMAND'!C64</f>
        <v>1460</v>
      </c>
      <c r="AK16" s="44">
        <f>'[1]Frm-3 DEMAND'!F64</f>
        <v>0</v>
      </c>
      <c r="AL16" s="45">
        <f t="shared" si="7"/>
        <v>1460</v>
      </c>
      <c r="AM16" s="44">
        <f>'[1]Frm-1 Anticipated Gen.'!T70</f>
        <v>300</v>
      </c>
      <c r="AN16" s="44">
        <f>'[1]Frm-1 Anticipated Gen.'!B70</f>
        <v>64</v>
      </c>
      <c r="AO16" s="45">
        <f>'[1]Frm-1 Anticipated Gen.'!C70</f>
        <v>90</v>
      </c>
      <c r="AP16" s="45">
        <f>'[1]Frm-1 Anticipated Gen.'!D70+'[1]Frm-1 Anticipated Gen.'!E70+'[1]Frm-1 Anticipated Gen.'!F70+'[1]Frm-1 Anticipated Gen.'!G70+'[1]Frm-1 Anticipated Gen.'!H70+'[1]Frm-1 Anticipated Gen.'!I70+'[1]Frm-1 Anticipated Gen.'!J70+'[1]Frm-1 Anticipated Gen.'!K70+'[1]Frm-1 Anticipated Gen.'!M70+'[1]Frm-1 Anticipated Gen.'!P70+'[1]Frm-1 Anticipated Gen.'!Z70+'[1]Frm-1 Anticipated Gen.'!AA70+'[1]Frm-1 Anticipated Gen.'!AB70+('[1]Frm-1 Anticipated Gen.'!N70*0.87)+('[1]Frm-1 Anticipated Gen.'!O70*0.87)</f>
        <v>262.52999999999997</v>
      </c>
      <c r="AQ16" s="45">
        <f t="shared" si="8"/>
        <v>416.53</v>
      </c>
      <c r="AR16" s="45">
        <f>'[1]Frm-1 Anticipated Gen.'!U70*0.77+'[1]Frm-1 Anticipated Gen.'!V70*0+'[1]Frm-1 Anticipated Gen.'!W70*0.87+'[1]Frm-1 Anticipated Gen.'!X70*0.8377+'[1]Frm-1 Anticipated Gen.'!Y70*0.8571+'[1]Frm-1 Anticipated Gen.'!AC70*0.87+'[1]Frm-1 Anticipated Gen.'!N70*0.87+'[1]Frm-1 Anticipated Gen.'!AD70*1</f>
        <v>80.989665799999997</v>
      </c>
      <c r="AS16" s="45">
        <f>'[1]Frm-4 Shared Projects'!N65</f>
        <v>60.06</v>
      </c>
      <c r="AT16" s="45">
        <f>'[1]Annx-D (IE)'!P59</f>
        <v>0</v>
      </c>
      <c r="AU16" s="45">
        <f>'[1]Annx-D (IE)'!R59</f>
        <v>0</v>
      </c>
      <c r="AV16" s="45">
        <f>'[1]Annx-D (IE)'!S59</f>
        <v>0</v>
      </c>
      <c r="AW16" s="45">
        <f>'[1]Annx-D (IE)'!U59</f>
        <v>0</v>
      </c>
      <c r="AX16" s="45">
        <f>'[1]Frm-1 Anticipated Gen.'!U70*0.23+'[1]Frm-1 Anticipated Gen.'!V70*0+'[1]Frm-1 Anticipated Gen.'!W70*0.13+'[1]Frm-1 Anticipated Gen.'!X70*0.1623+'[1]Frm-1 Anticipated Gen.'!Y70*0.1429+('[1]Frm-1 Anticipated Gen.'!AC70*0.13)+('[1]Frm-1 Anticipated Gen.'!N70*0.13)</f>
        <v>15.704334200000002</v>
      </c>
      <c r="AY16" s="45">
        <f>'[1]GoHP POWER'!G57+'[1]GoHP POWER'!H57</f>
        <v>222.57</v>
      </c>
      <c r="AZ16" s="45">
        <f>'[1]Annx-D (IE)'!AU59</f>
        <v>220</v>
      </c>
      <c r="BA16" s="45">
        <f>'[1]Annx-D (IE)'!AS59</f>
        <v>0</v>
      </c>
      <c r="BB16" s="45">
        <f>ABS('[1]Annx-D (IE)'!AW59)+'[1]Annx-D (IE)'!AV59</f>
        <v>0</v>
      </c>
      <c r="BC16" s="45">
        <f>'[1]CENTER SECTOR'!BW61-AY16-'[1]GoHP POWER'!F57</f>
        <v>267.0333996771999</v>
      </c>
      <c r="BD16" s="45">
        <f t="shared" si="9"/>
        <v>727.76566580000008</v>
      </c>
      <c r="BE16" s="45">
        <f t="shared" si="10"/>
        <v>1061.8977338771997</v>
      </c>
      <c r="BF16" s="45">
        <f t="shared" si="11"/>
        <v>329.66339967719989</v>
      </c>
      <c r="BG16" s="45">
        <f t="shared" si="1"/>
        <v>-398.1022661228003</v>
      </c>
      <c r="BH16" s="46"/>
      <c r="BI16" s="44"/>
      <c r="BJ16" s="44"/>
      <c r="BK16" s="44"/>
      <c r="BL16" s="44"/>
      <c r="BM16" s="44"/>
      <c r="BN16" s="44"/>
    </row>
    <row r="17" spans="1:66" ht="55.15" customHeight="1" x14ac:dyDescent="0.2">
      <c r="A17" s="44">
        <v>6</v>
      </c>
      <c r="B17" s="45" t="s">
        <v>89</v>
      </c>
      <c r="C17" s="45">
        <f>'[1]Frm-3 DEMAND'!C17</f>
        <v>1215</v>
      </c>
      <c r="D17" s="44">
        <f>'[1]Frm-3 DEMAND'!F17</f>
        <v>0</v>
      </c>
      <c r="E17" s="45">
        <f t="shared" si="2"/>
        <v>1215</v>
      </c>
      <c r="F17" s="44">
        <f>'[1]Frm-1 Anticipated Gen.'!T23</f>
        <v>250</v>
      </c>
      <c r="G17" s="44">
        <f>'[1]Frm-1 Anticipated Gen.'!B23</f>
        <v>90</v>
      </c>
      <c r="H17" s="45">
        <f>'[1]Frm-1 Anticipated Gen.'!C23</f>
        <v>115</v>
      </c>
      <c r="I17" s="45">
        <f>'[1]Frm-1 Anticipated Gen.'!D23+'[1]Frm-1 Anticipated Gen.'!E23+'[1]Frm-1 Anticipated Gen.'!F23+'[1]Frm-1 Anticipated Gen.'!G23+'[1]Frm-1 Anticipated Gen.'!H23+'[1]Frm-1 Anticipated Gen.'!I23+'[1]Frm-1 Anticipated Gen.'!J23+'[1]Frm-1 Anticipated Gen.'!K23+'[1]Frm-1 Anticipated Gen.'!M23+'[1]Frm-1 Anticipated Gen.'!P23+'[1]Frm-1 Anticipated Gen.'!Z23+'[1]Frm-1 Anticipated Gen.'!AA23+'[1]Frm-1 Anticipated Gen.'!AB23+('[1]Frm-1 Anticipated Gen.'!N23*0.87)+('[1]Frm-1 Anticipated Gen.'!O23*0.87)</f>
        <v>322.72999999999996</v>
      </c>
      <c r="J17" s="45">
        <f t="shared" si="3"/>
        <v>527.73</v>
      </c>
      <c r="K17" s="45">
        <f>'[1]Frm-1 Anticipated Gen.'!U23*0.77+'[1]Frm-1 Anticipated Gen.'!V23*0+'[1]Frm-1 Anticipated Gen.'!W23*0.87+'[1]Frm-1 Anticipated Gen.'!X23*0.8377+'[1]Frm-1 Anticipated Gen.'!Y23*0.8571+'[1]Frm-1 Anticipated Gen.'!AC23*0.87+'[1]Frm-1 Anticipated Gen.'!N23*0.87+'[1]Frm-1 Anticipated Gen.'!AD23*1</f>
        <v>142.76032120000002</v>
      </c>
      <c r="L17" s="45">
        <f>'[1]Frm-4 Shared Projects'!N18</f>
        <v>60.06</v>
      </c>
      <c r="M17" s="45">
        <f>'[1]Annx-D (IE)'!P12</f>
        <v>0</v>
      </c>
      <c r="N17" s="45">
        <f>'[1]Annx-D (IE)'!R12</f>
        <v>0</v>
      </c>
      <c r="O17" s="45">
        <f>'[1]Annx-D (IE)'!S12</f>
        <v>0</v>
      </c>
      <c r="P17" s="45">
        <f>'[1]Annx-D (IE)'!U12</f>
        <v>0</v>
      </c>
      <c r="Q17" s="45">
        <f>'[1]Frm-1 Anticipated Gen.'!U23*0.23+'[1]Frm-1 Anticipated Gen.'!V23*0+'[1]Frm-1 Anticipated Gen.'!W23*0.13+'[1]Frm-1 Anticipated Gen.'!X23*0.1623+'[1]Frm-1 Anticipated Gen.'!Y23*0.1429+('[1]Frm-1 Anticipated Gen.'!AC23*0.13)+('[1]Frm-1 Anticipated Gen.'!N23*0.13)</f>
        <v>26.415678800000002</v>
      </c>
      <c r="R17" s="45">
        <f>'[1]GoHP POWER'!G10+'[1]GoHP POWER'!H10</f>
        <v>235.11</v>
      </c>
      <c r="S17" s="45">
        <f>'[1]Annx-D (IE)'!AU12</f>
        <v>370</v>
      </c>
      <c r="T17" s="45">
        <f>'[1]Annx-D (IE)'!AS12</f>
        <v>0</v>
      </c>
      <c r="U17" s="45">
        <f>ABS('[1]Annx-D (IE)'!AW12)+'[1]Annx-D (IE)'!AV12</f>
        <v>0</v>
      </c>
      <c r="V17" s="45">
        <f>'[1]CENTER SECTOR'!BW14-R17-'[1]GoHP POWER'!F10</f>
        <v>244.30225367719999</v>
      </c>
      <c r="W17" s="45">
        <f t="shared" si="4"/>
        <v>410.85432119999996</v>
      </c>
      <c r="X17" s="45">
        <f t="shared" si="5"/>
        <v>973.61793247720016</v>
      </c>
      <c r="Y17" s="45">
        <f t="shared" si="6"/>
        <v>169.4722536772</v>
      </c>
      <c r="Z17" s="45">
        <f t="shared" si="0"/>
        <v>-241.38206752279984</v>
      </c>
      <c r="AA17" s="46"/>
      <c r="AB17" s="44"/>
      <c r="AC17" s="44"/>
      <c r="AD17" s="44"/>
      <c r="AE17" s="44"/>
      <c r="AF17" s="44"/>
      <c r="AG17" s="44"/>
      <c r="AH17" s="45">
        <v>54</v>
      </c>
      <c r="AI17" s="45" t="s">
        <v>90</v>
      </c>
      <c r="AJ17" s="45">
        <f>'[1]Frm-3 DEMAND'!C65</f>
        <v>1447</v>
      </c>
      <c r="AK17" s="44">
        <f>'[1]Frm-3 DEMAND'!F65</f>
        <v>0</v>
      </c>
      <c r="AL17" s="45">
        <f t="shared" si="7"/>
        <v>1447</v>
      </c>
      <c r="AM17" s="44">
        <f>'[1]Frm-1 Anticipated Gen.'!T71</f>
        <v>300</v>
      </c>
      <c r="AN17" s="44">
        <f>'[1]Frm-1 Anticipated Gen.'!B71</f>
        <v>64</v>
      </c>
      <c r="AO17" s="45">
        <f>'[1]Frm-1 Anticipated Gen.'!C71</f>
        <v>90</v>
      </c>
      <c r="AP17" s="45">
        <f>'[1]Frm-1 Anticipated Gen.'!D71+'[1]Frm-1 Anticipated Gen.'!E71+'[1]Frm-1 Anticipated Gen.'!F71+'[1]Frm-1 Anticipated Gen.'!G71+'[1]Frm-1 Anticipated Gen.'!H71+'[1]Frm-1 Anticipated Gen.'!I71+'[1]Frm-1 Anticipated Gen.'!J71+'[1]Frm-1 Anticipated Gen.'!K71+'[1]Frm-1 Anticipated Gen.'!M71+'[1]Frm-1 Anticipated Gen.'!P71+'[1]Frm-1 Anticipated Gen.'!Z71+'[1]Frm-1 Anticipated Gen.'!AA71+'[1]Frm-1 Anticipated Gen.'!AB71+('[1]Frm-1 Anticipated Gen.'!N71*0.87)+('[1]Frm-1 Anticipated Gen.'!O71*0.87)</f>
        <v>262.52999999999997</v>
      </c>
      <c r="AQ17" s="45">
        <f t="shared" si="8"/>
        <v>416.53</v>
      </c>
      <c r="AR17" s="45">
        <f>'[1]Frm-1 Anticipated Gen.'!U71*0.77+'[1]Frm-1 Anticipated Gen.'!V71*0+'[1]Frm-1 Anticipated Gen.'!W71*0.87+'[1]Frm-1 Anticipated Gen.'!X71*0.8377+'[1]Frm-1 Anticipated Gen.'!Y71*0.8571+'[1]Frm-1 Anticipated Gen.'!AC71*0.87+'[1]Frm-1 Anticipated Gen.'!N71*0.87+'[1]Frm-1 Anticipated Gen.'!AD71*1</f>
        <v>80.989665799999997</v>
      </c>
      <c r="AS17" s="45">
        <f>'[1]Frm-4 Shared Projects'!N66</f>
        <v>60.06</v>
      </c>
      <c r="AT17" s="45">
        <f>'[1]Annx-D (IE)'!P60</f>
        <v>0</v>
      </c>
      <c r="AU17" s="45">
        <f>'[1]Annx-D (IE)'!R60</f>
        <v>0</v>
      </c>
      <c r="AV17" s="45">
        <f>'[1]Annx-D (IE)'!S60</f>
        <v>0</v>
      </c>
      <c r="AW17" s="45">
        <f>'[1]Annx-D (IE)'!U60</f>
        <v>0</v>
      </c>
      <c r="AX17" s="45">
        <f>'[1]Frm-1 Anticipated Gen.'!U71*0.23+'[1]Frm-1 Anticipated Gen.'!V71*0+'[1]Frm-1 Anticipated Gen.'!W71*0.13+'[1]Frm-1 Anticipated Gen.'!X71*0.1623+'[1]Frm-1 Anticipated Gen.'!Y71*0.1429+('[1]Frm-1 Anticipated Gen.'!AC71*0.13)+('[1]Frm-1 Anticipated Gen.'!N71*0.13)</f>
        <v>15.704334200000002</v>
      </c>
      <c r="AY17" s="45">
        <f>'[1]GoHP POWER'!G58+'[1]GoHP POWER'!H58</f>
        <v>222.57</v>
      </c>
      <c r="AZ17" s="45">
        <f>'[1]Annx-D (IE)'!AU60</f>
        <v>220</v>
      </c>
      <c r="BA17" s="45">
        <f>'[1]Annx-D (IE)'!AS60</f>
        <v>0</v>
      </c>
      <c r="BB17" s="45">
        <f>ABS('[1]Annx-D (IE)'!AW60)+'[1]Annx-D (IE)'!AV60</f>
        <v>0</v>
      </c>
      <c r="BC17" s="45">
        <f>'[1]CENTER SECTOR'!BW62-AY17-'[1]GoHP POWER'!F58</f>
        <v>266.9033996771999</v>
      </c>
      <c r="BD17" s="45">
        <f t="shared" si="9"/>
        <v>714.76566580000008</v>
      </c>
      <c r="BE17" s="45">
        <f t="shared" si="10"/>
        <v>1061.7677338771998</v>
      </c>
      <c r="BF17" s="45">
        <f t="shared" si="11"/>
        <v>329.5333996771999</v>
      </c>
      <c r="BG17" s="45">
        <f t="shared" si="1"/>
        <v>-385.23226612280018</v>
      </c>
      <c r="BH17" s="46"/>
      <c r="BI17" s="44"/>
      <c r="BJ17" s="44"/>
      <c r="BK17" s="44"/>
      <c r="BL17" s="44"/>
      <c r="BM17" s="44"/>
      <c r="BN17" s="44"/>
    </row>
    <row r="18" spans="1:66" ht="55.15" customHeight="1" x14ac:dyDescent="0.2">
      <c r="A18" s="44">
        <v>7</v>
      </c>
      <c r="B18" s="45" t="s">
        <v>91</v>
      </c>
      <c r="C18" s="45">
        <f>'[1]Frm-3 DEMAND'!C18</f>
        <v>1205</v>
      </c>
      <c r="D18" s="44">
        <f>'[1]Frm-3 DEMAND'!F18</f>
        <v>0</v>
      </c>
      <c r="E18" s="45">
        <f t="shared" si="2"/>
        <v>1205</v>
      </c>
      <c r="F18" s="44">
        <f>'[1]Frm-1 Anticipated Gen.'!T24</f>
        <v>250</v>
      </c>
      <c r="G18" s="44">
        <f>'[1]Frm-1 Anticipated Gen.'!B24</f>
        <v>90</v>
      </c>
      <c r="H18" s="45">
        <f>'[1]Frm-1 Anticipated Gen.'!C24</f>
        <v>100</v>
      </c>
      <c r="I18" s="45">
        <f>'[1]Frm-1 Anticipated Gen.'!D24+'[1]Frm-1 Anticipated Gen.'!E24+'[1]Frm-1 Anticipated Gen.'!F24+'[1]Frm-1 Anticipated Gen.'!G24+'[1]Frm-1 Anticipated Gen.'!H24+'[1]Frm-1 Anticipated Gen.'!I24+'[1]Frm-1 Anticipated Gen.'!J24+'[1]Frm-1 Anticipated Gen.'!K24+'[1]Frm-1 Anticipated Gen.'!M24+'[1]Frm-1 Anticipated Gen.'!P24+'[1]Frm-1 Anticipated Gen.'!Z24+'[1]Frm-1 Anticipated Gen.'!AA24+'[1]Frm-1 Anticipated Gen.'!AB24+('[1]Frm-1 Anticipated Gen.'!N24*0.87)+('[1]Frm-1 Anticipated Gen.'!O24*0.87)</f>
        <v>322.72999999999996</v>
      </c>
      <c r="J18" s="45">
        <f t="shared" si="3"/>
        <v>512.73</v>
      </c>
      <c r="K18" s="45">
        <f>'[1]Frm-1 Anticipated Gen.'!U24*0.77+'[1]Frm-1 Anticipated Gen.'!V24*0+'[1]Frm-1 Anticipated Gen.'!W24*0.87+'[1]Frm-1 Anticipated Gen.'!X24*0.8377+'[1]Frm-1 Anticipated Gen.'!Y24*0.8571+'[1]Frm-1 Anticipated Gen.'!AC24*0.87+'[1]Frm-1 Anticipated Gen.'!N24*0.87+'[1]Frm-1 Anticipated Gen.'!AD24*1</f>
        <v>142.76032120000002</v>
      </c>
      <c r="L18" s="45">
        <f>'[1]Frm-4 Shared Projects'!N19</f>
        <v>60.06</v>
      </c>
      <c r="M18" s="45">
        <f>'[1]Annx-D (IE)'!P13</f>
        <v>0</v>
      </c>
      <c r="N18" s="45">
        <f>'[1]Annx-D (IE)'!R13</f>
        <v>0</v>
      </c>
      <c r="O18" s="45">
        <f>'[1]Annx-D (IE)'!S13</f>
        <v>0</v>
      </c>
      <c r="P18" s="45">
        <f>'[1]Annx-D (IE)'!U13</f>
        <v>0</v>
      </c>
      <c r="Q18" s="45">
        <f>'[1]Frm-1 Anticipated Gen.'!U24*0.23+'[1]Frm-1 Anticipated Gen.'!V24*0+'[1]Frm-1 Anticipated Gen.'!W24*0.13+'[1]Frm-1 Anticipated Gen.'!X24*0.1623+'[1]Frm-1 Anticipated Gen.'!Y24*0.1429+('[1]Frm-1 Anticipated Gen.'!AC24*0.13)+('[1]Frm-1 Anticipated Gen.'!N24*0.13)</f>
        <v>26.415678800000002</v>
      </c>
      <c r="R18" s="45">
        <f>'[1]GoHP POWER'!G11+'[1]GoHP POWER'!H11</f>
        <v>230.31</v>
      </c>
      <c r="S18" s="45">
        <f>'[1]Annx-D (IE)'!AU13</f>
        <v>370</v>
      </c>
      <c r="T18" s="45">
        <f>'[1]Annx-D (IE)'!AS13</f>
        <v>0</v>
      </c>
      <c r="U18" s="45">
        <f>ABS('[1]Annx-D (IE)'!AW13)+'[1]Annx-D (IE)'!AV13</f>
        <v>0</v>
      </c>
      <c r="V18" s="45">
        <f>'[1]CENTER SECTOR'!BW15-R18-'[1]GoHP POWER'!F11</f>
        <v>243.93953767720006</v>
      </c>
      <c r="W18" s="45">
        <f t="shared" si="4"/>
        <v>415.85432119999996</v>
      </c>
      <c r="X18" s="45">
        <f t="shared" si="5"/>
        <v>953.45521647719988</v>
      </c>
      <c r="Y18" s="45">
        <f t="shared" si="6"/>
        <v>164.30953767720007</v>
      </c>
      <c r="Z18" s="45">
        <f t="shared" si="0"/>
        <v>-251.54478352280012</v>
      </c>
      <c r="AA18" s="46"/>
      <c r="AB18" s="44"/>
      <c r="AC18" s="44"/>
      <c r="AD18" s="44"/>
      <c r="AE18" s="44"/>
      <c r="AF18" s="44"/>
      <c r="AG18" s="44"/>
      <c r="AH18" s="45">
        <v>55</v>
      </c>
      <c r="AI18" s="45" t="s">
        <v>92</v>
      </c>
      <c r="AJ18" s="45">
        <f>'[1]Frm-3 DEMAND'!C66</f>
        <v>1464</v>
      </c>
      <c r="AK18" s="44">
        <f>'[1]Frm-3 DEMAND'!F66</f>
        <v>0</v>
      </c>
      <c r="AL18" s="45">
        <f t="shared" si="7"/>
        <v>1464</v>
      </c>
      <c r="AM18" s="44">
        <f>'[1]Frm-1 Anticipated Gen.'!T72</f>
        <v>300</v>
      </c>
      <c r="AN18" s="44">
        <f>'[1]Frm-1 Anticipated Gen.'!B72</f>
        <v>64</v>
      </c>
      <c r="AO18" s="45">
        <f>'[1]Frm-1 Anticipated Gen.'!C72</f>
        <v>90</v>
      </c>
      <c r="AP18" s="45">
        <f>'[1]Frm-1 Anticipated Gen.'!D72+'[1]Frm-1 Anticipated Gen.'!E72+'[1]Frm-1 Anticipated Gen.'!F72+'[1]Frm-1 Anticipated Gen.'!G72+'[1]Frm-1 Anticipated Gen.'!H72+'[1]Frm-1 Anticipated Gen.'!I72+'[1]Frm-1 Anticipated Gen.'!J72+'[1]Frm-1 Anticipated Gen.'!K72+'[1]Frm-1 Anticipated Gen.'!M72+'[1]Frm-1 Anticipated Gen.'!P72+'[1]Frm-1 Anticipated Gen.'!Z72+'[1]Frm-1 Anticipated Gen.'!AA72+'[1]Frm-1 Anticipated Gen.'!AB72+('[1]Frm-1 Anticipated Gen.'!N72*0.87)+('[1]Frm-1 Anticipated Gen.'!O72*0.87)</f>
        <v>262.52999999999997</v>
      </c>
      <c r="AQ18" s="45">
        <f t="shared" si="8"/>
        <v>416.53</v>
      </c>
      <c r="AR18" s="45">
        <f>'[1]Frm-1 Anticipated Gen.'!U72*0.77+'[1]Frm-1 Anticipated Gen.'!V72*0+'[1]Frm-1 Anticipated Gen.'!W72*0.87+'[1]Frm-1 Anticipated Gen.'!X72*0.8377+'[1]Frm-1 Anticipated Gen.'!Y72*0.8571+'[1]Frm-1 Anticipated Gen.'!AC72*0.87+'[1]Frm-1 Anticipated Gen.'!N72*0.87+'[1]Frm-1 Anticipated Gen.'!AD72*1</f>
        <v>80.989665799999997</v>
      </c>
      <c r="AS18" s="45">
        <f>'[1]Frm-4 Shared Projects'!N67</f>
        <v>60.06</v>
      </c>
      <c r="AT18" s="45">
        <f>'[1]Annx-D (IE)'!P61</f>
        <v>0</v>
      </c>
      <c r="AU18" s="45">
        <f>'[1]Annx-D (IE)'!R61</f>
        <v>0</v>
      </c>
      <c r="AV18" s="45">
        <f>'[1]Annx-D (IE)'!S61</f>
        <v>0</v>
      </c>
      <c r="AW18" s="45">
        <f>'[1]Annx-D (IE)'!U61</f>
        <v>0</v>
      </c>
      <c r="AX18" s="45">
        <f>'[1]Frm-1 Anticipated Gen.'!U72*0.23+'[1]Frm-1 Anticipated Gen.'!V72*0+'[1]Frm-1 Anticipated Gen.'!W72*0.13+'[1]Frm-1 Anticipated Gen.'!X72*0.1623+'[1]Frm-1 Anticipated Gen.'!Y72*0.1429+('[1]Frm-1 Anticipated Gen.'!AC72*0.13)+('[1]Frm-1 Anticipated Gen.'!N72*0.13)</f>
        <v>15.704334200000002</v>
      </c>
      <c r="AY18" s="45">
        <f>'[1]GoHP POWER'!G59+'[1]GoHP POWER'!H59</f>
        <v>222.57</v>
      </c>
      <c r="AZ18" s="45">
        <f>'[1]Annx-D (IE)'!AU61</f>
        <v>220</v>
      </c>
      <c r="BA18" s="45">
        <f>'[1]Annx-D (IE)'!AS61</f>
        <v>0</v>
      </c>
      <c r="BB18" s="45">
        <f>ABS('[1]Annx-D (IE)'!AW61)+'[1]Annx-D (IE)'!AV61</f>
        <v>0</v>
      </c>
      <c r="BC18" s="45">
        <f>'[1]CENTER SECTOR'!BW63-AY18-'[1]GoHP POWER'!F59</f>
        <v>266.8028096772</v>
      </c>
      <c r="BD18" s="45">
        <f t="shared" si="9"/>
        <v>731.76566580000008</v>
      </c>
      <c r="BE18" s="45">
        <f t="shared" si="10"/>
        <v>1061.6671438771998</v>
      </c>
      <c r="BF18" s="45">
        <f t="shared" si="11"/>
        <v>329.4328096772</v>
      </c>
      <c r="BG18" s="45">
        <f t="shared" si="1"/>
        <v>-402.33285612280019</v>
      </c>
      <c r="BH18" s="46"/>
      <c r="BI18" s="44"/>
      <c r="BJ18" s="44"/>
      <c r="BK18" s="44"/>
      <c r="BL18" s="44"/>
      <c r="BM18" s="44"/>
      <c r="BN18" s="44"/>
    </row>
    <row r="19" spans="1:66" ht="55.15" customHeight="1" x14ac:dyDescent="0.2">
      <c r="A19" s="44">
        <v>8</v>
      </c>
      <c r="B19" s="45" t="s">
        <v>93</v>
      </c>
      <c r="C19" s="45">
        <f>'[1]Frm-3 DEMAND'!C19</f>
        <v>1200</v>
      </c>
      <c r="D19" s="44">
        <f>'[1]Frm-3 DEMAND'!F19</f>
        <v>0</v>
      </c>
      <c r="E19" s="45">
        <f t="shared" si="2"/>
        <v>1200</v>
      </c>
      <c r="F19" s="44">
        <f>'[1]Frm-1 Anticipated Gen.'!T25</f>
        <v>250</v>
      </c>
      <c r="G19" s="44">
        <f>'[1]Frm-1 Anticipated Gen.'!B25</f>
        <v>90</v>
      </c>
      <c r="H19" s="45">
        <f>'[1]Frm-1 Anticipated Gen.'!C25</f>
        <v>115</v>
      </c>
      <c r="I19" s="45">
        <f>'[1]Frm-1 Anticipated Gen.'!D25+'[1]Frm-1 Anticipated Gen.'!E25+'[1]Frm-1 Anticipated Gen.'!F25+'[1]Frm-1 Anticipated Gen.'!G25+'[1]Frm-1 Anticipated Gen.'!H25+'[1]Frm-1 Anticipated Gen.'!I25+'[1]Frm-1 Anticipated Gen.'!J25+'[1]Frm-1 Anticipated Gen.'!K25+'[1]Frm-1 Anticipated Gen.'!M25+'[1]Frm-1 Anticipated Gen.'!P25+'[1]Frm-1 Anticipated Gen.'!Z25+'[1]Frm-1 Anticipated Gen.'!AA25+'[1]Frm-1 Anticipated Gen.'!AB25+('[1]Frm-1 Anticipated Gen.'!N25*0.87)+('[1]Frm-1 Anticipated Gen.'!O25*0.87)</f>
        <v>322.72999999999996</v>
      </c>
      <c r="J19" s="45">
        <f t="shared" si="3"/>
        <v>527.73</v>
      </c>
      <c r="K19" s="45">
        <f>'[1]Frm-1 Anticipated Gen.'!U25*0.77+'[1]Frm-1 Anticipated Gen.'!V25*0+'[1]Frm-1 Anticipated Gen.'!W25*0.87+'[1]Frm-1 Anticipated Gen.'!X25*0.8377+'[1]Frm-1 Anticipated Gen.'!Y25*0.8571+'[1]Frm-1 Anticipated Gen.'!AC25*0.87+'[1]Frm-1 Anticipated Gen.'!N25*0.87+'[1]Frm-1 Anticipated Gen.'!AD25*1</f>
        <v>142.76032120000002</v>
      </c>
      <c r="L19" s="45">
        <f>'[1]Frm-4 Shared Projects'!N20</f>
        <v>60.06</v>
      </c>
      <c r="M19" s="45">
        <f>'[1]Annx-D (IE)'!P14</f>
        <v>0</v>
      </c>
      <c r="N19" s="45">
        <f>'[1]Annx-D (IE)'!R14</f>
        <v>0</v>
      </c>
      <c r="O19" s="45">
        <f>'[1]Annx-D (IE)'!S14</f>
        <v>0</v>
      </c>
      <c r="P19" s="45">
        <f>'[1]Annx-D (IE)'!U14</f>
        <v>0</v>
      </c>
      <c r="Q19" s="45">
        <f>'[1]Frm-1 Anticipated Gen.'!U25*0.23+'[1]Frm-1 Anticipated Gen.'!V25*0+'[1]Frm-1 Anticipated Gen.'!W25*0.13+'[1]Frm-1 Anticipated Gen.'!X25*0.1623+'[1]Frm-1 Anticipated Gen.'!Y25*0.1429+('[1]Frm-1 Anticipated Gen.'!AC25*0.13)+('[1]Frm-1 Anticipated Gen.'!N25*0.13)</f>
        <v>26.415678800000002</v>
      </c>
      <c r="R19" s="45">
        <f>'[1]GoHP POWER'!G12+'[1]GoHP POWER'!H12</f>
        <v>230.31</v>
      </c>
      <c r="S19" s="45">
        <f>'[1]Annx-D (IE)'!AU14</f>
        <v>370</v>
      </c>
      <c r="T19" s="45">
        <f>'[1]Annx-D (IE)'!AS14</f>
        <v>0</v>
      </c>
      <c r="U19" s="45">
        <f>ABS('[1]Annx-D (IE)'!AW14)+'[1]Annx-D (IE)'!AV14</f>
        <v>0</v>
      </c>
      <c r="V19" s="45">
        <f>'[1]CENTER SECTOR'!BW16-R19-'[1]GoHP POWER'!F12</f>
        <v>243.10498267720004</v>
      </c>
      <c r="W19" s="45">
        <f t="shared" si="4"/>
        <v>395.85432119999996</v>
      </c>
      <c r="X19" s="45">
        <f t="shared" si="5"/>
        <v>967.62066147719997</v>
      </c>
      <c r="Y19" s="45">
        <f t="shared" si="6"/>
        <v>163.47498267720005</v>
      </c>
      <c r="Z19" s="45">
        <f t="shared" si="0"/>
        <v>-232.37933852280003</v>
      </c>
      <c r="AA19" s="46"/>
      <c r="AB19" s="44"/>
      <c r="AC19" s="44"/>
      <c r="AD19" s="44"/>
      <c r="AE19" s="44"/>
      <c r="AF19" s="44"/>
      <c r="AG19" s="44"/>
      <c r="AH19" s="45">
        <v>56</v>
      </c>
      <c r="AI19" s="45" t="s">
        <v>94</v>
      </c>
      <c r="AJ19" s="45">
        <f>'[1]Frm-3 DEMAND'!C67</f>
        <v>1474</v>
      </c>
      <c r="AK19" s="44">
        <f>'[1]Frm-3 DEMAND'!F67</f>
        <v>0</v>
      </c>
      <c r="AL19" s="45">
        <f t="shared" si="7"/>
        <v>1474</v>
      </c>
      <c r="AM19" s="44">
        <f>'[1]Frm-1 Anticipated Gen.'!T73</f>
        <v>300</v>
      </c>
      <c r="AN19" s="44">
        <f>'[1]Frm-1 Anticipated Gen.'!B73</f>
        <v>64</v>
      </c>
      <c r="AO19" s="45">
        <f>'[1]Frm-1 Anticipated Gen.'!C73</f>
        <v>90</v>
      </c>
      <c r="AP19" s="45">
        <f>'[1]Frm-1 Anticipated Gen.'!D73+'[1]Frm-1 Anticipated Gen.'!E73+'[1]Frm-1 Anticipated Gen.'!F73+'[1]Frm-1 Anticipated Gen.'!G73+'[1]Frm-1 Anticipated Gen.'!H73+'[1]Frm-1 Anticipated Gen.'!I73+'[1]Frm-1 Anticipated Gen.'!J73+'[1]Frm-1 Anticipated Gen.'!K73+'[1]Frm-1 Anticipated Gen.'!M73+'[1]Frm-1 Anticipated Gen.'!P73+'[1]Frm-1 Anticipated Gen.'!Z73+'[1]Frm-1 Anticipated Gen.'!AA73+'[1]Frm-1 Anticipated Gen.'!AB73+('[1]Frm-1 Anticipated Gen.'!N73*0.87)+('[1]Frm-1 Anticipated Gen.'!O73*0.87)</f>
        <v>262.52999999999997</v>
      </c>
      <c r="AQ19" s="45">
        <f t="shared" si="8"/>
        <v>416.53</v>
      </c>
      <c r="AR19" s="45">
        <f>'[1]Frm-1 Anticipated Gen.'!U73*0.77+'[1]Frm-1 Anticipated Gen.'!V73*0+'[1]Frm-1 Anticipated Gen.'!W73*0.87+'[1]Frm-1 Anticipated Gen.'!X73*0.8377+'[1]Frm-1 Anticipated Gen.'!Y73*0.8571+'[1]Frm-1 Anticipated Gen.'!AC73*0.87+'[1]Frm-1 Anticipated Gen.'!N73*0.87+'[1]Frm-1 Anticipated Gen.'!AD73*1</f>
        <v>80.989665799999997</v>
      </c>
      <c r="AS19" s="45">
        <f>'[1]Frm-4 Shared Projects'!N68</f>
        <v>60.06</v>
      </c>
      <c r="AT19" s="45">
        <f>'[1]Annx-D (IE)'!P62</f>
        <v>0</v>
      </c>
      <c r="AU19" s="45">
        <f>'[1]Annx-D (IE)'!R62</f>
        <v>0</v>
      </c>
      <c r="AV19" s="45">
        <f>'[1]Annx-D (IE)'!S62</f>
        <v>0</v>
      </c>
      <c r="AW19" s="45">
        <f>'[1]Annx-D (IE)'!U62</f>
        <v>0</v>
      </c>
      <c r="AX19" s="45">
        <f>'[1]Frm-1 Anticipated Gen.'!U73*0.23+'[1]Frm-1 Anticipated Gen.'!V73*0+'[1]Frm-1 Anticipated Gen.'!W73*0.13+'[1]Frm-1 Anticipated Gen.'!X73*0.1623+'[1]Frm-1 Anticipated Gen.'!Y73*0.1429+('[1]Frm-1 Anticipated Gen.'!AC73*0.13)+('[1]Frm-1 Anticipated Gen.'!N73*0.13)</f>
        <v>15.704334200000002</v>
      </c>
      <c r="AY19" s="45">
        <f>'[1]GoHP POWER'!G60+'[1]GoHP POWER'!H60</f>
        <v>222.57</v>
      </c>
      <c r="AZ19" s="45">
        <f>'[1]Annx-D (IE)'!AU62</f>
        <v>220</v>
      </c>
      <c r="BA19" s="45">
        <f>'[1]Annx-D (IE)'!AS62</f>
        <v>0</v>
      </c>
      <c r="BB19" s="45">
        <f>ABS('[1]Annx-D (IE)'!AW62)+'[1]Annx-D (IE)'!AV62</f>
        <v>0</v>
      </c>
      <c r="BC19" s="45">
        <f>'[1]CENTER SECTOR'!BW64-AY19-'[1]GoHP POWER'!F60</f>
        <v>267.20736467719996</v>
      </c>
      <c r="BD19" s="45">
        <f t="shared" si="9"/>
        <v>741.76566580000008</v>
      </c>
      <c r="BE19" s="45">
        <f t="shared" si="10"/>
        <v>1062.0716988771999</v>
      </c>
      <c r="BF19" s="45">
        <f t="shared" si="11"/>
        <v>329.83736467719996</v>
      </c>
      <c r="BG19" s="45">
        <f t="shared" si="1"/>
        <v>-411.92830112280012</v>
      </c>
      <c r="BH19" s="46"/>
      <c r="BI19" s="44"/>
      <c r="BJ19" s="44"/>
      <c r="BK19" s="44"/>
      <c r="BL19" s="44"/>
      <c r="BM19" s="44"/>
      <c r="BN19" s="44"/>
    </row>
    <row r="20" spans="1:66" ht="55.15" customHeight="1" x14ac:dyDescent="0.2">
      <c r="A20" s="44">
        <v>9</v>
      </c>
      <c r="B20" s="45" t="s">
        <v>95</v>
      </c>
      <c r="C20" s="45">
        <f>'[1]Frm-3 DEMAND'!C20</f>
        <v>1186</v>
      </c>
      <c r="D20" s="44">
        <f>'[1]Frm-3 DEMAND'!F20</f>
        <v>0</v>
      </c>
      <c r="E20" s="45">
        <f t="shared" si="2"/>
        <v>1186</v>
      </c>
      <c r="F20" s="44">
        <f>'[1]Frm-1 Anticipated Gen.'!T26</f>
        <v>250</v>
      </c>
      <c r="G20" s="44">
        <f>'[1]Frm-1 Anticipated Gen.'!B26</f>
        <v>90</v>
      </c>
      <c r="H20" s="45">
        <f>'[1]Frm-1 Anticipated Gen.'!C26</f>
        <v>129</v>
      </c>
      <c r="I20" s="45">
        <f>'[1]Frm-1 Anticipated Gen.'!D26+'[1]Frm-1 Anticipated Gen.'!E26+'[1]Frm-1 Anticipated Gen.'!F26+'[1]Frm-1 Anticipated Gen.'!G26+'[1]Frm-1 Anticipated Gen.'!H26+'[1]Frm-1 Anticipated Gen.'!I26+'[1]Frm-1 Anticipated Gen.'!J26+'[1]Frm-1 Anticipated Gen.'!K26+'[1]Frm-1 Anticipated Gen.'!M26+'[1]Frm-1 Anticipated Gen.'!P26+'[1]Frm-1 Anticipated Gen.'!Z26+'[1]Frm-1 Anticipated Gen.'!AA26+'[1]Frm-1 Anticipated Gen.'!AB26+('[1]Frm-1 Anticipated Gen.'!N26*0.87)+('[1]Frm-1 Anticipated Gen.'!O26*0.87)</f>
        <v>322.72999999999996</v>
      </c>
      <c r="J20" s="45">
        <f t="shared" si="3"/>
        <v>541.73</v>
      </c>
      <c r="K20" s="45">
        <f>'[1]Frm-1 Anticipated Gen.'!U26*0.77+'[1]Frm-1 Anticipated Gen.'!V26*0+'[1]Frm-1 Anticipated Gen.'!W26*0.87+'[1]Frm-1 Anticipated Gen.'!X26*0.8377+'[1]Frm-1 Anticipated Gen.'!Y26*0.8571+'[1]Frm-1 Anticipated Gen.'!AC26*0.87+'[1]Frm-1 Anticipated Gen.'!N26*0.87+'[1]Frm-1 Anticipated Gen.'!AD26*1</f>
        <v>142.76032120000002</v>
      </c>
      <c r="L20" s="45">
        <f>'[1]Frm-4 Shared Projects'!N21</f>
        <v>60.06</v>
      </c>
      <c r="M20" s="45">
        <f>'[1]Annx-D (IE)'!P15</f>
        <v>0</v>
      </c>
      <c r="N20" s="45">
        <f>'[1]Annx-D (IE)'!R15</f>
        <v>0</v>
      </c>
      <c r="O20" s="45">
        <f>'[1]Annx-D (IE)'!S15</f>
        <v>0</v>
      </c>
      <c r="P20" s="45">
        <f>'[1]Annx-D (IE)'!U15</f>
        <v>0</v>
      </c>
      <c r="Q20" s="45">
        <f>'[1]Frm-1 Anticipated Gen.'!U26*0.23+'[1]Frm-1 Anticipated Gen.'!V26*0+'[1]Frm-1 Anticipated Gen.'!W26*0.13+'[1]Frm-1 Anticipated Gen.'!X26*0.1623+'[1]Frm-1 Anticipated Gen.'!Y26*0.1429+('[1]Frm-1 Anticipated Gen.'!AC26*0.13)+('[1]Frm-1 Anticipated Gen.'!N26*0.13)</f>
        <v>26.415678800000002</v>
      </c>
      <c r="R20" s="45">
        <f>'[1]GoHP POWER'!G13+'[1]GoHP POWER'!H13</f>
        <v>230.31</v>
      </c>
      <c r="S20" s="45">
        <f>'[1]Annx-D (IE)'!AU15</f>
        <v>370</v>
      </c>
      <c r="T20" s="45">
        <f>'[1]Annx-D (IE)'!AS15</f>
        <v>0</v>
      </c>
      <c r="U20" s="45">
        <f>ABS('[1]Annx-D (IE)'!AW15)+'[1]Annx-D (IE)'!AV15</f>
        <v>0</v>
      </c>
      <c r="V20" s="45">
        <f>'[1]CENTER SECTOR'!BW17-R20-'[1]GoHP POWER'!F13</f>
        <v>243.10498267720004</v>
      </c>
      <c r="W20" s="45">
        <f t="shared" si="4"/>
        <v>367.85432119999996</v>
      </c>
      <c r="X20" s="45">
        <f t="shared" si="5"/>
        <v>981.62066147719997</v>
      </c>
      <c r="Y20" s="45">
        <f t="shared" si="6"/>
        <v>163.47498267720005</v>
      </c>
      <c r="Z20" s="45">
        <f t="shared" si="0"/>
        <v>-204.37933852280003</v>
      </c>
      <c r="AA20" s="46"/>
      <c r="AB20" s="44"/>
      <c r="AC20" s="44"/>
      <c r="AD20" s="44"/>
      <c r="AE20" s="44"/>
      <c r="AF20" s="44"/>
      <c r="AG20" s="44"/>
      <c r="AH20" s="45">
        <v>57</v>
      </c>
      <c r="AI20" s="45" t="s">
        <v>96</v>
      </c>
      <c r="AJ20" s="45">
        <f>'[1]Frm-3 DEMAND'!C68</f>
        <v>1474</v>
      </c>
      <c r="AK20" s="44">
        <f>'[1]Frm-3 DEMAND'!F68</f>
        <v>0</v>
      </c>
      <c r="AL20" s="45">
        <f t="shared" si="7"/>
        <v>1474</v>
      </c>
      <c r="AM20" s="44">
        <f>'[1]Frm-1 Anticipated Gen.'!T74</f>
        <v>300</v>
      </c>
      <c r="AN20" s="44">
        <f>'[1]Frm-1 Anticipated Gen.'!B74</f>
        <v>64</v>
      </c>
      <c r="AO20" s="45">
        <f>'[1]Frm-1 Anticipated Gen.'!C74</f>
        <v>90</v>
      </c>
      <c r="AP20" s="45">
        <f>'[1]Frm-1 Anticipated Gen.'!D74+'[1]Frm-1 Anticipated Gen.'!E74+'[1]Frm-1 Anticipated Gen.'!F74+'[1]Frm-1 Anticipated Gen.'!G74+'[1]Frm-1 Anticipated Gen.'!H74+'[1]Frm-1 Anticipated Gen.'!I74+'[1]Frm-1 Anticipated Gen.'!J74+'[1]Frm-1 Anticipated Gen.'!K74+'[1]Frm-1 Anticipated Gen.'!M74+'[1]Frm-1 Anticipated Gen.'!P74+'[1]Frm-1 Anticipated Gen.'!Z74+'[1]Frm-1 Anticipated Gen.'!AA74+'[1]Frm-1 Anticipated Gen.'!AB74+('[1]Frm-1 Anticipated Gen.'!N74*0.87)+('[1]Frm-1 Anticipated Gen.'!O74*0.87)</f>
        <v>262.52999999999997</v>
      </c>
      <c r="AQ20" s="45">
        <f t="shared" si="8"/>
        <v>416.53</v>
      </c>
      <c r="AR20" s="45">
        <f>'[1]Frm-1 Anticipated Gen.'!U74*0.77+'[1]Frm-1 Anticipated Gen.'!V74*0+'[1]Frm-1 Anticipated Gen.'!W74*0.87+'[1]Frm-1 Anticipated Gen.'!X74*0.8377+'[1]Frm-1 Anticipated Gen.'!Y74*0.8571+'[1]Frm-1 Anticipated Gen.'!AC74*0.87+'[1]Frm-1 Anticipated Gen.'!N74*0.87+'[1]Frm-1 Anticipated Gen.'!AD74*1</f>
        <v>80.989665799999997</v>
      </c>
      <c r="AS20" s="45">
        <f>'[1]Frm-4 Shared Projects'!N69</f>
        <v>60.06</v>
      </c>
      <c r="AT20" s="45">
        <f>'[1]Annx-D (IE)'!P63</f>
        <v>0</v>
      </c>
      <c r="AU20" s="45">
        <f>'[1]Annx-D (IE)'!R63</f>
        <v>0</v>
      </c>
      <c r="AV20" s="45">
        <f>'[1]Annx-D (IE)'!S63</f>
        <v>0</v>
      </c>
      <c r="AW20" s="45">
        <f>'[1]Annx-D (IE)'!U63</f>
        <v>0</v>
      </c>
      <c r="AX20" s="45">
        <f>'[1]Frm-1 Anticipated Gen.'!U74*0.23+'[1]Frm-1 Anticipated Gen.'!V74*0+'[1]Frm-1 Anticipated Gen.'!W74*0.13+'[1]Frm-1 Anticipated Gen.'!X74*0.1623+'[1]Frm-1 Anticipated Gen.'!Y74*0.1429+('[1]Frm-1 Anticipated Gen.'!AC74*0.13)+('[1]Frm-1 Anticipated Gen.'!N74*0.13)</f>
        <v>15.704334200000002</v>
      </c>
      <c r="AY20" s="45">
        <f>'[1]GoHP POWER'!G61+'[1]GoHP POWER'!H61</f>
        <v>222.57</v>
      </c>
      <c r="AZ20" s="45">
        <f>'[1]Annx-D (IE)'!AU63</f>
        <v>220</v>
      </c>
      <c r="BA20" s="45">
        <f>'[1]Annx-D (IE)'!AS63</f>
        <v>0</v>
      </c>
      <c r="BB20" s="45">
        <f>ABS('[1]Annx-D (IE)'!AW63)+'[1]Annx-D (IE)'!AV63</f>
        <v>0</v>
      </c>
      <c r="BC20" s="45">
        <f>'[1]CENTER SECTOR'!BW65-AY20-'[1]GoHP POWER'!F61</f>
        <v>265.83280967719998</v>
      </c>
      <c r="BD20" s="45">
        <f t="shared" si="9"/>
        <v>741.76566580000008</v>
      </c>
      <c r="BE20" s="45">
        <f t="shared" si="10"/>
        <v>1060.6971438771998</v>
      </c>
      <c r="BF20" s="45">
        <f t="shared" si="11"/>
        <v>328.46280967719997</v>
      </c>
      <c r="BG20" s="45">
        <f t="shared" si="1"/>
        <v>-413.30285612280022</v>
      </c>
      <c r="BH20" s="46"/>
      <c r="BI20" s="44"/>
      <c r="BJ20" s="44"/>
      <c r="BK20" s="44"/>
      <c r="BL20" s="44"/>
      <c r="BM20" s="44"/>
      <c r="BN20" s="44"/>
    </row>
    <row r="21" spans="1:66" ht="55.15" customHeight="1" x14ac:dyDescent="0.2">
      <c r="A21" s="44">
        <v>10</v>
      </c>
      <c r="B21" s="45" t="s">
        <v>97</v>
      </c>
      <c r="C21" s="45">
        <f>'[1]Frm-3 DEMAND'!C21</f>
        <v>1183</v>
      </c>
      <c r="D21" s="44">
        <f>'[1]Frm-3 DEMAND'!F21</f>
        <v>0</v>
      </c>
      <c r="E21" s="45">
        <f t="shared" si="2"/>
        <v>1183</v>
      </c>
      <c r="F21" s="44">
        <f>'[1]Frm-1 Anticipated Gen.'!T27</f>
        <v>250</v>
      </c>
      <c r="G21" s="44">
        <f>'[1]Frm-1 Anticipated Gen.'!B27</f>
        <v>90</v>
      </c>
      <c r="H21" s="45">
        <f>'[1]Frm-1 Anticipated Gen.'!C27</f>
        <v>129</v>
      </c>
      <c r="I21" s="45">
        <f>'[1]Frm-1 Anticipated Gen.'!D27+'[1]Frm-1 Anticipated Gen.'!E27+'[1]Frm-1 Anticipated Gen.'!F27+'[1]Frm-1 Anticipated Gen.'!G27+'[1]Frm-1 Anticipated Gen.'!H27+'[1]Frm-1 Anticipated Gen.'!I27+'[1]Frm-1 Anticipated Gen.'!J27+'[1]Frm-1 Anticipated Gen.'!K27+'[1]Frm-1 Anticipated Gen.'!M27+'[1]Frm-1 Anticipated Gen.'!P27+'[1]Frm-1 Anticipated Gen.'!Z27+'[1]Frm-1 Anticipated Gen.'!AA27+'[1]Frm-1 Anticipated Gen.'!AB27+('[1]Frm-1 Anticipated Gen.'!N27*0.87)+('[1]Frm-1 Anticipated Gen.'!O27*0.87)</f>
        <v>322.72999999999996</v>
      </c>
      <c r="J21" s="45">
        <f t="shared" si="3"/>
        <v>541.73</v>
      </c>
      <c r="K21" s="45">
        <f>'[1]Frm-1 Anticipated Gen.'!U27*0.77+'[1]Frm-1 Anticipated Gen.'!V27*0+'[1]Frm-1 Anticipated Gen.'!W27*0.87+'[1]Frm-1 Anticipated Gen.'!X27*0.8377+'[1]Frm-1 Anticipated Gen.'!Y27*0.8571+'[1]Frm-1 Anticipated Gen.'!AC27*0.87+'[1]Frm-1 Anticipated Gen.'!N27*0.87+'[1]Frm-1 Anticipated Gen.'!AD27*1</f>
        <v>142.76032120000002</v>
      </c>
      <c r="L21" s="45">
        <f>'[1]Frm-4 Shared Projects'!N22</f>
        <v>60.06</v>
      </c>
      <c r="M21" s="45">
        <f>'[1]Annx-D (IE)'!P16</f>
        <v>0</v>
      </c>
      <c r="N21" s="45">
        <f>'[1]Annx-D (IE)'!R16</f>
        <v>0</v>
      </c>
      <c r="O21" s="45">
        <f>'[1]Annx-D (IE)'!S16</f>
        <v>0</v>
      </c>
      <c r="P21" s="45">
        <f>'[1]Annx-D (IE)'!U16</f>
        <v>0</v>
      </c>
      <c r="Q21" s="45">
        <f>'[1]Frm-1 Anticipated Gen.'!U27*0.23+'[1]Frm-1 Anticipated Gen.'!V27*0+'[1]Frm-1 Anticipated Gen.'!W27*0.13+'[1]Frm-1 Anticipated Gen.'!X27*0.1623+'[1]Frm-1 Anticipated Gen.'!Y27*0.1429+('[1]Frm-1 Anticipated Gen.'!AC27*0.13)+('[1]Frm-1 Anticipated Gen.'!N27*0.13)</f>
        <v>26.415678800000002</v>
      </c>
      <c r="R21" s="45">
        <f>'[1]GoHP POWER'!G14+'[1]GoHP POWER'!H14</f>
        <v>230.31</v>
      </c>
      <c r="S21" s="45">
        <f>'[1]Annx-D (IE)'!AU16</f>
        <v>370</v>
      </c>
      <c r="T21" s="45">
        <f>'[1]Annx-D (IE)'!AS16</f>
        <v>0</v>
      </c>
      <c r="U21" s="45">
        <f>ABS('[1]Annx-D (IE)'!AW16)+'[1]Annx-D (IE)'!AV16</f>
        <v>0</v>
      </c>
      <c r="V21" s="45">
        <f>'[1]CENTER SECTOR'!BW18-R21-'[1]GoHP POWER'!F14</f>
        <v>243.10498267720004</v>
      </c>
      <c r="W21" s="45">
        <f t="shared" si="4"/>
        <v>364.85432119999996</v>
      </c>
      <c r="X21" s="45">
        <f t="shared" si="5"/>
        <v>981.62066147719997</v>
      </c>
      <c r="Y21" s="45">
        <f t="shared" si="6"/>
        <v>163.47498267720005</v>
      </c>
      <c r="Z21" s="45">
        <f t="shared" si="0"/>
        <v>-201.37933852280003</v>
      </c>
      <c r="AA21" s="46"/>
      <c r="AB21" s="44"/>
      <c r="AC21" s="44"/>
      <c r="AD21" s="44"/>
      <c r="AE21" s="44"/>
      <c r="AF21" s="44"/>
      <c r="AG21" s="44"/>
      <c r="AH21" s="45">
        <v>58</v>
      </c>
      <c r="AI21" s="45" t="s">
        <v>98</v>
      </c>
      <c r="AJ21" s="45">
        <f>'[1]Frm-3 DEMAND'!C69</f>
        <v>1496</v>
      </c>
      <c r="AK21" s="44">
        <f>'[1]Frm-3 DEMAND'!F69</f>
        <v>0</v>
      </c>
      <c r="AL21" s="45">
        <f t="shared" si="7"/>
        <v>1496</v>
      </c>
      <c r="AM21" s="44">
        <f>'[1]Frm-1 Anticipated Gen.'!T75</f>
        <v>300</v>
      </c>
      <c r="AN21" s="44">
        <f>'[1]Frm-1 Anticipated Gen.'!B75</f>
        <v>64</v>
      </c>
      <c r="AO21" s="45">
        <f>'[1]Frm-1 Anticipated Gen.'!C75</f>
        <v>90</v>
      </c>
      <c r="AP21" s="45">
        <f>'[1]Frm-1 Anticipated Gen.'!D75+'[1]Frm-1 Anticipated Gen.'!E75+'[1]Frm-1 Anticipated Gen.'!F75+'[1]Frm-1 Anticipated Gen.'!G75+'[1]Frm-1 Anticipated Gen.'!H75+'[1]Frm-1 Anticipated Gen.'!I75+'[1]Frm-1 Anticipated Gen.'!J75+'[1]Frm-1 Anticipated Gen.'!K75+'[1]Frm-1 Anticipated Gen.'!M75+'[1]Frm-1 Anticipated Gen.'!P75+'[1]Frm-1 Anticipated Gen.'!Z75+'[1]Frm-1 Anticipated Gen.'!AA75+'[1]Frm-1 Anticipated Gen.'!AB75+('[1]Frm-1 Anticipated Gen.'!N75*0.87)+('[1]Frm-1 Anticipated Gen.'!O75*0.87)</f>
        <v>259.52999999999997</v>
      </c>
      <c r="AQ21" s="45">
        <f t="shared" si="8"/>
        <v>413.53</v>
      </c>
      <c r="AR21" s="45">
        <f>'[1]Frm-1 Anticipated Gen.'!U75*0.77+'[1]Frm-1 Anticipated Gen.'!V75*0+'[1]Frm-1 Anticipated Gen.'!W75*0.87+'[1]Frm-1 Anticipated Gen.'!X75*0.8377+'[1]Frm-1 Anticipated Gen.'!Y75*0.8571+'[1]Frm-1 Anticipated Gen.'!AC75*0.87+'[1]Frm-1 Anticipated Gen.'!N75*0.87+'[1]Frm-1 Anticipated Gen.'!AD75*1</f>
        <v>80.989665799999997</v>
      </c>
      <c r="AS21" s="45">
        <f>'[1]Frm-4 Shared Projects'!N70</f>
        <v>60.06</v>
      </c>
      <c r="AT21" s="45">
        <f>'[1]Annx-D (IE)'!P64</f>
        <v>0</v>
      </c>
      <c r="AU21" s="45">
        <f>'[1]Annx-D (IE)'!R64</f>
        <v>0</v>
      </c>
      <c r="AV21" s="45">
        <f>'[1]Annx-D (IE)'!S64</f>
        <v>0</v>
      </c>
      <c r="AW21" s="45">
        <f>'[1]Annx-D (IE)'!U64</f>
        <v>0</v>
      </c>
      <c r="AX21" s="45">
        <f>'[1]Frm-1 Anticipated Gen.'!U75*0.23+'[1]Frm-1 Anticipated Gen.'!V75*0+'[1]Frm-1 Anticipated Gen.'!W75*0.13+'[1]Frm-1 Anticipated Gen.'!X75*0.1623+'[1]Frm-1 Anticipated Gen.'!Y75*0.1429+('[1]Frm-1 Anticipated Gen.'!AC75*0.13)+('[1]Frm-1 Anticipated Gen.'!N75*0.13)</f>
        <v>15.704334200000002</v>
      </c>
      <c r="AY21" s="45">
        <f>'[1]GoHP POWER'!G62+'[1]GoHP POWER'!H62</f>
        <v>227.37</v>
      </c>
      <c r="AZ21" s="45">
        <f>'[1]Annx-D (IE)'!AU64</f>
        <v>220</v>
      </c>
      <c r="BA21" s="45">
        <f>'[1]Annx-D (IE)'!AS64</f>
        <v>0</v>
      </c>
      <c r="BB21" s="45">
        <f>ABS('[1]Annx-D (IE)'!AW64)+'[1]Annx-D (IE)'!AV64</f>
        <v>0</v>
      </c>
      <c r="BC21" s="45">
        <f>'[1]CENTER SECTOR'!BW66-AY21-'[1]GoHP POWER'!F62</f>
        <v>266.40242967720002</v>
      </c>
      <c r="BD21" s="45">
        <f t="shared" si="9"/>
        <v>766.76566580000008</v>
      </c>
      <c r="BE21" s="45">
        <f t="shared" si="10"/>
        <v>1063.0667638771997</v>
      </c>
      <c r="BF21" s="45">
        <f t="shared" si="11"/>
        <v>333.83242967720003</v>
      </c>
      <c r="BG21" s="45">
        <f t="shared" si="1"/>
        <v>-432.93323612280028</v>
      </c>
      <c r="BH21" s="46"/>
      <c r="BI21" s="44"/>
      <c r="BJ21" s="44"/>
      <c r="BK21" s="44"/>
      <c r="BL21" s="44"/>
      <c r="BM21" s="44"/>
      <c r="BN21" s="44"/>
    </row>
    <row r="22" spans="1:66" ht="55.15" customHeight="1" x14ac:dyDescent="0.2">
      <c r="A22" s="44">
        <v>11</v>
      </c>
      <c r="B22" s="45" t="s">
        <v>99</v>
      </c>
      <c r="C22" s="45">
        <f>'[1]Frm-3 DEMAND'!C22</f>
        <v>1188</v>
      </c>
      <c r="D22" s="44">
        <f>'[1]Frm-3 DEMAND'!F22</f>
        <v>0</v>
      </c>
      <c r="E22" s="45">
        <f t="shared" si="2"/>
        <v>1188</v>
      </c>
      <c r="F22" s="44">
        <f>'[1]Frm-1 Anticipated Gen.'!T28</f>
        <v>250</v>
      </c>
      <c r="G22" s="44">
        <f>'[1]Frm-1 Anticipated Gen.'!B28</f>
        <v>90</v>
      </c>
      <c r="H22" s="45">
        <f>'[1]Frm-1 Anticipated Gen.'!C28</f>
        <v>129</v>
      </c>
      <c r="I22" s="45">
        <f>'[1]Frm-1 Anticipated Gen.'!D28+'[1]Frm-1 Anticipated Gen.'!E28+'[1]Frm-1 Anticipated Gen.'!F28+'[1]Frm-1 Anticipated Gen.'!G28+'[1]Frm-1 Anticipated Gen.'!H28+'[1]Frm-1 Anticipated Gen.'!I28+'[1]Frm-1 Anticipated Gen.'!J28+'[1]Frm-1 Anticipated Gen.'!K28+'[1]Frm-1 Anticipated Gen.'!M28+'[1]Frm-1 Anticipated Gen.'!P28+'[1]Frm-1 Anticipated Gen.'!Z28+'[1]Frm-1 Anticipated Gen.'!AA28+'[1]Frm-1 Anticipated Gen.'!AB28+('[1]Frm-1 Anticipated Gen.'!N28*0.87)+('[1]Frm-1 Anticipated Gen.'!O28*0.87)</f>
        <v>322.72999999999996</v>
      </c>
      <c r="J22" s="45">
        <f t="shared" si="3"/>
        <v>541.73</v>
      </c>
      <c r="K22" s="45">
        <f>'[1]Frm-1 Anticipated Gen.'!U28*0.77+'[1]Frm-1 Anticipated Gen.'!V28*0+'[1]Frm-1 Anticipated Gen.'!W28*0.87+'[1]Frm-1 Anticipated Gen.'!X28*0.8377+'[1]Frm-1 Anticipated Gen.'!Y28*0.8571+'[1]Frm-1 Anticipated Gen.'!AC28*0.87+'[1]Frm-1 Anticipated Gen.'!N28*0.87+'[1]Frm-1 Anticipated Gen.'!AD28*1</f>
        <v>142.76032120000002</v>
      </c>
      <c r="L22" s="45">
        <f>'[1]Frm-4 Shared Projects'!N23</f>
        <v>60.06</v>
      </c>
      <c r="M22" s="45">
        <f>'[1]Annx-D (IE)'!P17</f>
        <v>0</v>
      </c>
      <c r="N22" s="45">
        <f>'[1]Annx-D (IE)'!R17</f>
        <v>0</v>
      </c>
      <c r="O22" s="45">
        <f>'[1]Annx-D (IE)'!S17</f>
        <v>0</v>
      </c>
      <c r="P22" s="45">
        <f>'[1]Annx-D (IE)'!U17</f>
        <v>0</v>
      </c>
      <c r="Q22" s="45">
        <f>'[1]Frm-1 Anticipated Gen.'!U28*0.23+'[1]Frm-1 Anticipated Gen.'!V28*0+'[1]Frm-1 Anticipated Gen.'!W28*0.13+'[1]Frm-1 Anticipated Gen.'!X28*0.1623+'[1]Frm-1 Anticipated Gen.'!Y28*0.1429+('[1]Frm-1 Anticipated Gen.'!AC28*0.13)+('[1]Frm-1 Anticipated Gen.'!N28*0.13)</f>
        <v>26.415678800000002</v>
      </c>
      <c r="R22" s="45">
        <f>'[1]GoHP POWER'!G15+'[1]GoHP POWER'!H15</f>
        <v>230.31</v>
      </c>
      <c r="S22" s="45">
        <f>'[1]Annx-D (IE)'!AU17</f>
        <v>370</v>
      </c>
      <c r="T22" s="45">
        <f>'[1]Annx-D (IE)'!AS17</f>
        <v>0</v>
      </c>
      <c r="U22" s="45">
        <f>ABS('[1]Annx-D (IE)'!AW17)+'[1]Annx-D (IE)'!AV17</f>
        <v>0</v>
      </c>
      <c r="V22" s="45">
        <f>'[1]CENTER SECTOR'!BW19-R22-'[1]GoHP POWER'!F15</f>
        <v>243.10498267720004</v>
      </c>
      <c r="W22" s="45">
        <f t="shared" si="4"/>
        <v>369.85432119999996</v>
      </c>
      <c r="X22" s="45">
        <f t="shared" si="5"/>
        <v>981.62066147719997</v>
      </c>
      <c r="Y22" s="45">
        <f t="shared" si="6"/>
        <v>163.47498267720005</v>
      </c>
      <c r="Z22" s="45">
        <f t="shared" si="0"/>
        <v>-206.37933852280003</v>
      </c>
      <c r="AA22" s="46"/>
      <c r="AB22" s="44"/>
      <c r="AC22" s="44"/>
      <c r="AD22" s="44"/>
      <c r="AE22" s="44"/>
      <c r="AF22" s="44"/>
      <c r="AG22" s="44"/>
      <c r="AH22" s="45">
        <v>59</v>
      </c>
      <c r="AI22" s="45" t="s">
        <v>100</v>
      </c>
      <c r="AJ22" s="45">
        <f>'[1]Frm-3 DEMAND'!C70</f>
        <v>1507</v>
      </c>
      <c r="AK22" s="44">
        <f>'[1]Frm-3 DEMAND'!F70</f>
        <v>0</v>
      </c>
      <c r="AL22" s="45">
        <f t="shared" si="7"/>
        <v>1507</v>
      </c>
      <c r="AM22" s="44">
        <f>'[1]Frm-1 Anticipated Gen.'!T76</f>
        <v>300</v>
      </c>
      <c r="AN22" s="44">
        <f>'[1]Frm-1 Anticipated Gen.'!B76</f>
        <v>64</v>
      </c>
      <c r="AO22" s="45">
        <f>'[1]Frm-1 Anticipated Gen.'!C76</f>
        <v>113</v>
      </c>
      <c r="AP22" s="45">
        <f>'[1]Frm-1 Anticipated Gen.'!D76+'[1]Frm-1 Anticipated Gen.'!E76+'[1]Frm-1 Anticipated Gen.'!F76+'[1]Frm-1 Anticipated Gen.'!G76+'[1]Frm-1 Anticipated Gen.'!H76+'[1]Frm-1 Anticipated Gen.'!I76+'[1]Frm-1 Anticipated Gen.'!J76+'[1]Frm-1 Anticipated Gen.'!K76+'[1]Frm-1 Anticipated Gen.'!M76+'[1]Frm-1 Anticipated Gen.'!P76+'[1]Frm-1 Anticipated Gen.'!Z76+'[1]Frm-1 Anticipated Gen.'!AA76+'[1]Frm-1 Anticipated Gen.'!AB76+('[1]Frm-1 Anticipated Gen.'!N76*0.87)+('[1]Frm-1 Anticipated Gen.'!O76*0.87)</f>
        <v>249.53</v>
      </c>
      <c r="AQ22" s="45">
        <f t="shared" si="8"/>
        <v>426.53</v>
      </c>
      <c r="AR22" s="45">
        <f>'[1]Frm-1 Anticipated Gen.'!U76*0.77+'[1]Frm-1 Anticipated Gen.'!V76*0+'[1]Frm-1 Anticipated Gen.'!W76*0.87+'[1]Frm-1 Anticipated Gen.'!X76*0.8377+'[1]Frm-1 Anticipated Gen.'!Y76*0.8571+'[1]Frm-1 Anticipated Gen.'!AC76*0.87+'[1]Frm-1 Anticipated Gen.'!N76*0.87+'[1]Frm-1 Anticipated Gen.'!AD76*1</f>
        <v>80.989665799999997</v>
      </c>
      <c r="AS22" s="45">
        <f>'[1]Frm-4 Shared Projects'!N71</f>
        <v>60.06</v>
      </c>
      <c r="AT22" s="45">
        <f>'[1]Annx-D (IE)'!P65</f>
        <v>0</v>
      </c>
      <c r="AU22" s="45">
        <f>'[1]Annx-D (IE)'!R65</f>
        <v>0</v>
      </c>
      <c r="AV22" s="45">
        <f>'[1]Annx-D (IE)'!S65</f>
        <v>0</v>
      </c>
      <c r="AW22" s="45">
        <f>'[1]Annx-D (IE)'!U65</f>
        <v>0</v>
      </c>
      <c r="AX22" s="45">
        <f>'[1]Frm-1 Anticipated Gen.'!U76*0.23+'[1]Frm-1 Anticipated Gen.'!V76*0+'[1]Frm-1 Anticipated Gen.'!W76*0.13+'[1]Frm-1 Anticipated Gen.'!X76*0.1623+'[1]Frm-1 Anticipated Gen.'!Y76*0.1429+('[1]Frm-1 Anticipated Gen.'!AC76*0.13)+('[1]Frm-1 Anticipated Gen.'!N76*0.13)</f>
        <v>15.704334200000002</v>
      </c>
      <c r="AY22" s="45">
        <f>'[1]GoHP POWER'!G63+'[1]GoHP POWER'!H63</f>
        <v>227.37</v>
      </c>
      <c r="AZ22" s="45">
        <f>'[1]Annx-D (IE)'!AU65</f>
        <v>220</v>
      </c>
      <c r="BA22" s="45">
        <f>'[1]Annx-D (IE)'!AS65</f>
        <v>0</v>
      </c>
      <c r="BB22" s="45">
        <f>ABS('[1]Annx-D (IE)'!AW65)+'[1]Annx-D (IE)'!AV65</f>
        <v>0</v>
      </c>
      <c r="BC22" s="45">
        <f>'[1]CENTER SECTOR'!BW67-AY22-'[1]GoHP POWER'!F63</f>
        <v>257.23926567720002</v>
      </c>
      <c r="BD22" s="45">
        <f t="shared" si="9"/>
        <v>764.76566580000008</v>
      </c>
      <c r="BE22" s="45">
        <f t="shared" si="10"/>
        <v>1066.9035998771999</v>
      </c>
      <c r="BF22" s="45">
        <f t="shared" si="11"/>
        <v>324.66926567720003</v>
      </c>
      <c r="BG22" s="45">
        <f t="shared" si="1"/>
        <v>-440.09640012280011</v>
      </c>
      <c r="BH22" s="46"/>
      <c r="BI22" s="44"/>
      <c r="BJ22" s="44"/>
      <c r="BK22" s="44"/>
      <c r="BL22" s="44"/>
      <c r="BM22" s="44"/>
      <c r="BN22" s="44"/>
    </row>
    <row r="23" spans="1:66" ht="55.15" customHeight="1" x14ac:dyDescent="0.2">
      <c r="A23" s="44">
        <v>12</v>
      </c>
      <c r="B23" s="45" t="s">
        <v>101</v>
      </c>
      <c r="C23" s="45">
        <f>'[1]Frm-3 DEMAND'!C23</f>
        <v>1196</v>
      </c>
      <c r="D23" s="44">
        <f>'[1]Frm-3 DEMAND'!F23</f>
        <v>0</v>
      </c>
      <c r="E23" s="45">
        <f t="shared" si="2"/>
        <v>1196</v>
      </c>
      <c r="F23" s="44">
        <f>'[1]Frm-1 Anticipated Gen.'!T29</f>
        <v>250</v>
      </c>
      <c r="G23" s="44">
        <f>'[1]Frm-1 Anticipated Gen.'!B29</f>
        <v>90</v>
      </c>
      <c r="H23" s="45">
        <f>'[1]Frm-1 Anticipated Gen.'!C29</f>
        <v>129</v>
      </c>
      <c r="I23" s="45">
        <f>'[1]Frm-1 Anticipated Gen.'!D29+'[1]Frm-1 Anticipated Gen.'!E29+'[1]Frm-1 Anticipated Gen.'!F29+'[1]Frm-1 Anticipated Gen.'!G29+'[1]Frm-1 Anticipated Gen.'!H29+'[1]Frm-1 Anticipated Gen.'!I29+'[1]Frm-1 Anticipated Gen.'!J29+'[1]Frm-1 Anticipated Gen.'!K29+'[1]Frm-1 Anticipated Gen.'!M29+'[1]Frm-1 Anticipated Gen.'!P29+'[1]Frm-1 Anticipated Gen.'!Z29+'[1]Frm-1 Anticipated Gen.'!AA29+'[1]Frm-1 Anticipated Gen.'!AB29+('[1]Frm-1 Anticipated Gen.'!N29*0.87)+('[1]Frm-1 Anticipated Gen.'!O29*0.87)</f>
        <v>322.72999999999996</v>
      </c>
      <c r="J23" s="45">
        <f t="shared" si="3"/>
        <v>541.73</v>
      </c>
      <c r="K23" s="45">
        <f>'[1]Frm-1 Anticipated Gen.'!U29*0.77+'[1]Frm-1 Anticipated Gen.'!V29*0+'[1]Frm-1 Anticipated Gen.'!W29*0.87+'[1]Frm-1 Anticipated Gen.'!X29*0.8377+'[1]Frm-1 Anticipated Gen.'!Y29*0.8571+'[1]Frm-1 Anticipated Gen.'!AC29*0.87+'[1]Frm-1 Anticipated Gen.'!N29*0.87+'[1]Frm-1 Anticipated Gen.'!AD29*1</f>
        <v>142.76032120000002</v>
      </c>
      <c r="L23" s="45">
        <f>'[1]Frm-4 Shared Projects'!N24</f>
        <v>60.06</v>
      </c>
      <c r="M23" s="45">
        <f>'[1]Annx-D (IE)'!P18</f>
        <v>0</v>
      </c>
      <c r="N23" s="45">
        <f>'[1]Annx-D (IE)'!R18</f>
        <v>0</v>
      </c>
      <c r="O23" s="45">
        <f>'[1]Annx-D (IE)'!S18</f>
        <v>0</v>
      </c>
      <c r="P23" s="45">
        <f>'[1]Annx-D (IE)'!U18</f>
        <v>0</v>
      </c>
      <c r="Q23" s="45">
        <f>'[1]Frm-1 Anticipated Gen.'!U29*0.23+'[1]Frm-1 Anticipated Gen.'!V29*0+'[1]Frm-1 Anticipated Gen.'!W29*0.13+'[1]Frm-1 Anticipated Gen.'!X29*0.1623+'[1]Frm-1 Anticipated Gen.'!Y29*0.1429+('[1]Frm-1 Anticipated Gen.'!AC29*0.13)+('[1]Frm-1 Anticipated Gen.'!N29*0.13)</f>
        <v>26.415678800000002</v>
      </c>
      <c r="R23" s="45">
        <f>'[1]GoHP POWER'!G16+'[1]GoHP POWER'!H16</f>
        <v>230.31</v>
      </c>
      <c r="S23" s="45">
        <f>'[1]Annx-D (IE)'!AU18</f>
        <v>370</v>
      </c>
      <c r="T23" s="45">
        <f>'[1]Annx-D (IE)'!AS18</f>
        <v>0</v>
      </c>
      <c r="U23" s="45">
        <f>ABS('[1]Annx-D (IE)'!AW18)+'[1]Annx-D (IE)'!AV18</f>
        <v>0</v>
      </c>
      <c r="V23" s="45">
        <f>'[1]CENTER SECTOR'!BW20-R23-'[1]GoHP POWER'!F16</f>
        <v>243.10498267720004</v>
      </c>
      <c r="W23" s="45">
        <f t="shared" si="4"/>
        <v>377.85432119999996</v>
      </c>
      <c r="X23" s="45">
        <f t="shared" si="5"/>
        <v>981.62066147719997</v>
      </c>
      <c r="Y23" s="45">
        <f t="shared" si="6"/>
        <v>163.47498267720005</v>
      </c>
      <c r="Z23" s="45">
        <f t="shared" si="0"/>
        <v>-214.37933852280003</v>
      </c>
      <c r="AA23" s="46"/>
      <c r="AB23" s="44"/>
      <c r="AC23" s="44"/>
      <c r="AD23" s="44"/>
      <c r="AE23" s="44"/>
      <c r="AF23" s="44"/>
      <c r="AG23" s="44"/>
      <c r="AH23" s="45">
        <v>60</v>
      </c>
      <c r="AI23" s="45" t="s">
        <v>102</v>
      </c>
      <c r="AJ23" s="45">
        <f>'[1]Frm-3 DEMAND'!C71</f>
        <v>1519</v>
      </c>
      <c r="AK23" s="44">
        <f>'[1]Frm-3 DEMAND'!F71</f>
        <v>0</v>
      </c>
      <c r="AL23" s="45">
        <f t="shared" si="7"/>
        <v>1519</v>
      </c>
      <c r="AM23" s="44">
        <f>'[1]Frm-1 Anticipated Gen.'!T77</f>
        <v>300</v>
      </c>
      <c r="AN23" s="44">
        <f>'[1]Frm-1 Anticipated Gen.'!B77</f>
        <v>80</v>
      </c>
      <c r="AO23" s="45">
        <f>'[1]Frm-1 Anticipated Gen.'!C77</f>
        <v>125</v>
      </c>
      <c r="AP23" s="45">
        <f>'[1]Frm-1 Anticipated Gen.'!D77+'[1]Frm-1 Anticipated Gen.'!E77+'[1]Frm-1 Anticipated Gen.'!F77+'[1]Frm-1 Anticipated Gen.'!G77+'[1]Frm-1 Anticipated Gen.'!H77+'[1]Frm-1 Anticipated Gen.'!I77+'[1]Frm-1 Anticipated Gen.'!J77+'[1]Frm-1 Anticipated Gen.'!K77+'[1]Frm-1 Anticipated Gen.'!M77+'[1]Frm-1 Anticipated Gen.'!P77+'[1]Frm-1 Anticipated Gen.'!Z77+'[1]Frm-1 Anticipated Gen.'!AA77+'[1]Frm-1 Anticipated Gen.'!AB77+('[1]Frm-1 Anticipated Gen.'!N77*0.87)+('[1]Frm-1 Anticipated Gen.'!O77*0.87)</f>
        <v>249.53</v>
      </c>
      <c r="AQ23" s="45">
        <f t="shared" si="8"/>
        <v>454.53</v>
      </c>
      <c r="AR23" s="45">
        <f>'[1]Frm-1 Anticipated Gen.'!U77*0.77+'[1]Frm-1 Anticipated Gen.'!V77*0+'[1]Frm-1 Anticipated Gen.'!W77*0.87+'[1]Frm-1 Anticipated Gen.'!X77*0.8377+'[1]Frm-1 Anticipated Gen.'!Y77*0.8571+'[1]Frm-1 Anticipated Gen.'!AC77*0.87+'[1]Frm-1 Anticipated Gen.'!N77*0.87+'[1]Frm-1 Anticipated Gen.'!AD77*1</f>
        <v>80.989665799999997</v>
      </c>
      <c r="AS23" s="45">
        <f>'[1]Frm-4 Shared Projects'!N72</f>
        <v>60.06</v>
      </c>
      <c r="AT23" s="45">
        <f>'[1]Annx-D (IE)'!P66</f>
        <v>0</v>
      </c>
      <c r="AU23" s="45">
        <f>'[1]Annx-D (IE)'!R66</f>
        <v>0</v>
      </c>
      <c r="AV23" s="45">
        <f>'[1]Annx-D (IE)'!S66</f>
        <v>0</v>
      </c>
      <c r="AW23" s="45">
        <f>'[1]Annx-D (IE)'!U66</f>
        <v>0</v>
      </c>
      <c r="AX23" s="45">
        <f>'[1]Frm-1 Anticipated Gen.'!U77*0.23+'[1]Frm-1 Anticipated Gen.'!V77*0+'[1]Frm-1 Anticipated Gen.'!W77*0.13+'[1]Frm-1 Anticipated Gen.'!X77*0.1623+'[1]Frm-1 Anticipated Gen.'!Y77*0.1429+('[1]Frm-1 Anticipated Gen.'!AC77*0.13)+('[1]Frm-1 Anticipated Gen.'!N77*0.13)</f>
        <v>15.704334200000002</v>
      </c>
      <c r="AY23" s="45">
        <f>'[1]GoHP POWER'!G64+'[1]GoHP POWER'!H64</f>
        <v>227.37</v>
      </c>
      <c r="AZ23" s="45">
        <f>'[1]Annx-D (IE)'!AU66</f>
        <v>220</v>
      </c>
      <c r="BA23" s="45">
        <f>'[1]Annx-D (IE)'!AS66</f>
        <v>0</v>
      </c>
      <c r="BB23" s="45">
        <f>ABS('[1]Annx-D (IE)'!AW66)+'[1]Annx-D (IE)'!AV66</f>
        <v>0</v>
      </c>
      <c r="BC23" s="45">
        <f>'[1]CENTER SECTOR'!BW68-AY23-'[1]GoHP POWER'!F64</f>
        <v>256.71926567719993</v>
      </c>
      <c r="BD23" s="45">
        <f t="shared" si="9"/>
        <v>748.76566580000008</v>
      </c>
      <c r="BE23" s="45">
        <f t="shared" si="10"/>
        <v>1094.3835998771997</v>
      </c>
      <c r="BF23" s="45">
        <f t="shared" si="11"/>
        <v>324.14926567719993</v>
      </c>
      <c r="BG23" s="45">
        <f t="shared" si="1"/>
        <v>-424.61640012280031</v>
      </c>
      <c r="BH23" s="46"/>
      <c r="BI23" s="44"/>
      <c r="BJ23" s="44"/>
      <c r="BK23" s="44"/>
      <c r="BL23" s="44"/>
      <c r="BM23" s="44"/>
      <c r="BN23" s="44"/>
    </row>
    <row r="24" spans="1:66" ht="55.15" customHeight="1" x14ac:dyDescent="0.2">
      <c r="A24" s="44">
        <v>13</v>
      </c>
      <c r="B24" s="45" t="s">
        <v>103</v>
      </c>
      <c r="C24" s="45">
        <f>'[1]Frm-3 DEMAND'!C24</f>
        <v>1193</v>
      </c>
      <c r="D24" s="44">
        <f>'[1]Frm-3 DEMAND'!F24</f>
        <v>0</v>
      </c>
      <c r="E24" s="45">
        <f t="shared" si="2"/>
        <v>1193</v>
      </c>
      <c r="F24" s="44">
        <f>'[1]Frm-1 Anticipated Gen.'!T30</f>
        <v>250</v>
      </c>
      <c r="G24" s="44">
        <f>'[1]Frm-1 Anticipated Gen.'!B30</f>
        <v>90</v>
      </c>
      <c r="H24" s="45">
        <f>'[1]Frm-1 Anticipated Gen.'!C30</f>
        <v>129</v>
      </c>
      <c r="I24" s="45">
        <f>'[1]Frm-1 Anticipated Gen.'!D30+'[1]Frm-1 Anticipated Gen.'!E30+'[1]Frm-1 Anticipated Gen.'!F30+'[1]Frm-1 Anticipated Gen.'!G30+'[1]Frm-1 Anticipated Gen.'!H30+'[1]Frm-1 Anticipated Gen.'!I30+'[1]Frm-1 Anticipated Gen.'!J30+'[1]Frm-1 Anticipated Gen.'!K30+'[1]Frm-1 Anticipated Gen.'!M30+'[1]Frm-1 Anticipated Gen.'!P30+'[1]Frm-1 Anticipated Gen.'!Z30+'[1]Frm-1 Anticipated Gen.'!AA30+'[1]Frm-1 Anticipated Gen.'!AB30+('[1]Frm-1 Anticipated Gen.'!N30*0.87)+('[1]Frm-1 Anticipated Gen.'!O30*0.87)</f>
        <v>270.52999999999997</v>
      </c>
      <c r="J24" s="45">
        <f t="shared" si="3"/>
        <v>489.53</v>
      </c>
      <c r="K24" s="45">
        <f>'[1]Frm-1 Anticipated Gen.'!U30*0.77+'[1]Frm-1 Anticipated Gen.'!V30*0+'[1]Frm-1 Anticipated Gen.'!W30*0.87+'[1]Frm-1 Anticipated Gen.'!X30*0.8377+'[1]Frm-1 Anticipated Gen.'!Y30*0.8571+'[1]Frm-1 Anticipated Gen.'!AC30*0.87+'[1]Frm-1 Anticipated Gen.'!N30*0.87+'[1]Frm-1 Anticipated Gen.'!AD30*1</f>
        <v>90.560321200000004</v>
      </c>
      <c r="L24" s="45">
        <f>'[1]Frm-4 Shared Projects'!N25</f>
        <v>60.06</v>
      </c>
      <c r="M24" s="45">
        <f>'[1]Annx-D (IE)'!P19</f>
        <v>0</v>
      </c>
      <c r="N24" s="45">
        <f>'[1]Annx-D (IE)'!R19</f>
        <v>0</v>
      </c>
      <c r="O24" s="45">
        <f>'[1]Annx-D (IE)'!S19</f>
        <v>0</v>
      </c>
      <c r="P24" s="45">
        <f>'[1]Annx-D (IE)'!U19</f>
        <v>0</v>
      </c>
      <c r="Q24" s="45">
        <f>'[1]Frm-1 Anticipated Gen.'!U30*0.23+'[1]Frm-1 Anticipated Gen.'!V30*0+'[1]Frm-1 Anticipated Gen.'!W30*0.13+'[1]Frm-1 Anticipated Gen.'!X30*0.1623+'[1]Frm-1 Anticipated Gen.'!Y30*0.1429+('[1]Frm-1 Anticipated Gen.'!AC30*0.13)+('[1]Frm-1 Anticipated Gen.'!N30*0.13)</f>
        <v>18.615678800000001</v>
      </c>
      <c r="R24" s="45">
        <f>'[1]GoHP POWER'!G17+'[1]GoHP POWER'!H17</f>
        <v>230.31</v>
      </c>
      <c r="S24" s="45">
        <f>'[1]Annx-D (IE)'!AU19</f>
        <v>370</v>
      </c>
      <c r="T24" s="45">
        <f>'[1]Annx-D (IE)'!AS19</f>
        <v>0</v>
      </c>
      <c r="U24" s="45">
        <f>ABS('[1]Annx-D (IE)'!AW19)+'[1]Annx-D (IE)'!AV19</f>
        <v>0</v>
      </c>
      <c r="V24" s="45">
        <f>'[1]CENTER SECTOR'!BW21-R24-'[1]GoHP POWER'!F17</f>
        <v>242.93371767720009</v>
      </c>
      <c r="W24" s="45">
        <f t="shared" si="4"/>
        <v>434.85432120000007</v>
      </c>
      <c r="X24" s="45">
        <f t="shared" si="5"/>
        <v>921.44939647720003</v>
      </c>
      <c r="Y24" s="45">
        <f t="shared" si="6"/>
        <v>163.3037176772001</v>
      </c>
      <c r="Z24" s="45">
        <f t="shared" si="0"/>
        <v>-271.55060352279997</v>
      </c>
      <c r="AA24" s="46"/>
      <c r="AB24" s="44"/>
      <c r="AC24" s="44"/>
      <c r="AD24" s="44"/>
      <c r="AE24" s="44"/>
      <c r="AF24" s="44"/>
      <c r="AG24" s="44"/>
      <c r="AH24" s="45">
        <v>61</v>
      </c>
      <c r="AI24" s="45" t="s">
        <v>104</v>
      </c>
      <c r="AJ24" s="45">
        <f>'[1]Frm-3 DEMAND'!C72</f>
        <v>1527</v>
      </c>
      <c r="AK24" s="44">
        <f>'[1]Frm-3 DEMAND'!F72</f>
        <v>0</v>
      </c>
      <c r="AL24" s="45">
        <f t="shared" si="7"/>
        <v>1527</v>
      </c>
      <c r="AM24" s="44">
        <f>'[1]Frm-1 Anticipated Gen.'!T78</f>
        <v>300</v>
      </c>
      <c r="AN24" s="44">
        <f>'[1]Frm-1 Anticipated Gen.'!B78</f>
        <v>80</v>
      </c>
      <c r="AO24" s="45">
        <f>'[1]Frm-1 Anticipated Gen.'!C78</f>
        <v>123</v>
      </c>
      <c r="AP24" s="45">
        <f>'[1]Frm-1 Anticipated Gen.'!D78+'[1]Frm-1 Anticipated Gen.'!E78+'[1]Frm-1 Anticipated Gen.'!F78+'[1]Frm-1 Anticipated Gen.'!G78+'[1]Frm-1 Anticipated Gen.'!H78+'[1]Frm-1 Anticipated Gen.'!I78+'[1]Frm-1 Anticipated Gen.'!J78+'[1]Frm-1 Anticipated Gen.'!K78+'[1]Frm-1 Anticipated Gen.'!M78+'[1]Frm-1 Anticipated Gen.'!P78+'[1]Frm-1 Anticipated Gen.'!Z78+'[1]Frm-1 Anticipated Gen.'!AA78+'[1]Frm-1 Anticipated Gen.'!AB78+('[1]Frm-1 Anticipated Gen.'!N78*0.87)+('[1]Frm-1 Anticipated Gen.'!O78*0.87)</f>
        <v>249.53</v>
      </c>
      <c r="AQ24" s="45">
        <f t="shared" si="8"/>
        <v>452.53</v>
      </c>
      <c r="AR24" s="45">
        <f>'[1]Frm-1 Anticipated Gen.'!U78*0.77+'[1]Frm-1 Anticipated Gen.'!V78*0+'[1]Frm-1 Anticipated Gen.'!W78*0.87+'[1]Frm-1 Anticipated Gen.'!X78*0.8377+'[1]Frm-1 Anticipated Gen.'!Y78*0.8571+'[1]Frm-1 Anticipated Gen.'!AC78*0.87+'[1]Frm-1 Anticipated Gen.'!N78*0.87+'[1]Frm-1 Anticipated Gen.'!AD78*1</f>
        <v>80.989665799999997</v>
      </c>
      <c r="AS24" s="45">
        <f>'[1]Frm-4 Shared Projects'!N73</f>
        <v>60.06</v>
      </c>
      <c r="AT24" s="45">
        <f>'[1]Annx-D (IE)'!P67</f>
        <v>0</v>
      </c>
      <c r="AU24" s="45">
        <f>'[1]Annx-D (IE)'!R67</f>
        <v>0</v>
      </c>
      <c r="AV24" s="45">
        <f>'[1]Annx-D (IE)'!S67</f>
        <v>0</v>
      </c>
      <c r="AW24" s="45">
        <f>'[1]Annx-D (IE)'!U67</f>
        <v>0</v>
      </c>
      <c r="AX24" s="45">
        <f>'[1]Frm-1 Anticipated Gen.'!U78*0.23+'[1]Frm-1 Anticipated Gen.'!V78*0+'[1]Frm-1 Anticipated Gen.'!W78*0.13+'[1]Frm-1 Anticipated Gen.'!X78*0.1623+'[1]Frm-1 Anticipated Gen.'!Y78*0.1429+('[1]Frm-1 Anticipated Gen.'!AC78*0.13)+('[1]Frm-1 Anticipated Gen.'!N78*0.13)</f>
        <v>15.704334200000002</v>
      </c>
      <c r="AY24" s="45">
        <f>'[1]GoHP POWER'!G65+'[1]GoHP POWER'!H65</f>
        <v>227.37</v>
      </c>
      <c r="AZ24" s="45">
        <f>'[1]Annx-D (IE)'!AU67</f>
        <v>220</v>
      </c>
      <c r="BA24" s="45">
        <f>'[1]Annx-D (IE)'!AS67</f>
        <v>0</v>
      </c>
      <c r="BB24" s="45">
        <f>ABS('[1]Annx-D (IE)'!AW67)+'[1]Annx-D (IE)'!AV67</f>
        <v>0</v>
      </c>
      <c r="BC24" s="45">
        <f>'[1]CENTER SECTOR'!BW69-AY24-'[1]GoHP POWER'!F65</f>
        <v>256.60921667719987</v>
      </c>
      <c r="BD24" s="45">
        <f t="shared" si="9"/>
        <v>758.76566580000008</v>
      </c>
      <c r="BE24" s="45">
        <f t="shared" si="10"/>
        <v>1092.2735508771998</v>
      </c>
      <c r="BF24" s="45">
        <f t="shared" si="11"/>
        <v>324.03921667719987</v>
      </c>
      <c r="BG24" s="45">
        <f t="shared" si="1"/>
        <v>-434.7264491228002</v>
      </c>
      <c r="BH24" s="46"/>
      <c r="BI24" s="44"/>
      <c r="BJ24" s="44"/>
      <c r="BK24" s="44"/>
      <c r="BL24" s="44"/>
      <c r="BM24" s="44"/>
      <c r="BN24" s="44"/>
    </row>
    <row r="25" spans="1:66" ht="55.15" customHeight="1" x14ac:dyDescent="0.2">
      <c r="A25" s="44">
        <v>14</v>
      </c>
      <c r="B25" s="45" t="s">
        <v>105</v>
      </c>
      <c r="C25" s="45">
        <f>'[1]Frm-3 DEMAND'!C25</f>
        <v>1187</v>
      </c>
      <c r="D25" s="44">
        <f>'[1]Frm-3 DEMAND'!F25</f>
        <v>0</v>
      </c>
      <c r="E25" s="45">
        <f t="shared" si="2"/>
        <v>1187</v>
      </c>
      <c r="F25" s="44">
        <f>'[1]Frm-1 Anticipated Gen.'!T31</f>
        <v>250</v>
      </c>
      <c r="G25" s="44">
        <f>'[1]Frm-1 Anticipated Gen.'!B31</f>
        <v>70</v>
      </c>
      <c r="H25" s="45">
        <f>'[1]Frm-1 Anticipated Gen.'!C31</f>
        <v>129</v>
      </c>
      <c r="I25" s="45">
        <f>'[1]Frm-1 Anticipated Gen.'!D31+'[1]Frm-1 Anticipated Gen.'!E31+'[1]Frm-1 Anticipated Gen.'!F31+'[1]Frm-1 Anticipated Gen.'!G31+'[1]Frm-1 Anticipated Gen.'!H31+'[1]Frm-1 Anticipated Gen.'!I31+'[1]Frm-1 Anticipated Gen.'!J31+'[1]Frm-1 Anticipated Gen.'!K31+'[1]Frm-1 Anticipated Gen.'!M31+'[1]Frm-1 Anticipated Gen.'!P31+'[1]Frm-1 Anticipated Gen.'!Z31+'[1]Frm-1 Anticipated Gen.'!AA31+'[1]Frm-1 Anticipated Gen.'!AB31+('[1]Frm-1 Anticipated Gen.'!N31*0.87)+('[1]Frm-1 Anticipated Gen.'!O31*0.87)</f>
        <v>270.52999999999997</v>
      </c>
      <c r="J25" s="45">
        <f t="shared" si="3"/>
        <v>469.53</v>
      </c>
      <c r="K25" s="45">
        <f>'[1]Frm-1 Anticipated Gen.'!U31*0.77+'[1]Frm-1 Anticipated Gen.'!V31*0+'[1]Frm-1 Anticipated Gen.'!W31*0.87+'[1]Frm-1 Anticipated Gen.'!X31*0.8377+'[1]Frm-1 Anticipated Gen.'!Y31*0.8571+'[1]Frm-1 Anticipated Gen.'!AC31*0.87+'[1]Frm-1 Anticipated Gen.'!N31*0.87+'[1]Frm-1 Anticipated Gen.'!AD31*1</f>
        <v>90.560321200000004</v>
      </c>
      <c r="L25" s="45">
        <f>'[1]Frm-4 Shared Projects'!N26</f>
        <v>60.06</v>
      </c>
      <c r="M25" s="45">
        <f>'[1]Annx-D (IE)'!P20</f>
        <v>0</v>
      </c>
      <c r="N25" s="45">
        <f>'[1]Annx-D (IE)'!R20</f>
        <v>0</v>
      </c>
      <c r="O25" s="45">
        <f>'[1]Annx-D (IE)'!S20</f>
        <v>0</v>
      </c>
      <c r="P25" s="45">
        <f>'[1]Annx-D (IE)'!U20</f>
        <v>0</v>
      </c>
      <c r="Q25" s="45">
        <f>'[1]Frm-1 Anticipated Gen.'!U31*0.23+'[1]Frm-1 Anticipated Gen.'!V31*0+'[1]Frm-1 Anticipated Gen.'!W31*0.13+'[1]Frm-1 Anticipated Gen.'!X31*0.1623+'[1]Frm-1 Anticipated Gen.'!Y31*0.1429+('[1]Frm-1 Anticipated Gen.'!AC31*0.13)+('[1]Frm-1 Anticipated Gen.'!N31*0.13)</f>
        <v>18.615678800000001</v>
      </c>
      <c r="R25" s="45">
        <f>'[1]GoHP POWER'!G18+'[1]GoHP POWER'!H18</f>
        <v>230.31</v>
      </c>
      <c r="S25" s="45">
        <f>'[1]Annx-D (IE)'!AU20</f>
        <v>370</v>
      </c>
      <c r="T25" s="45">
        <f>'[1]Annx-D (IE)'!AS20</f>
        <v>0</v>
      </c>
      <c r="U25" s="45">
        <f>ABS('[1]Annx-D (IE)'!AW20)+'[1]Annx-D (IE)'!AV20</f>
        <v>0</v>
      </c>
      <c r="V25" s="45">
        <f>'[1]CENTER SECTOR'!BW22-R25-'[1]GoHP POWER'!F18</f>
        <v>243.76827267720012</v>
      </c>
      <c r="W25" s="45">
        <f t="shared" si="4"/>
        <v>448.85432120000007</v>
      </c>
      <c r="X25" s="45">
        <f t="shared" si="5"/>
        <v>902.28395147719993</v>
      </c>
      <c r="Y25" s="45">
        <f t="shared" si="6"/>
        <v>164.13827267720012</v>
      </c>
      <c r="Z25" s="45">
        <f t="shared" si="0"/>
        <v>-284.71604852280007</v>
      </c>
      <c r="AA25" s="46"/>
      <c r="AB25" s="44"/>
      <c r="AC25" s="44"/>
      <c r="AD25" s="44"/>
      <c r="AE25" s="44"/>
      <c r="AF25" s="44"/>
      <c r="AG25" s="44"/>
      <c r="AH25" s="45">
        <v>62</v>
      </c>
      <c r="AI25" s="45" t="s">
        <v>106</v>
      </c>
      <c r="AJ25" s="45">
        <f>'[1]Frm-3 DEMAND'!C73</f>
        <v>1530</v>
      </c>
      <c r="AK25" s="44">
        <f>'[1]Frm-3 DEMAND'!F73</f>
        <v>0</v>
      </c>
      <c r="AL25" s="45">
        <f t="shared" si="7"/>
        <v>1530</v>
      </c>
      <c r="AM25" s="44">
        <f>'[1]Frm-1 Anticipated Gen.'!T79</f>
        <v>300</v>
      </c>
      <c r="AN25" s="44">
        <f>'[1]Frm-1 Anticipated Gen.'!B79</f>
        <v>80</v>
      </c>
      <c r="AO25" s="45">
        <f>'[1]Frm-1 Anticipated Gen.'!C79</f>
        <v>110</v>
      </c>
      <c r="AP25" s="45">
        <f>'[1]Frm-1 Anticipated Gen.'!D79+'[1]Frm-1 Anticipated Gen.'!E79+'[1]Frm-1 Anticipated Gen.'!F79+'[1]Frm-1 Anticipated Gen.'!G79+'[1]Frm-1 Anticipated Gen.'!H79+'[1]Frm-1 Anticipated Gen.'!I79+'[1]Frm-1 Anticipated Gen.'!J79+'[1]Frm-1 Anticipated Gen.'!K79+'[1]Frm-1 Anticipated Gen.'!M79+'[1]Frm-1 Anticipated Gen.'!P79+'[1]Frm-1 Anticipated Gen.'!Z79+'[1]Frm-1 Anticipated Gen.'!AA79+'[1]Frm-1 Anticipated Gen.'!AB79+('[1]Frm-1 Anticipated Gen.'!N79*0.87)+('[1]Frm-1 Anticipated Gen.'!O79*0.87)</f>
        <v>249.53</v>
      </c>
      <c r="AQ25" s="45">
        <f t="shared" si="8"/>
        <v>439.53</v>
      </c>
      <c r="AR25" s="45">
        <f>'[1]Frm-1 Anticipated Gen.'!U79*0.77+'[1]Frm-1 Anticipated Gen.'!V79*0+'[1]Frm-1 Anticipated Gen.'!W79*0.87+'[1]Frm-1 Anticipated Gen.'!X79*0.8377+'[1]Frm-1 Anticipated Gen.'!Y79*0.8571+'[1]Frm-1 Anticipated Gen.'!AC79*0.87+'[1]Frm-1 Anticipated Gen.'!N79*0.87+'[1]Frm-1 Anticipated Gen.'!AD79*1</f>
        <v>80.989665799999997</v>
      </c>
      <c r="AS25" s="45">
        <f>'[1]Frm-4 Shared Projects'!N74</f>
        <v>60.06</v>
      </c>
      <c r="AT25" s="45">
        <f>'[1]Annx-D (IE)'!P68</f>
        <v>0</v>
      </c>
      <c r="AU25" s="45">
        <f>'[1]Annx-D (IE)'!R68</f>
        <v>0</v>
      </c>
      <c r="AV25" s="45">
        <f>'[1]Annx-D (IE)'!S68</f>
        <v>0</v>
      </c>
      <c r="AW25" s="45">
        <f>'[1]Annx-D (IE)'!U68</f>
        <v>0</v>
      </c>
      <c r="AX25" s="45">
        <f>'[1]Frm-1 Anticipated Gen.'!U79*0.23+'[1]Frm-1 Anticipated Gen.'!V79*0+'[1]Frm-1 Anticipated Gen.'!W79*0.13+'[1]Frm-1 Anticipated Gen.'!X79*0.1623+'[1]Frm-1 Anticipated Gen.'!Y79*0.1429+('[1]Frm-1 Anticipated Gen.'!AC79*0.13)+('[1]Frm-1 Anticipated Gen.'!N79*0.13)</f>
        <v>15.704334200000002</v>
      </c>
      <c r="AY25" s="45">
        <f>'[1]GoHP POWER'!G66+'[1]GoHP POWER'!H66</f>
        <v>227.37</v>
      </c>
      <c r="AZ25" s="45">
        <f>'[1]Annx-D (IE)'!AU68</f>
        <v>220</v>
      </c>
      <c r="BA25" s="45">
        <f>'[1]Annx-D (IE)'!AS68</f>
        <v>0</v>
      </c>
      <c r="BB25" s="45">
        <f>ABS('[1]Annx-D (IE)'!AW68)+'[1]Annx-D (IE)'!AV68</f>
        <v>0</v>
      </c>
      <c r="BC25" s="45">
        <f>'[1]CENTER SECTOR'!BW70-AY25-'[1]GoHP POWER'!F66</f>
        <v>255.34921667719988</v>
      </c>
      <c r="BD25" s="45">
        <f t="shared" si="9"/>
        <v>774.76566580000008</v>
      </c>
      <c r="BE25" s="45">
        <f t="shared" si="10"/>
        <v>1078.0135508771996</v>
      </c>
      <c r="BF25" s="45">
        <f t="shared" si="11"/>
        <v>322.77921667719988</v>
      </c>
      <c r="BG25" s="45">
        <f t="shared" si="1"/>
        <v>-451.98644912280042</v>
      </c>
      <c r="BH25" s="46"/>
      <c r="BI25" s="44"/>
      <c r="BJ25" s="44"/>
      <c r="BK25" s="44"/>
      <c r="BL25" s="44"/>
      <c r="BM25" s="44"/>
      <c r="BN25" s="44"/>
    </row>
    <row r="26" spans="1:66" ht="55.15" customHeight="1" x14ac:dyDescent="0.2">
      <c r="A26" s="44">
        <v>15</v>
      </c>
      <c r="B26" s="45" t="s">
        <v>107</v>
      </c>
      <c r="C26" s="45">
        <f>'[1]Frm-3 DEMAND'!C26</f>
        <v>1174</v>
      </c>
      <c r="D26" s="44">
        <f>'[1]Frm-3 DEMAND'!F26</f>
        <v>0</v>
      </c>
      <c r="E26" s="45">
        <f t="shared" si="2"/>
        <v>1174</v>
      </c>
      <c r="F26" s="44">
        <f>'[1]Frm-1 Anticipated Gen.'!T32</f>
        <v>250</v>
      </c>
      <c r="G26" s="44">
        <f>'[1]Frm-1 Anticipated Gen.'!B32</f>
        <v>70</v>
      </c>
      <c r="H26" s="45">
        <f>'[1]Frm-1 Anticipated Gen.'!C32</f>
        <v>90</v>
      </c>
      <c r="I26" s="45">
        <f>'[1]Frm-1 Anticipated Gen.'!D32+'[1]Frm-1 Anticipated Gen.'!E32+'[1]Frm-1 Anticipated Gen.'!F32+'[1]Frm-1 Anticipated Gen.'!G32+'[1]Frm-1 Anticipated Gen.'!H32+'[1]Frm-1 Anticipated Gen.'!I32+'[1]Frm-1 Anticipated Gen.'!J32+'[1]Frm-1 Anticipated Gen.'!K32+'[1]Frm-1 Anticipated Gen.'!M32+'[1]Frm-1 Anticipated Gen.'!P32+'[1]Frm-1 Anticipated Gen.'!Z32+'[1]Frm-1 Anticipated Gen.'!AA32+'[1]Frm-1 Anticipated Gen.'!AB32+('[1]Frm-1 Anticipated Gen.'!N32*0.87)+('[1]Frm-1 Anticipated Gen.'!O32*0.87)</f>
        <v>270.52999999999997</v>
      </c>
      <c r="J26" s="45">
        <f t="shared" si="3"/>
        <v>430.53</v>
      </c>
      <c r="K26" s="45">
        <f>'[1]Frm-1 Anticipated Gen.'!U32*0.77+'[1]Frm-1 Anticipated Gen.'!V32*0+'[1]Frm-1 Anticipated Gen.'!W32*0.87+'[1]Frm-1 Anticipated Gen.'!X32*0.8377+'[1]Frm-1 Anticipated Gen.'!Y32*0.8571+'[1]Frm-1 Anticipated Gen.'!AC32*0.87+'[1]Frm-1 Anticipated Gen.'!N32*0.87+'[1]Frm-1 Anticipated Gen.'!AD32*1</f>
        <v>90.560321200000004</v>
      </c>
      <c r="L26" s="45">
        <f>'[1]Frm-4 Shared Projects'!N27</f>
        <v>60.06</v>
      </c>
      <c r="M26" s="45">
        <f>'[1]Annx-D (IE)'!P21</f>
        <v>0</v>
      </c>
      <c r="N26" s="45">
        <f>'[1]Annx-D (IE)'!R21</f>
        <v>0</v>
      </c>
      <c r="O26" s="45">
        <f>'[1]Annx-D (IE)'!S21</f>
        <v>0</v>
      </c>
      <c r="P26" s="45">
        <f>'[1]Annx-D (IE)'!U21</f>
        <v>0</v>
      </c>
      <c r="Q26" s="45">
        <f>'[1]Frm-1 Anticipated Gen.'!U32*0.23+'[1]Frm-1 Anticipated Gen.'!V32*0+'[1]Frm-1 Anticipated Gen.'!W32*0.13+'[1]Frm-1 Anticipated Gen.'!X32*0.1623+'[1]Frm-1 Anticipated Gen.'!Y32*0.1429+('[1]Frm-1 Anticipated Gen.'!AC32*0.13)+('[1]Frm-1 Anticipated Gen.'!N32*0.13)</f>
        <v>18.615678800000001</v>
      </c>
      <c r="R26" s="45">
        <f>'[1]GoHP POWER'!G19+'[1]GoHP POWER'!H19</f>
        <v>235.11</v>
      </c>
      <c r="S26" s="45">
        <f>'[1]Annx-D (IE)'!AU21</f>
        <v>370</v>
      </c>
      <c r="T26" s="45">
        <f>'[1]Annx-D (IE)'!AS21</f>
        <v>0</v>
      </c>
      <c r="U26" s="45">
        <f>ABS('[1]Annx-D (IE)'!AW21)+'[1]Annx-D (IE)'!AV21</f>
        <v>0</v>
      </c>
      <c r="V26" s="45">
        <f>'[1]CENTER SECTOR'!BW23-R26-'[1]GoHP POWER'!F19</f>
        <v>244.15209367720001</v>
      </c>
      <c r="W26" s="45">
        <f t="shared" si="4"/>
        <v>474.85432120000007</v>
      </c>
      <c r="X26" s="45">
        <f t="shared" si="5"/>
        <v>868.46777247720001</v>
      </c>
      <c r="Y26" s="45">
        <f t="shared" si="6"/>
        <v>169.32209367720003</v>
      </c>
      <c r="Z26" s="45">
        <f t="shared" si="0"/>
        <v>-305.53222752279999</v>
      </c>
      <c r="AA26" s="46"/>
      <c r="AB26" s="44"/>
      <c r="AC26" s="44"/>
      <c r="AD26" s="44"/>
      <c r="AE26" s="44"/>
      <c r="AF26" s="44"/>
      <c r="AG26" s="44"/>
      <c r="AH26" s="45">
        <v>63</v>
      </c>
      <c r="AI26" s="45" t="s">
        <v>108</v>
      </c>
      <c r="AJ26" s="45">
        <f>'[1]Frm-3 DEMAND'!C74</f>
        <v>1536</v>
      </c>
      <c r="AK26" s="44">
        <f>'[1]Frm-3 DEMAND'!F74</f>
        <v>0</v>
      </c>
      <c r="AL26" s="45">
        <f t="shared" si="7"/>
        <v>1536</v>
      </c>
      <c r="AM26" s="44">
        <f>'[1]Frm-1 Anticipated Gen.'!T80</f>
        <v>300</v>
      </c>
      <c r="AN26" s="44">
        <f>'[1]Frm-1 Anticipated Gen.'!B80</f>
        <v>80</v>
      </c>
      <c r="AO26" s="45">
        <f>'[1]Frm-1 Anticipated Gen.'!C80</f>
        <v>103</v>
      </c>
      <c r="AP26" s="45">
        <f>'[1]Frm-1 Anticipated Gen.'!D80+'[1]Frm-1 Anticipated Gen.'!E80+'[1]Frm-1 Anticipated Gen.'!F80+'[1]Frm-1 Anticipated Gen.'!G80+'[1]Frm-1 Anticipated Gen.'!H80+'[1]Frm-1 Anticipated Gen.'!I80+'[1]Frm-1 Anticipated Gen.'!J80+'[1]Frm-1 Anticipated Gen.'!K80+'[1]Frm-1 Anticipated Gen.'!M80+'[1]Frm-1 Anticipated Gen.'!P80+'[1]Frm-1 Anticipated Gen.'!Z80+'[1]Frm-1 Anticipated Gen.'!AA80+'[1]Frm-1 Anticipated Gen.'!AB80+('[1]Frm-1 Anticipated Gen.'!N80*0.87)+('[1]Frm-1 Anticipated Gen.'!O80*0.87)</f>
        <v>249.53</v>
      </c>
      <c r="AQ26" s="45">
        <f t="shared" si="8"/>
        <v>432.53</v>
      </c>
      <c r="AR26" s="45">
        <f>'[1]Frm-1 Anticipated Gen.'!U80*0.77+'[1]Frm-1 Anticipated Gen.'!V80*0+'[1]Frm-1 Anticipated Gen.'!W80*0.87+'[1]Frm-1 Anticipated Gen.'!X80*0.8377+'[1]Frm-1 Anticipated Gen.'!Y80*0.8571+'[1]Frm-1 Anticipated Gen.'!AC80*0.87+'[1]Frm-1 Anticipated Gen.'!N80*0.87+'[1]Frm-1 Anticipated Gen.'!AD80*1</f>
        <v>80.989665799999997</v>
      </c>
      <c r="AS26" s="45">
        <f>'[1]Frm-4 Shared Projects'!N75</f>
        <v>60.06</v>
      </c>
      <c r="AT26" s="45">
        <f>'[1]Annx-D (IE)'!P69</f>
        <v>0</v>
      </c>
      <c r="AU26" s="45">
        <f>'[1]Annx-D (IE)'!R69</f>
        <v>0</v>
      </c>
      <c r="AV26" s="45">
        <f>'[1]Annx-D (IE)'!S69</f>
        <v>0</v>
      </c>
      <c r="AW26" s="45">
        <f>'[1]Annx-D (IE)'!U69</f>
        <v>0</v>
      </c>
      <c r="AX26" s="45">
        <f>'[1]Frm-1 Anticipated Gen.'!U80*0.23+'[1]Frm-1 Anticipated Gen.'!V80*0+'[1]Frm-1 Anticipated Gen.'!W80*0.13+'[1]Frm-1 Anticipated Gen.'!X80*0.1623+'[1]Frm-1 Anticipated Gen.'!Y80*0.1429+('[1]Frm-1 Anticipated Gen.'!AC80*0.13)+('[1]Frm-1 Anticipated Gen.'!N80*0.13)</f>
        <v>15.704334200000002</v>
      </c>
      <c r="AY26" s="45">
        <f>'[1]GoHP POWER'!G67+'[1]GoHP POWER'!H67</f>
        <v>227.37</v>
      </c>
      <c r="AZ26" s="45">
        <f>'[1]Annx-D (IE)'!AU69</f>
        <v>220</v>
      </c>
      <c r="BA26" s="45">
        <f>'[1]Annx-D (IE)'!AS69</f>
        <v>0</v>
      </c>
      <c r="BB26" s="45">
        <f>ABS('[1]Annx-D (IE)'!AW69)+'[1]Annx-D (IE)'!AV69</f>
        <v>0</v>
      </c>
      <c r="BC26" s="45">
        <f>'[1]CENTER SECTOR'!BW71-AY26-'[1]GoHP POWER'!F67</f>
        <v>255.28558667719989</v>
      </c>
      <c r="BD26" s="45">
        <f t="shared" si="9"/>
        <v>787.76566580000008</v>
      </c>
      <c r="BE26" s="45">
        <f t="shared" si="10"/>
        <v>1070.9499208771999</v>
      </c>
      <c r="BF26" s="45">
        <f t="shared" si="11"/>
        <v>322.71558667719989</v>
      </c>
      <c r="BG26" s="45">
        <f t="shared" si="1"/>
        <v>-465.05007912280007</v>
      </c>
      <c r="BH26" s="46"/>
      <c r="BI26" s="44"/>
      <c r="BJ26" s="44"/>
      <c r="BK26" s="44"/>
      <c r="BL26" s="44"/>
      <c r="BM26" s="44"/>
      <c r="BN26" s="44"/>
    </row>
    <row r="27" spans="1:66" ht="55.15" customHeight="1" x14ac:dyDescent="0.2">
      <c r="A27" s="44">
        <v>16</v>
      </c>
      <c r="B27" s="45" t="s">
        <v>109</v>
      </c>
      <c r="C27" s="45">
        <f>'[1]Frm-3 DEMAND'!C27</f>
        <v>1171</v>
      </c>
      <c r="D27" s="44">
        <f>'[1]Frm-3 DEMAND'!F27</f>
        <v>0</v>
      </c>
      <c r="E27" s="45">
        <f t="shared" si="2"/>
        <v>1171</v>
      </c>
      <c r="F27" s="44">
        <f>'[1]Frm-1 Anticipated Gen.'!T33</f>
        <v>250</v>
      </c>
      <c r="G27" s="44">
        <f>'[1]Frm-1 Anticipated Gen.'!B33</f>
        <v>70</v>
      </c>
      <c r="H27" s="45">
        <f>'[1]Frm-1 Anticipated Gen.'!C33</f>
        <v>83</v>
      </c>
      <c r="I27" s="45">
        <f>'[1]Frm-1 Anticipated Gen.'!D33+'[1]Frm-1 Anticipated Gen.'!E33+'[1]Frm-1 Anticipated Gen.'!F33+'[1]Frm-1 Anticipated Gen.'!G33+'[1]Frm-1 Anticipated Gen.'!H33+'[1]Frm-1 Anticipated Gen.'!I33+'[1]Frm-1 Anticipated Gen.'!J33+'[1]Frm-1 Anticipated Gen.'!K33+'[1]Frm-1 Anticipated Gen.'!M33+'[1]Frm-1 Anticipated Gen.'!P33+'[1]Frm-1 Anticipated Gen.'!Z33+'[1]Frm-1 Anticipated Gen.'!AA33+'[1]Frm-1 Anticipated Gen.'!AB33+('[1]Frm-1 Anticipated Gen.'!N33*0.87)+('[1]Frm-1 Anticipated Gen.'!O33*0.87)</f>
        <v>270.52999999999997</v>
      </c>
      <c r="J27" s="45">
        <f t="shared" si="3"/>
        <v>423.53</v>
      </c>
      <c r="K27" s="45">
        <f>'[1]Frm-1 Anticipated Gen.'!U33*0.77+'[1]Frm-1 Anticipated Gen.'!V33*0+'[1]Frm-1 Anticipated Gen.'!W33*0.87+'[1]Frm-1 Anticipated Gen.'!X33*0.8377+'[1]Frm-1 Anticipated Gen.'!Y33*0.8571+'[1]Frm-1 Anticipated Gen.'!AC33*0.87+'[1]Frm-1 Anticipated Gen.'!N33*0.87+'[1]Frm-1 Anticipated Gen.'!AD33*1</f>
        <v>90.560321200000004</v>
      </c>
      <c r="L27" s="45">
        <f>'[1]Frm-4 Shared Projects'!N28</f>
        <v>60.06</v>
      </c>
      <c r="M27" s="45">
        <f>'[1]Annx-D (IE)'!P22</f>
        <v>0</v>
      </c>
      <c r="N27" s="45">
        <f>'[1]Annx-D (IE)'!R22</f>
        <v>0</v>
      </c>
      <c r="O27" s="45">
        <f>'[1]Annx-D (IE)'!S22</f>
        <v>0</v>
      </c>
      <c r="P27" s="45">
        <f>'[1]Annx-D (IE)'!U22</f>
        <v>0</v>
      </c>
      <c r="Q27" s="45">
        <f>'[1]Frm-1 Anticipated Gen.'!U33*0.23+'[1]Frm-1 Anticipated Gen.'!V33*0+'[1]Frm-1 Anticipated Gen.'!W33*0.13+'[1]Frm-1 Anticipated Gen.'!X33*0.1623+'[1]Frm-1 Anticipated Gen.'!Y33*0.1429+('[1]Frm-1 Anticipated Gen.'!AC33*0.13)+('[1]Frm-1 Anticipated Gen.'!N33*0.13)</f>
        <v>18.615678800000001</v>
      </c>
      <c r="R27" s="45">
        <f>'[1]GoHP POWER'!G20+'[1]GoHP POWER'!H20</f>
        <v>262.91000000000008</v>
      </c>
      <c r="S27" s="45">
        <f>'[1]Annx-D (IE)'!AU22</f>
        <v>370</v>
      </c>
      <c r="T27" s="45">
        <f>'[1]Annx-D (IE)'!AS22</f>
        <v>0</v>
      </c>
      <c r="U27" s="45">
        <f>ABS('[1]Annx-D (IE)'!AW22)+'[1]Annx-D (IE)'!AV22</f>
        <v>0</v>
      </c>
      <c r="V27" s="45">
        <f>'[1]CENTER SECTOR'!BW24-R27-'[1]GoHP POWER'!F20</f>
        <v>245.89583767720003</v>
      </c>
      <c r="W27" s="45">
        <f t="shared" si="4"/>
        <v>478.85432120000007</v>
      </c>
      <c r="X27" s="45">
        <f t="shared" si="5"/>
        <v>891.01151647720008</v>
      </c>
      <c r="Y27" s="45">
        <f t="shared" si="6"/>
        <v>198.86583767720009</v>
      </c>
      <c r="Z27" s="45">
        <f t="shared" si="0"/>
        <v>-279.98848352279992</v>
      </c>
      <c r="AA27" s="46"/>
      <c r="AB27" s="44"/>
      <c r="AC27" s="44"/>
      <c r="AD27" s="44"/>
      <c r="AE27" s="44"/>
      <c r="AF27" s="44"/>
      <c r="AG27" s="44"/>
      <c r="AH27" s="45">
        <v>64</v>
      </c>
      <c r="AI27" s="45" t="s">
        <v>110</v>
      </c>
      <c r="AJ27" s="45">
        <f>'[1]Frm-3 DEMAND'!C75</f>
        <v>1540</v>
      </c>
      <c r="AK27" s="44">
        <f>'[1]Frm-3 DEMAND'!F75</f>
        <v>0</v>
      </c>
      <c r="AL27" s="45">
        <f t="shared" si="7"/>
        <v>1540</v>
      </c>
      <c r="AM27" s="44">
        <f>'[1]Frm-1 Anticipated Gen.'!T81</f>
        <v>300</v>
      </c>
      <c r="AN27" s="44">
        <f>'[1]Frm-1 Anticipated Gen.'!B81</f>
        <v>80</v>
      </c>
      <c r="AO27" s="45">
        <f>'[1]Frm-1 Anticipated Gen.'!C81</f>
        <v>103</v>
      </c>
      <c r="AP27" s="45">
        <f>'[1]Frm-1 Anticipated Gen.'!D81+'[1]Frm-1 Anticipated Gen.'!E81+'[1]Frm-1 Anticipated Gen.'!F81+'[1]Frm-1 Anticipated Gen.'!G81+'[1]Frm-1 Anticipated Gen.'!H81+'[1]Frm-1 Anticipated Gen.'!I81+'[1]Frm-1 Anticipated Gen.'!J81+'[1]Frm-1 Anticipated Gen.'!K81+'[1]Frm-1 Anticipated Gen.'!M81+'[1]Frm-1 Anticipated Gen.'!P81+'[1]Frm-1 Anticipated Gen.'!Z81+'[1]Frm-1 Anticipated Gen.'!AA81+'[1]Frm-1 Anticipated Gen.'!AB81+('[1]Frm-1 Anticipated Gen.'!N81*0.87)+('[1]Frm-1 Anticipated Gen.'!O81*0.87)</f>
        <v>249.53</v>
      </c>
      <c r="AQ27" s="45">
        <f t="shared" si="8"/>
        <v>432.53</v>
      </c>
      <c r="AR27" s="45">
        <f>'[1]Frm-1 Anticipated Gen.'!U81*0.77+'[1]Frm-1 Anticipated Gen.'!V81*0+'[1]Frm-1 Anticipated Gen.'!W81*0.87+'[1]Frm-1 Anticipated Gen.'!X81*0.8377+'[1]Frm-1 Anticipated Gen.'!Y81*0.8571+'[1]Frm-1 Anticipated Gen.'!AC81*0.87+'[1]Frm-1 Anticipated Gen.'!N81*0.87+'[1]Frm-1 Anticipated Gen.'!AD81*1</f>
        <v>80.989665799999997</v>
      </c>
      <c r="AS27" s="45">
        <f>'[1]Frm-4 Shared Projects'!N76</f>
        <v>60.06</v>
      </c>
      <c r="AT27" s="45">
        <f>'[1]Annx-D (IE)'!P70</f>
        <v>0</v>
      </c>
      <c r="AU27" s="45">
        <f>'[1]Annx-D (IE)'!R70</f>
        <v>0</v>
      </c>
      <c r="AV27" s="45">
        <f>'[1]Annx-D (IE)'!S70</f>
        <v>0</v>
      </c>
      <c r="AW27" s="45">
        <f>'[1]Annx-D (IE)'!U70</f>
        <v>0</v>
      </c>
      <c r="AX27" s="45">
        <f>'[1]Frm-1 Anticipated Gen.'!U81*0.23+'[1]Frm-1 Anticipated Gen.'!V81*0+'[1]Frm-1 Anticipated Gen.'!W81*0.13+'[1]Frm-1 Anticipated Gen.'!X81*0.1623+'[1]Frm-1 Anticipated Gen.'!Y81*0.1429+('[1]Frm-1 Anticipated Gen.'!AC81*0.13)+('[1]Frm-1 Anticipated Gen.'!N81*0.13)</f>
        <v>15.704334200000002</v>
      </c>
      <c r="AY27" s="45">
        <f>'[1]GoHP POWER'!G68+'[1]GoHP POWER'!H68</f>
        <v>227.37</v>
      </c>
      <c r="AZ27" s="45">
        <f>'[1]Annx-D (IE)'!AU70</f>
        <v>220</v>
      </c>
      <c r="BA27" s="45">
        <f>'[1]Annx-D (IE)'!AS70</f>
        <v>0</v>
      </c>
      <c r="BB27" s="45">
        <f>ABS('[1]Annx-D (IE)'!AW70)+'[1]Annx-D (IE)'!AV70</f>
        <v>0</v>
      </c>
      <c r="BC27" s="45">
        <f>'[1]CENTER SECTOR'!BW72-AY27-'[1]GoHP POWER'!F68</f>
        <v>254.36921667719986</v>
      </c>
      <c r="BD27" s="45">
        <f t="shared" si="9"/>
        <v>791.76566580000008</v>
      </c>
      <c r="BE27" s="45">
        <f t="shared" si="10"/>
        <v>1070.0335508771996</v>
      </c>
      <c r="BF27" s="45">
        <f t="shared" si="11"/>
        <v>321.79921667719987</v>
      </c>
      <c r="BG27" s="45">
        <f t="shared" si="1"/>
        <v>-469.96644912280044</v>
      </c>
      <c r="BH27" s="46"/>
      <c r="BI27" s="44"/>
      <c r="BJ27" s="44"/>
      <c r="BK27" s="44"/>
      <c r="BL27" s="44"/>
      <c r="BM27" s="44"/>
      <c r="BN27" s="44"/>
    </row>
    <row r="28" spans="1:66" ht="55.15" customHeight="1" x14ac:dyDescent="0.2">
      <c r="A28" s="44">
        <v>17</v>
      </c>
      <c r="B28" s="45" t="s">
        <v>111</v>
      </c>
      <c r="C28" s="45">
        <f>'[1]Frm-3 DEMAND'!C28</f>
        <v>1178</v>
      </c>
      <c r="D28" s="44">
        <f>'[1]Frm-3 DEMAND'!F28</f>
        <v>0</v>
      </c>
      <c r="E28" s="45">
        <f t="shared" si="2"/>
        <v>1178</v>
      </c>
      <c r="F28" s="44">
        <f>'[1]Frm-1 Anticipated Gen.'!T34</f>
        <v>250</v>
      </c>
      <c r="G28" s="44">
        <f>'[1]Frm-1 Anticipated Gen.'!B34</f>
        <v>70</v>
      </c>
      <c r="H28" s="45">
        <f>'[1]Frm-1 Anticipated Gen.'!C34</f>
        <v>83</v>
      </c>
      <c r="I28" s="45">
        <f>'[1]Frm-1 Anticipated Gen.'!D34+'[1]Frm-1 Anticipated Gen.'!E34+'[1]Frm-1 Anticipated Gen.'!F34+'[1]Frm-1 Anticipated Gen.'!G34+'[1]Frm-1 Anticipated Gen.'!H34+'[1]Frm-1 Anticipated Gen.'!I34+'[1]Frm-1 Anticipated Gen.'!J34+'[1]Frm-1 Anticipated Gen.'!K34+'[1]Frm-1 Anticipated Gen.'!M34+'[1]Frm-1 Anticipated Gen.'!P34+'[1]Frm-1 Anticipated Gen.'!Z34+'[1]Frm-1 Anticipated Gen.'!AA34+'[1]Frm-1 Anticipated Gen.'!AB34+('[1]Frm-1 Anticipated Gen.'!N34*0.87)+('[1]Frm-1 Anticipated Gen.'!O34*0.87)</f>
        <v>270.52999999999997</v>
      </c>
      <c r="J28" s="45">
        <f t="shared" si="3"/>
        <v>423.53</v>
      </c>
      <c r="K28" s="45">
        <f>'[1]Frm-1 Anticipated Gen.'!U34*0.77+'[1]Frm-1 Anticipated Gen.'!V34*0+'[1]Frm-1 Anticipated Gen.'!W34*0.87+'[1]Frm-1 Anticipated Gen.'!X34*0.8377+'[1]Frm-1 Anticipated Gen.'!Y34*0.8571+'[1]Frm-1 Anticipated Gen.'!AC34*0.87+'[1]Frm-1 Anticipated Gen.'!N34*0.87+'[1]Frm-1 Anticipated Gen.'!AD34*1</f>
        <v>90.560321200000004</v>
      </c>
      <c r="L28" s="45">
        <f>'[1]Frm-4 Shared Projects'!N29</f>
        <v>60.06</v>
      </c>
      <c r="M28" s="45">
        <f>'[1]Annx-D (IE)'!P23</f>
        <v>0</v>
      </c>
      <c r="N28" s="45">
        <f>'[1]Annx-D (IE)'!R23</f>
        <v>0</v>
      </c>
      <c r="O28" s="45">
        <f>'[1]Annx-D (IE)'!S23</f>
        <v>0</v>
      </c>
      <c r="P28" s="45">
        <f>'[1]Annx-D (IE)'!U23</f>
        <v>0</v>
      </c>
      <c r="Q28" s="45">
        <f>'[1]Frm-1 Anticipated Gen.'!U34*0.23+'[1]Frm-1 Anticipated Gen.'!V34*0+'[1]Frm-1 Anticipated Gen.'!W34*0.13+'[1]Frm-1 Anticipated Gen.'!X34*0.1623+'[1]Frm-1 Anticipated Gen.'!Y34*0.1429+('[1]Frm-1 Anticipated Gen.'!AC34*0.13)+('[1]Frm-1 Anticipated Gen.'!N34*0.13)</f>
        <v>18.615678800000001</v>
      </c>
      <c r="R28" s="45">
        <f>'[1]GoHP POWER'!G21+'[1]GoHP POWER'!H21</f>
        <v>286.12</v>
      </c>
      <c r="S28" s="45">
        <f>'[1]Annx-D (IE)'!AU23</f>
        <v>370</v>
      </c>
      <c r="T28" s="45">
        <f>'[1]Annx-D (IE)'!AS23</f>
        <v>0</v>
      </c>
      <c r="U28" s="45">
        <f>ABS('[1]Annx-D (IE)'!AW23)+'[1]Annx-D (IE)'!AV23</f>
        <v>0</v>
      </c>
      <c r="V28" s="45">
        <f>'[1]CENTER SECTOR'!BW25-R28-'[1]GoHP POWER'!F21</f>
        <v>246.83619967719991</v>
      </c>
      <c r="W28" s="45">
        <f t="shared" si="4"/>
        <v>485.85432120000007</v>
      </c>
      <c r="X28" s="45">
        <f t="shared" si="5"/>
        <v>915.16187847719993</v>
      </c>
      <c r="Y28" s="45">
        <f t="shared" si="6"/>
        <v>223.01619967719995</v>
      </c>
      <c r="Z28" s="45">
        <f t="shared" si="0"/>
        <v>-262.83812152280007</v>
      </c>
      <c r="AA28" s="46"/>
      <c r="AB28" s="44"/>
      <c r="AC28" s="44"/>
      <c r="AD28" s="44"/>
      <c r="AE28" s="44"/>
      <c r="AF28" s="44"/>
      <c r="AG28" s="44"/>
      <c r="AH28" s="45">
        <v>65</v>
      </c>
      <c r="AI28" s="45" t="s">
        <v>112</v>
      </c>
      <c r="AJ28" s="45">
        <f>'[1]Frm-3 DEMAND'!C76</f>
        <v>1533</v>
      </c>
      <c r="AK28" s="44">
        <f>'[1]Frm-3 DEMAND'!F76</f>
        <v>0</v>
      </c>
      <c r="AL28" s="45">
        <f t="shared" si="7"/>
        <v>1533</v>
      </c>
      <c r="AM28" s="44">
        <f>'[1]Frm-1 Anticipated Gen.'!T82</f>
        <v>300</v>
      </c>
      <c r="AN28" s="44">
        <f>'[1]Frm-1 Anticipated Gen.'!B82</f>
        <v>69</v>
      </c>
      <c r="AO28" s="45">
        <f>'[1]Frm-1 Anticipated Gen.'!C82</f>
        <v>103</v>
      </c>
      <c r="AP28" s="45">
        <f>'[1]Frm-1 Anticipated Gen.'!D82+'[1]Frm-1 Anticipated Gen.'!E82+'[1]Frm-1 Anticipated Gen.'!F82+'[1]Frm-1 Anticipated Gen.'!G82+'[1]Frm-1 Anticipated Gen.'!H82+'[1]Frm-1 Anticipated Gen.'!I82+'[1]Frm-1 Anticipated Gen.'!J82+'[1]Frm-1 Anticipated Gen.'!K82+'[1]Frm-1 Anticipated Gen.'!M82+'[1]Frm-1 Anticipated Gen.'!P82+'[1]Frm-1 Anticipated Gen.'!Z82+'[1]Frm-1 Anticipated Gen.'!AA82+'[1]Frm-1 Anticipated Gen.'!AB82+('[1]Frm-1 Anticipated Gen.'!N82*0.87)+('[1]Frm-1 Anticipated Gen.'!O82*0.87)</f>
        <v>281.72000000000003</v>
      </c>
      <c r="AQ28" s="45">
        <f t="shared" si="8"/>
        <v>453.72</v>
      </c>
      <c r="AR28" s="45">
        <f>'[1]Frm-1 Anticipated Gen.'!U82*0.77+'[1]Frm-1 Anticipated Gen.'!V82*0+'[1]Frm-1 Anticipated Gen.'!W82*0.87+'[1]Frm-1 Anticipated Gen.'!X82*0.8377+'[1]Frm-1 Anticipated Gen.'!Y82*0.8571+'[1]Frm-1 Anticipated Gen.'!AC82*0.87+'[1]Frm-1 Anticipated Gen.'!N82*0.87+'[1]Frm-1 Anticipated Gen.'!AD82*1</f>
        <v>85.278765800000002</v>
      </c>
      <c r="AS28" s="45">
        <f>'[1]Frm-4 Shared Projects'!N77</f>
        <v>60.06</v>
      </c>
      <c r="AT28" s="45">
        <f>'[1]Annx-D (IE)'!P71</f>
        <v>0</v>
      </c>
      <c r="AU28" s="45">
        <f>'[1]Annx-D (IE)'!R71</f>
        <v>0</v>
      </c>
      <c r="AV28" s="45">
        <f>'[1]Annx-D (IE)'!S71</f>
        <v>0</v>
      </c>
      <c r="AW28" s="45">
        <f>'[1]Annx-D (IE)'!U71</f>
        <v>0</v>
      </c>
      <c r="AX28" s="45">
        <f>'[1]Frm-1 Anticipated Gen.'!U82*0.23+'[1]Frm-1 Anticipated Gen.'!V82*0+'[1]Frm-1 Anticipated Gen.'!W82*0.13+'[1]Frm-1 Anticipated Gen.'!X82*0.1623+'[1]Frm-1 Anticipated Gen.'!Y82*0.1429+('[1]Frm-1 Anticipated Gen.'!AC82*0.13)+('[1]Frm-1 Anticipated Gen.'!N82*0.13)</f>
        <v>16.3452342</v>
      </c>
      <c r="AY28" s="45">
        <f>'[1]GoHP POWER'!G69+'[1]GoHP POWER'!H69</f>
        <v>232.26999999999998</v>
      </c>
      <c r="AZ28" s="45">
        <f>'[1]Annx-D (IE)'!AU71</f>
        <v>220</v>
      </c>
      <c r="BA28" s="45">
        <f>'[1]Annx-D (IE)'!AS71</f>
        <v>0</v>
      </c>
      <c r="BB28" s="45">
        <f>ABS('[1]Annx-D (IE)'!AW71)+'[1]Annx-D (IE)'!AV71</f>
        <v>0</v>
      </c>
      <c r="BC28" s="45">
        <f>'[1]CENTER SECTOR'!BW73-AY28-'[1]GoHP POWER'!F69</f>
        <v>253.43883567719996</v>
      </c>
      <c r="BD28" s="45">
        <f t="shared" si="9"/>
        <v>762.93476579999992</v>
      </c>
      <c r="BE28" s="45">
        <f t="shared" si="10"/>
        <v>1095.8340698771999</v>
      </c>
      <c r="BF28" s="45">
        <f t="shared" si="11"/>
        <v>325.76883567719995</v>
      </c>
      <c r="BG28" s="45">
        <f t="shared" si="1"/>
        <v>-437.16593012280009</v>
      </c>
      <c r="BH28" s="46"/>
      <c r="BI28" s="44"/>
      <c r="BJ28" s="44"/>
      <c r="BK28" s="44"/>
      <c r="BL28" s="44"/>
      <c r="BM28" s="44"/>
      <c r="BN28" s="44"/>
    </row>
    <row r="29" spans="1:66" ht="55.15" customHeight="1" x14ac:dyDescent="0.2">
      <c r="A29" s="44">
        <v>18</v>
      </c>
      <c r="B29" s="45" t="s">
        <v>113</v>
      </c>
      <c r="C29" s="45">
        <f>'[1]Frm-3 DEMAND'!C29</f>
        <v>1184</v>
      </c>
      <c r="D29" s="44">
        <f>'[1]Frm-3 DEMAND'!F29</f>
        <v>0</v>
      </c>
      <c r="E29" s="45">
        <f t="shared" si="2"/>
        <v>1184</v>
      </c>
      <c r="F29" s="44">
        <f>'[1]Frm-1 Anticipated Gen.'!T35</f>
        <v>250</v>
      </c>
      <c r="G29" s="44">
        <f>'[1]Frm-1 Anticipated Gen.'!B35</f>
        <v>70</v>
      </c>
      <c r="H29" s="45">
        <f>'[1]Frm-1 Anticipated Gen.'!C35</f>
        <v>83</v>
      </c>
      <c r="I29" s="45">
        <f>'[1]Frm-1 Anticipated Gen.'!D35+'[1]Frm-1 Anticipated Gen.'!E35+'[1]Frm-1 Anticipated Gen.'!F35+'[1]Frm-1 Anticipated Gen.'!G35+'[1]Frm-1 Anticipated Gen.'!H35+'[1]Frm-1 Anticipated Gen.'!I35+'[1]Frm-1 Anticipated Gen.'!J35+'[1]Frm-1 Anticipated Gen.'!K35+'[1]Frm-1 Anticipated Gen.'!M35+'[1]Frm-1 Anticipated Gen.'!P35+'[1]Frm-1 Anticipated Gen.'!Z35+'[1]Frm-1 Anticipated Gen.'!AA35+'[1]Frm-1 Anticipated Gen.'!AB35+('[1]Frm-1 Anticipated Gen.'!N35*0.87)+('[1]Frm-1 Anticipated Gen.'!O35*0.87)</f>
        <v>270.52999999999997</v>
      </c>
      <c r="J29" s="45">
        <f t="shared" si="3"/>
        <v>423.53</v>
      </c>
      <c r="K29" s="45">
        <f>'[1]Frm-1 Anticipated Gen.'!U35*0.77+'[1]Frm-1 Anticipated Gen.'!V35*0+'[1]Frm-1 Anticipated Gen.'!W35*0.87+'[1]Frm-1 Anticipated Gen.'!X35*0.8377+'[1]Frm-1 Anticipated Gen.'!Y35*0.8571+'[1]Frm-1 Anticipated Gen.'!AC35*0.87+'[1]Frm-1 Anticipated Gen.'!N35*0.87+'[1]Frm-1 Anticipated Gen.'!AD35*1</f>
        <v>90.560321200000004</v>
      </c>
      <c r="L29" s="45">
        <f>'[1]Frm-4 Shared Projects'!N30</f>
        <v>60.06</v>
      </c>
      <c r="M29" s="45">
        <f>'[1]Annx-D (IE)'!P24</f>
        <v>0</v>
      </c>
      <c r="N29" s="45">
        <f>'[1]Annx-D (IE)'!R24</f>
        <v>0</v>
      </c>
      <c r="O29" s="45">
        <f>'[1]Annx-D (IE)'!S24</f>
        <v>0</v>
      </c>
      <c r="P29" s="45">
        <f>'[1]Annx-D (IE)'!U24</f>
        <v>0</v>
      </c>
      <c r="Q29" s="45">
        <f>'[1]Frm-1 Anticipated Gen.'!U35*0.23+'[1]Frm-1 Anticipated Gen.'!V35*0+'[1]Frm-1 Anticipated Gen.'!W35*0.13+'[1]Frm-1 Anticipated Gen.'!X35*0.1623+'[1]Frm-1 Anticipated Gen.'!Y35*0.1429+('[1]Frm-1 Anticipated Gen.'!AC35*0.13)+('[1]Frm-1 Anticipated Gen.'!N35*0.13)</f>
        <v>18.615678800000001</v>
      </c>
      <c r="R29" s="45">
        <f>'[1]GoHP POWER'!G22+'[1]GoHP POWER'!H22</f>
        <v>375.05000000000007</v>
      </c>
      <c r="S29" s="45">
        <f>'[1]Annx-D (IE)'!AU24</f>
        <v>370</v>
      </c>
      <c r="T29" s="45">
        <f>'[1]Annx-D (IE)'!AS24</f>
        <v>0</v>
      </c>
      <c r="U29" s="45">
        <f>ABS('[1]Annx-D (IE)'!AW24)+'[1]Annx-D (IE)'!AV24</f>
        <v>0</v>
      </c>
      <c r="V29" s="45">
        <f>'[1]CENTER SECTOR'!BW26-R29-'[1]GoHP POWER'!F22</f>
        <v>251.71199967719997</v>
      </c>
      <c r="W29" s="45">
        <f t="shared" si="4"/>
        <v>491.85432120000007</v>
      </c>
      <c r="X29" s="45">
        <f t="shared" si="5"/>
        <v>1008.9676784772</v>
      </c>
      <c r="Y29" s="45">
        <f t="shared" si="6"/>
        <v>316.82199967720004</v>
      </c>
      <c r="Z29" s="45">
        <f t="shared" si="0"/>
        <v>-175.03232152279998</v>
      </c>
      <c r="AA29" s="46"/>
      <c r="AB29" s="44"/>
      <c r="AC29" s="44"/>
      <c r="AD29" s="44"/>
      <c r="AE29" s="44"/>
      <c r="AF29" s="44"/>
      <c r="AG29" s="44"/>
      <c r="AH29" s="45">
        <v>66</v>
      </c>
      <c r="AI29" s="45" t="s">
        <v>114</v>
      </c>
      <c r="AJ29" s="45">
        <f>'[1]Frm-3 DEMAND'!C77</f>
        <v>1528</v>
      </c>
      <c r="AK29" s="44">
        <f>'[1]Frm-3 DEMAND'!F77</f>
        <v>0</v>
      </c>
      <c r="AL29" s="45">
        <f t="shared" si="7"/>
        <v>1528</v>
      </c>
      <c r="AM29" s="44">
        <f>'[1]Frm-1 Anticipated Gen.'!T83</f>
        <v>250</v>
      </c>
      <c r="AN29" s="44">
        <f>'[1]Frm-1 Anticipated Gen.'!B83</f>
        <v>64</v>
      </c>
      <c r="AO29" s="45">
        <f>'[1]Frm-1 Anticipated Gen.'!C83</f>
        <v>114</v>
      </c>
      <c r="AP29" s="45">
        <f>'[1]Frm-1 Anticipated Gen.'!D83+'[1]Frm-1 Anticipated Gen.'!E83+'[1]Frm-1 Anticipated Gen.'!F83+'[1]Frm-1 Anticipated Gen.'!G83+'[1]Frm-1 Anticipated Gen.'!H83+'[1]Frm-1 Anticipated Gen.'!I83+'[1]Frm-1 Anticipated Gen.'!J83+'[1]Frm-1 Anticipated Gen.'!K83+'[1]Frm-1 Anticipated Gen.'!M83+'[1]Frm-1 Anticipated Gen.'!P83+'[1]Frm-1 Anticipated Gen.'!Z83+'[1]Frm-1 Anticipated Gen.'!AA83+'[1]Frm-1 Anticipated Gen.'!AB83+('[1]Frm-1 Anticipated Gen.'!N83*0.87)+('[1]Frm-1 Anticipated Gen.'!O83*0.87)</f>
        <v>281.72000000000003</v>
      </c>
      <c r="AQ29" s="45">
        <f t="shared" si="8"/>
        <v>459.72</v>
      </c>
      <c r="AR29" s="45">
        <f>'[1]Frm-1 Anticipated Gen.'!U83*0.77+'[1]Frm-1 Anticipated Gen.'!V83*0+'[1]Frm-1 Anticipated Gen.'!W83*0.87+'[1]Frm-1 Anticipated Gen.'!X83*0.8377+'[1]Frm-1 Anticipated Gen.'!Y83*0.8571+'[1]Frm-1 Anticipated Gen.'!AC83*0.87+'[1]Frm-1 Anticipated Gen.'!N83*0.87+'[1]Frm-1 Anticipated Gen.'!AD83*1</f>
        <v>85.278765800000002</v>
      </c>
      <c r="AS29" s="45">
        <f>'[1]Frm-4 Shared Projects'!N78</f>
        <v>60.06</v>
      </c>
      <c r="AT29" s="45">
        <f>'[1]Annx-D (IE)'!P72</f>
        <v>0</v>
      </c>
      <c r="AU29" s="45">
        <f>'[1]Annx-D (IE)'!R72</f>
        <v>0</v>
      </c>
      <c r="AV29" s="45">
        <f>'[1]Annx-D (IE)'!S72</f>
        <v>0</v>
      </c>
      <c r="AW29" s="45">
        <f>'[1]Annx-D (IE)'!U72</f>
        <v>0</v>
      </c>
      <c r="AX29" s="45">
        <f>'[1]Frm-1 Anticipated Gen.'!U83*0.23+'[1]Frm-1 Anticipated Gen.'!V83*0+'[1]Frm-1 Anticipated Gen.'!W83*0.13+'[1]Frm-1 Anticipated Gen.'!X83*0.1623+'[1]Frm-1 Anticipated Gen.'!Y83*0.1429+('[1]Frm-1 Anticipated Gen.'!AC83*0.13)+('[1]Frm-1 Anticipated Gen.'!N83*0.13)</f>
        <v>16.3452342</v>
      </c>
      <c r="AY29" s="45">
        <f>'[1]GoHP POWER'!G70+'[1]GoHP POWER'!H70</f>
        <v>232.26999999999998</v>
      </c>
      <c r="AZ29" s="45">
        <f>'[1]Annx-D (IE)'!AU72</f>
        <v>220</v>
      </c>
      <c r="BA29" s="45">
        <f>'[1]Annx-D (IE)'!AS72</f>
        <v>0</v>
      </c>
      <c r="BB29" s="45">
        <f>ABS('[1]Annx-D (IE)'!AW72)+'[1]Annx-D (IE)'!AV72</f>
        <v>0</v>
      </c>
      <c r="BC29" s="45">
        <f>'[1]CENTER SECTOR'!BW74-AY29-'[1]GoHP POWER'!F70</f>
        <v>252.3988356772</v>
      </c>
      <c r="BD29" s="45">
        <f t="shared" si="9"/>
        <v>801.93476579999992</v>
      </c>
      <c r="BE29" s="45">
        <f t="shared" si="10"/>
        <v>1050.7940698771999</v>
      </c>
      <c r="BF29" s="45">
        <f t="shared" si="11"/>
        <v>324.72883567719998</v>
      </c>
      <c r="BG29" s="45">
        <f t="shared" si="1"/>
        <v>-477.20593012280005</v>
      </c>
      <c r="BH29" s="46"/>
      <c r="BI29" s="44"/>
      <c r="BJ29" s="44"/>
      <c r="BK29" s="44"/>
      <c r="BL29" s="44"/>
      <c r="BM29" s="44"/>
      <c r="BN29" s="44"/>
    </row>
    <row r="30" spans="1:66" ht="55.15" customHeight="1" x14ac:dyDescent="0.2">
      <c r="A30" s="44">
        <v>19</v>
      </c>
      <c r="B30" s="45" t="s">
        <v>115</v>
      </c>
      <c r="C30" s="45">
        <f>'[1]Frm-3 DEMAND'!C30</f>
        <v>1195</v>
      </c>
      <c r="D30" s="44">
        <f>'[1]Frm-3 DEMAND'!F30</f>
        <v>0</v>
      </c>
      <c r="E30" s="45">
        <f t="shared" si="2"/>
        <v>1195</v>
      </c>
      <c r="F30" s="44">
        <f>'[1]Frm-1 Anticipated Gen.'!T36</f>
        <v>250</v>
      </c>
      <c r="G30" s="44">
        <f>'[1]Frm-1 Anticipated Gen.'!B36</f>
        <v>70</v>
      </c>
      <c r="H30" s="45">
        <f>'[1]Frm-1 Anticipated Gen.'!C36</f>
        <v>99</v>
      </c>
      <c r="I30" s="45">
        <f>'[1]Frm-1 Anticipated Gen.'!D36+'[1]Frm-1 Anticipated Gen.'!E36+'[1]Frm-1 Anticipated Gen.'!F36+'[1]Frm-1 Anticipated Gen.'!G36+'[1]Frm-1 Anticipated Gen.'!H36+'[1]Frm-1 Anticipated Gen.'!I36+'[1]Frm-1 Anticipated Gen.'!J36+'[1]Frm-1 Anticipated Gen.'!K36+'[1]Frm-1 Anticipated Gen.'!M36+'[1]Frm-1 Anticipated Gen.'!P36+'[1]Frm-1 Anticipated Gen.'!Z36+'[1]Frm-1 Anticipated Gen.'!AA36+'[1]Frm-1 Anticipated Gen.'!AB36+('[1]Frm-1 Anticipated Gen.'!N36*0.87)+('[1]Frm-1 Anticipated Gen.'!O36*0.87)</f>
        <v>270.52999999999997</v>
      </c>
      <c r="J30" s="45">
        <f t="shared" si="3"/>
        <v>439.53</v>
      </c>
      <c r="K30" s="45">
        <f>'[1]Frm-1 Anticipated Gen.'!U36*0.77+'[1]Frm-1 Anticipated Gen.'!V36*0+'[1]Frm-1 Anticipated Gen.'!W36*0.87+'[1]Frm-1 Anticipated Gen.'!X36*0.8377+'[1]Frm-1 Anticipated Gen.'!Y36*0.8571+'[1]Frm-1 Anticipated Gen.'!AC36*0.87+'[1]Frm-1 Anticipated Gen.'!N36*0.87+'[1]Frm-1 Anticipated Gen.'!AD36*1</f>
        <v>90.560321200000004</v>
      </c>
      <c r="L30" s="45">
        <f>'[1]Frm-4 Shared Projects'!N31</f>
        <v>60.06</v>
      </c>
      <c r="M30" s="45">
        <f>'[1]Annx-D (IE)'!P25</f>
        <v>0</v>
      </c>
      <c r="N30" s="45">
        <f>'[1]Annx-D (IE)'!R25</f>
        <v>0</v>
      </c>
      <c r="O30" s="45">
        <f>'[1]Annx-D (IE)'!S25</f>
        <v>0</v>
      </c>
      <c r="P30" s="45">
        <f>'[1]Annx-D (IE)'!U25</f>
        <v>0</v>
      </c>
      <c r="Q30" s="45">
        <f>'[1]Frm-1 Anticipated Gen.'!U36*0.23+'[1]Frm-1 Anticipated Gen.'!V36*0+'[1]Frm-1 Anticipated Gen.'!W36*0.13+'[1]Frm-1 Anticipated Gen.'!X36*0.1623+'[1]Frm-1 Anticipated Gen.'!Y36*0.1429+('[1]Frm-1 Anticipated Gen.'!AC36*0.13)+('[1]Frm-1 Anticipated Gen.'!N36*0.13)</f>
        <v>18.615678800000001</v>
      </c>
      <c r="R30" s="45">
        <f>'[1]GoHP POWER'!G23+'[1]GoHP POWER'!H23</f>
        <v>402.85</v>
      </c>
      <c r="S30" s="45">
        <f>'[1]Annx-D (IE)'!AU25</f>
        <v>370</v>
      </c>
      <c r="T30" s="45">
        <f>'[1]Annx-D (IE)'!AS25</f>
        <v>0</v>
      </c>
      <c r="U30" s="45">
        <f>ABS('[1]Annx-D (IE)'!AW25)+'[1]Annx-D (IE)'!AV25</f>
        <v>0</v>
      </c>
      <c r="V30" s="45">
        <f>'[1]CENTER SECTOR'!BW27-R30-'[1]GoHP POWER'!F23</f>
        <v>256.8964326772001</v>
      </c>
      <c r="W30" s="45">
        <f t="shared" si="4"/>
        <v>486.85432120000007</v>
      </c>
      <c r="X30" s="45">
        <f t="shared" si="5"/>
        <v>1057.9521114772001</v>
      </c>
      <c r="Y30" s="45">
        <f t="shared" si="6"/>
        <v>349.80643267720012</v>
      </c>
      <c r="Z30" s="45">
        <f t="shared" si="0"/>
        <v>-137.04788852279989</v>
      </c>
      <c r="AA30" s="46"/>
      <c r="AB30" s="44"/>
      <c r="AC30" s="44"/>
      <c r="AD30" s="44"/>
      <c r="AE30" s="44"/>
      <c r="AF30" s="44"/>
      <c r="AG30" s="44"/>
      <c r="AH30" s="45">
        <v>67</v>
      </c>
      <c r="AI30" s="45" t="s">
        <v>116</v>
      </c>
      <c r="AJ30" s="45">
        <f>'[1]Frm-3 DEMAND'!C78</f>
        <v>1511</v>
      </c>
      <c r="AK30" s="44">
        <f>'[1]Frm-3 DEMAND'!F78</f>
        <v>0</v>
      </c>
      <c r="AL30" s="45">
        <f t="shared" si="7"/>
        <v>1511</v>
      </c>
      <c r="AM30" s="44">
        <f>'[1]Frm-1 Anticipated Gen.'!T84</f>
        <v>250</v>
      </c>
      <c r="AN30" s="44">
        <f>'[1]Frm-1 Anticipated Gen.'!B84</f>
        <v>64</v>
      </c>
      <c r="AO30" s="45">
        <f>'[1]Frm-1 Anticipated Gen.'!C84</f>
        <v>103</v>
      </c>
      <c r="AP30" s="45">
        <f>'[1]Frm-1 Anticipated Gen.'!D84+'[1]Frm-1 Anticipated Gen.'!E84+'[1]Frm-1 Anticipated Gen.'!F84+'[1]Frm-1 Anticipated Gen.'!G84+'[1]Frm-1 Anticipated Gen.'!H84+'[1]Frm-1 Anticipated Gen.'!I84+'[1]Frm-1 Anticipated Gen.'!J84+'[1]Frm-1 Anticipated Gen.'!K84+'[1]Frm-1 Anticipated Gen.'!M84+'[1]Frm-1 Anticipated Gen.'!P84+'[1]Frm-1 Anticipated Gen.'!Z84+'[1]Frm-1 Anticipated Gen.'!AA84+'[1]Frm-1 Anticipated Gen.'!AB84+('[1]Frm-1 Anticipated Gen.'!N84*0.87)+('[1]Frm-1 Anticipated Gen.'!O84*0.87)</f>
        <v>333.92</v>
      </c>
      <c r="AQ30" s="45">
        <f t="shared" si="8"/>
        <v>500.92</v>
      </c>
      <c r="AR30" s="45">
        <f>'[1]Frm-1 Anticipated Gen.'!U84*0.77+'[1]Frm-1 Anticipated Gen.'!V84*0+'[1]Frm-1 Anticipated Gen.'!W84*0.87+'[1]Frm-1 Anticipated Gen.'!X84*0.8377+'[1]Frm-1 Anticipated Gen.'!Y84*0.8571+'[1]Frm-1 Anticipated Gen.'!AC84*0.87+'[1]Frm-1 Anticipated Gen.'!N84*0.87+'[1]Frm-1 Anticipated Gen.'!AD84*1</f>
        <v>137.47876580000002</v>
      </c>
      <c r="AS30" s="45">
        <f>'[1]Frm-4 Shared Projects'!N79</f>
        <v>60.06</v>
      </c>
      <c r="AT30" s="45">
        <f>'[1]Annx-D (IE)'!P73</f>
        <v>0</v>
      </c>
      <c r="AU30" s="45">
        <f>'[1]Annx-D (IE)'!R73</f>
        <v>0</v>
      </c>
      <c r="AV30" s="45">
        <f>'[1]Annx-D (IE)'!S73</f>
        <v>0</v>
      </c>
      <c r="AW30" s="45">
        <f>'[1]Annx-D (IE)'!U73</f>
        <v>0</v>
      </c>
      <c r="AX30" s="45">
        <f>'[1]Frm-1 Anticipated Gen.'!U84*0.23+'[1]Frm-1 Anticipated Gen.'!V84*0+'[1]Frm-1 Anticipated Gen.'!W84*0.13+'[1]Frm-1 Anticipated Gen.'!X84*0.1623+'[1]Frm-1 Anticipated Gen.'!Y84*0.1429+('[1]Frm-1 Anticipated Gen.'!AC84*0.13)+('[1]Frm-1 Anticipated Gen.'!N84*0.13)</f>
        <v>24.145234200000001</v>
      </c>
      <c r="AY30" s="45">
        <f>'[1]GoHP POWER'!G71+'[1]GoHP POWER'!H71</f>
        <v>264.87</v>
      </c>
      <c r="AZ30" s="45">
        <f>'[1]Annx-D (IE)'!AU73</f>
        <v>220</v>
      </c>
      <c r="BA30" s="45">
        <f>'[1]Annx-D (IE)'!AS73</f>
        <v>0</v>
      </c>
      <c r="BB30" s="45">
        <f>ABS('[1]Annx-D (IE)'!AW73)+'[1]Annx-D (IE)'!AV73</f>
        <v>0</v>
      </c>
      <c r="BC30" s="45">
        <f>'[1]CENTER SECTOR'!BW75-AY30-'[1]GoHP POWER'!F71</f>
        <v>254.17160967719988</v>
      </c>
      <c r="BD30" s="45">
        <f t="shared" si="9"/>
        <v>735.93476579999992</v>
      </c>
      <c r="BE30" s="45">
        <f t="shared" si="10"/>
        <v>1134.1668438771999</v>
      </c>
      <c r="BF30" s="45">
        <f t="shared" si="11"/>
        <v>359.10160967719986</v>
      </c>
      <c r="BG30" s="45">
        <f t="shared" si="1"/>
        <v>-376.83315612280012</v>
      </c>
      <c r="BH30" s="46"/>
      <c r="BI30" s="44"/>
      <c r="BJ30" s="44"/>
      <c r="BK30" s="44"/>
      <c r="BL30" s="44"/>
      <c r="BM30" s="44"/>
      <c r="BN30" s="44"/>
    </row>
    <row r="31" spans="1:66" ht="55.15" customHeight="1" x14ac:dyDescent="0.2">
      <c r="A31" s="44">
        <v>20</v>
      </c>
      <c r="B31" s="45" t="s">
        <v>117</v>
      </c>
      <c r="C31" s="45">
        <f>'[1]Frm-3 DEMAND'!C31</f>
        <v>1207</v>
      </c>
      <c r="D31" s="44">
        <f>'[1]Frm-3 DEMAND'!F31</f>
        <v>0</v>
      </c>
      <c r="E31" s="45">
        <f t="shared" si="2"/>
        <v>1207</v>
      </c>
      <c r="F31" s="44">
        <f>'[1]Frm-1 Anticipated Gen.'!T37</f>
        <v>250</v>
      </c>
      <c r="G31" s="44">
        <f>'[1]Frm-1 Anticipated Gen.'!B37</f>
        <v>70</v>
      </c>
      <c r="H31" s="45">
        <f>'[1]Frm-1 Anticipated Gen.'!C37</f>
        <v>124</v>
      </c>
      <c r="I31" s="45">
        <f>'[1]Frm-1 Anticipated Gen.'!D37+'[1]Frm-1 Anticipated Gen.'!E37+'[1]Frm-1 Anticipated Gen.'!F37+'[1]Frm-1 Anticipated Gen.'!G37+'[1]Frm-1 Anticipated Gen.'!H37+'[1]Frm-1 Anticipated Gen.'!I37+'[1]Frm-1 Anticipated Gen.'!J37+'[1]Frm-1 Anticipated Gen.'!K37+'[1]Frm-1 Anticipated Gen.'!M37+'[1]Frm-1 Anticipated Gen.'!P37+'[1]Frm-1 Anticipated Gen.'!Z37+'[1]Frm-1 Anticipated Gen.'!AA37+'[1]Frm-1 Anticipated Gen.'!AB37+('[1]Frm-1 Anticipated Gen.'!N37*0.87)+('[1]Frm-1 Anticipated Gen.'!O37*0.87)</f>
        <v>270.52999999999997</v>
      </c>
      <c r="J31" s="45">
        <f t="shared" si="3"/>
        <v>464.53</v>
      </c>
      <c r="K31" s="45">
        <f>'[1]Frm-1 Anticipated Gen.'!U37*0.77+'[1]Frm-1 Anticipated Gen.'!V37*0+'[1]Frm-1 Anticipated Gen.'!W37*0.87+'[1]Frm-1 Anticipated Gen.'!X37*0.8377+'[1]Frm-1 Anticipated Gen.'!Y37*0.8571+'[1]Frm-1 Anticipated Gen.'!AC37*0.87+'[1]Frm-1 Anticipated Gen.'!N37*0.87+'[1]Frm-1 Anticipated Gen.'!AD37*1</f>
        <v>90.560321200000004</v>
      </c>
      <c r="L31" s="45">
        <f>'[1]Frm-4 Shared Projects'!N32</f>
        <v>60.06</v>
      </c>
      <c r="M31" s="45">
        <f>'[1]Annx-D (IE)'!P26</f>
        <v>0</v>
      </c>
      <c r="N31" s="45">
        <f>'[1]Annx-D (IE)'!R26</f>
        <v>0</v>
      </c>
      <c r="O31" s="45">
        <f>'[1]Annx-D (IE)'!S26</f>
        <v>0</v>
      </c>
      <c r="P31" s="45">
        <f>'[1]Annx-D (IE)'!U26</f>
        <v>0</v>
      </c>
      <c r="Q31" s="45">
        <f>'[1]Frm-1 Anticipated Gen.'!U37*0.23+'[1]Frm-1 Anticipated Gen.'!V37*0+'[1]Frm-1 Anticipated Gen.'!W37*0.13+'[1]Frm-1 Anticipated Gen.'!X37*0.1623+'[1]Frm-1 Anticipated Gen.'!Y37*0.1429+('[1]Frm-1 Anticipated Gen.'!AC37*0.13)+('[1]Frm-1 Anticipated Gen.'!N37*0.13)</f>
        <v>18.615678800000001</v>
      </c>
      <c r="R31" s="45">
        <f>'[1]GoHP POWER'!G24+'[1]GoHP POWER'!H24</f>
        <v>430.65000000000009</v>
      </c>
      <c r="S31" s="45">
        <f>'[1]Annx-D (IE)'!AU26</f>
        <v>370</v>
      </c>
      <c r="T31" s="45">
        <f>'[1]Annx-D (IE)'!AS26</f>
        <v>0</v>
      </c>
      <c r="U31" s="45">
        <f>ABS('[1]Annx-D (IE)'!AW26)+'[1]Annx-D (IE)'!AV26</f>
        <v>0</v>
      </c>
      <c r="V31" s="45">
        <f>'[1]CENTER SECTOR'!BW28-R31-'[1]GoHP POWER'!F24</f>
        <v>258.64017667719997</v>
      </c>
      <c r="W31" s="45">
        <f t="shared" si="4"/>
        <v>473.85432120000007</v>
      </c>
      <c r="X31" s="45">
        <f t="shared" si="5"/>
        <v>1112.4958554771999</v>
      </c>
      <c r="Y31" s="45">
        <f t="shared" si="6"/>
        <v>379.35017667720007</v>
      </c>
      <c r="Z31" s="45">
        <f t="shared" si="0"/>
        <v>-94.504144522800061</v>
      </c>
      <c r="AA31" s="46"/>
      <c r="AB31" s="44"/>
      <c r="AC31" s="44"/>
      <c r="AD31" s="44"/>
      <c r="AE31" s="44"/>
      <c r="AF31" s="44"/>
      <c r="AG31" s="44"/>
      <c r="AH31" s="45">
        <v>68</v>
      </c>
      <c r="AI31" s="45" t="s">
        <v>118</v>
      </c>
      <c r="AJ31" s="45">
        <f>'[1]Frm-3 DEMAND'!C79</f>
        <v>1501</v>
      </c>
      <c r="AK31" s="44">
        <f>'[1]Frm-3 DEMAND'!F79</f>
        <v>0</v>
      </c>
      <c r="AL31" s="45">
        <f t="shared" si="7"/>
        <v>1501</v>
      </c>
      <c r="AM31" s="44">
        <f>'[1]Frm-1 Anticipated Gen.'!T85</f>
        <v>250</v>
      </c>
      <c r="AN31" s="44">
        <f>'[1]Frm-1 Anticipated Gen.'!B85</f>
        <v>64</v>
      </c>
      <c r="AO31" s="45">
        <f>'[1]Frm-1 Anticipated Gen.'!C85</f>
        <v>102</v>
      </c>
      <c r="AP31" s="45">
        <f>'[1]Frm-1 Anticipated Gen.'!D85+'[1]Frm-1 Anticipated Gen.'!E85+'[1]Frm-1 Anticipated Gen.'!F85+'[1]Frm-1 Anticipated Gen.'!G85+'[1]Frm-1 Anticipated Gen.'!H85+'[1]Frm-1 Anticipated Gen.'!I85+'[1]Frm-1 Anticipated Gen.'!J85+'[1]Frm-1 Anticipated Gen.'!K85+'[1]Frm-1 Anticipated Gen.'!M85+'[1]Frm-1 Anticipated Gen.'!P85+'[1]Frm-1 Anticipated Gen.'!Z85+'[1]Frm-1 Anticipated Gen.'!AA85+'[1]Frm-1 Anticipated Gen.'!AB85+('[1]Frm-1 Anticipated Gen.'!N85*0.87)+('[1]Frm-1 Anticipated Gen.'!O85*0.87)</f>
        <v>333.92</v>
      </c>
      <c r="AQ31" s="45">
        <f t="shared" si="8"/>
        <v>499.92</v>
      </c>
      <c r="AR31" s="45">
        <f>'[1]Frm-1 Anticipated Gen.'!U85*0.77+'[1]Frm-1 Anticipated Gen.'!V85*0+'[1]Frm-1 Anticipated Gen.'!W85*0.87+'[1]Frm-1 Anticipated Gen.'!X85*0.8377+'[1]Frm-1 Anticipated Gen.'!Y85*0.8571+'[1]Frm-1 Anticipated Gen.'!AC85*0.87+'[1]Frm-1 Anticipated Gen.'!N85*0.87+'[1]Frm-1 Anticipated Gen.'!AD85*1</f>
        <v>137.47876580000002</v>
      </c>
      <c r="AS31" s="45">
        <f>'[1]Frm-4 Shared Projects'!N80</f>
        <v>60.06</v>
      </c>
      <c r="AT31" s="45">
        <f>'[1]Annx-D (IE)'!P74</f>
        <v>0</v>
      </c>
      <c r="AU31" s="45">
        <f>'[1]Annx-D (IE)'!R74</f>
        <v>0</v>
      </c>
      <c r="AV31" s="45">
        <f>'[1]Annx-D (IE)'!S74</f>
        <v>0</v>
      </c>
      <c r="AW31" s="45">
        <f>'[1]Annx-D (IE)'!U74</f>
        <v>0</v>
      </c>
      <c r="AX31" s="45">
        <f>'[1]Frm-1 Anticipated Gen.'!U85*0.23+'[1]Frm-1 Anticipated Gen.'!V85*0+'[1]Frm-1 Anticipated Gen.'!W85*0.13+'[1]Frm-1 Anticipated Gen.'!X85*0.1623+'[1]Frm-1 Anticipated Gen.'!Y85*0.1429+('[1]Frm-1 Anticipated Gen.'!AC85*0.13)+('[1]Frm-1 Anticipated Gen.'!N85*0.13)</f>
        <v>24.145234200000001</v>
      </c>
      <c r="AY31" s="45">
        <f>'[1]GoHP POWER'!G72+'[1]GoHP POWER'!H72</f>
        <v>282.87</v>
      </c>
      <c r="AZ31" s="45">
        <f>'[1]Annx-D (IE)'!AU74</f>
        <v>220</v>
      </c>
      <c r="BA31" s="45">
        <f>'[1]Annx-D (IE)'!AS74</f>
        <v>0</v>
      </c>
      <c r="BB31" s="45">
        <f>ABS('[1]Annx-D (IE)'!AW74)+'[1]Annx-D (IE)'!AV74</f>
        <v>0</v>
      </c>
      <c r="BC31" s="45">
        <f>'[1]CENTER SECTOR'!BW76-AY31-'[1]GoHP POWER'!F72</f>
        <v>254.61039367719985</v>
      </c>
      <c r="BD31" s="45">
        <f t="shared" si="9"/>
        <v>726.93476579999992</v>
      </c>
      <c r="BE31" s="45">
        <f t="shared" si="10"/>
        <v>1151.6056278771998</v>
      </c>
      <c r="BF31" s="45">
        <f t="shared" si="11"/>
        <v>377.5403936771998</v>
      </c>
      <c r="BG31" s="45">
        <f t="shared" si="1"/>
        <v>-349.39437212280018</v>
      </c>
      <c r="BH31" s="46"/>
      <c r="BI31" s="44"/>
      <c r="BJ31" s="44"/>
      <c r="BK31" s="44"/>
      <c r="BL31" s="44"/>
      <c r="BM31" s="44"/>
      <c r="BN31" s="44"/>
    </row>
    <row r="32" spans="1:66" ht="55.15" customHeight="1" x14ac:dyDescent="0.2">
      <c r="A32" s="44">
        <v>21</v>
      </c>
      <c r="B32" s="45" t="s">
        <v>119</v>
      </c>
      <c r="C32" s="45">
        <f>'[1]Frm-3 DEMAND'!C32</f>
        <v>1240</v>
      </c>
      <c r="D32" s="44">
        <f>'[1]Frm-3 DEMAND'!F32</f>
        <v>0</v>
      </c>
      <c r="E32" s="45">
        <f t="shared" si="2"/>
        <v>1240</v>
      </c>
      <c r="F32" s="44">
        <f>'[1]Frm-1 Anticipated Gen.'!T38</f>
        <v>250</v>
      </c>
      <c r="G32" s="44">
        <f>'[1]Frm-1 Anticipated Gen.'!B38</f>
        <v>70</v>
      </c>
      <c r="H32" s="45">
        <f>'[1]Frm-1 Anticipated Gen.'!C38</f>
        <v>124</v>
      </c>
      <c r="I32" s="45">
        <f>'[1]Frm-1 Anticipated Gen.'!D38+'[1]Frm-1 Anticipated Gen.'!E38+'[1]Frm-1 Anticipated Gen.'!F38+'[1]Frm-1 Anticipated Gen.'!G38+'[1]Frm-1 Anticipated Gen.'!H38+'[1]Frm-1 Anticipated Gen.'!I38+'[1]Frm-1 Anticipated Gen.'!J38+'[1]Frm-1 Anticipated Gen.'!K38+'[1]Frm-1 Anticipated Gen.'!M38+'[1]Frm-1 Anticipated Gen.'!P38+'[1]Frm-1 Anticipated Gen.'!Z38+'[1]Frm-1 Anticipated Gen.'!AA38+'[1]Frm-1 Anticipated Gen.'!AB38+('[1]Frm-1 Anticipated Gen.'!N38*0.87)+('[1]Frm-1 Anticipated Gen.'!O38*0.87)</f>
        <v>270.52999999999997</v>
      </c>
      <c r="J32" s="45">
        <f t="shared" si="3"/>
        <v>464.53</v>
      </c>
      <c r="K32" s="45">
        <f>'[1]Frm-1 Anticipated Gen.'!U38*0.77+'[1]Frm-1 Anticipated Gen.'!V38*0+'[1]Frm-1 Anticipated Gen.'!W38*0.87+'[1]Frm-1 Anticipated Gen.'!X38*0.8377+'[1]Frm-1 Anticipated Gen.'!Y38*0.8571+'[1]Frm-1 Anticipated Gen.'!AC38*0.87+'[1]Frm-1 Anticipated Gen.'!N38*0.87+'[1]Frm-1 Anticipated Gen.'!AD38*1</f>
        <v>90.560321200000004</v>
      </c>
      <c r="L32" s="45">
        <f>'[1]Frm-4 Shared Projects'!N33</f>
        <v>60.06</v>
      </c>
      <c r="M32" s="45">
        <f>'[1]Annx-D (IE)'!P27</f>
        <v>0</v>
      </c>
      <c r="N32" s="45">
        <f>'[1]Annx-D (IE)'!R27</f>
        <v>0</v>
      </c>
      <c r="O32" s="45">
        <f>'[1]Annx-D (IE)'!S27</f>
        <v>0</v>
      </c>
      <c r="P32" s="45">
        <f>'[1]Annx-D (IE)'!U27</f>
        <v>0</v>
      </c>
      <c r="Q32" s="45">
        <f>'[1]Frm-1 Anticipated Gen.'!U38*0.23+'[1]Frm-1 Anticipated Gen.'!V38*0+'[1]Frm-1 Anticipated Gen.'!W38*0.13+'[1]Frm-1 Anticipated Gen.'!X38*0.1623+'[1]Frm-1 Anticipated Gen.'!Y38*0.1429+('[1]Frm-1 Anticipated Gen.'!AC38*0.13)+('[1]Frm-1 Anticipated Gen.'!N38*0.13)</f>
        <v>18.615678800000001</v>
      </c>
      <c r="R32" s="45">
        <f>'[1]GoHP POWER'!G25+'[1]GoHP POWER'!H25</f>
        <v>430.65000000000009</v>
      </c>
      <c r="S32" s="45">
        <f>'[1]Annx-D (IE)'!AU27</f>
        <v>370</v>
      </c>
      <c r="T32" s="45">
        <f>'[1]Annx-D (IE)'!AS27</f>
        <v>0</v>
      </c>
      <c r="U32" s="45">
        <f>ABS('[1]Annx-D (IE)'!AW27)+'[1]Annx-D (IE)'!AV27</f>
        <v>0</v>
      </c>
      <c r="V32" s="45">
        <f>'[1]CENTER SECTOR'!BW29-R32-'[1]GoHP POWER'!F25</f>
        <v>267.9333476772</v>
      </c>
      <c r="W32" s="45">
        <f t="shared" si="4"/>
        <v>506.85432120000007</v>
      </c>
      <c r="X32" s="45">
        <f t="shared" si="5"/>
        <v>1121.7890264772</v>
      </c>
      <c r="Y32" s="45">
        <f t="shared" si="6"/>
        <v>388.6433476772001</v>
      </c>
      <c r="Z32" s="45">
        <f t="shared" si="0"/>
        <v>-118.21097352280003</v>
      </c>
      <c r="AA32" s="46"/>
      <c r="AB32" s="44"/>
      <c r="AC32" s="44"/>
      <c r="AD32" s="44"/>
      <c r="AE32" s="44"/>
      <c r="AF32" s="44"/>
      <c r="AG32" s="44"/>
      <c r="AH32" s="45">
        <v>69</v>
      </c>
      <c r="AI32" s="45" t="s">
        <v>120</v>
      </c>
      <c r="AJ32" s="45">
        <f>'[1]Frm-3 DEMAND'!C80</f>
        <v>1474</v>
      </c>
      <c r="AK32" s="44">
        <f>'[1]Frm-3 DEMAND'!F80</f>
        <v>0</v>
      </c>
      <c r="AL32" s="45">
        <f t="shared" si="7"/>
        <v>1474</v>
      </c>
      <c r="AM32" s="44">
        <f>'[1]Frm-1 Anticipated Gen.'!T86</f>
        <v>250</v>
      </c>
      <c r="AN32" s="44">
        <f>'[1]Frm-1 Anticipated Gen.'!B86</f>
        <v>64</v>
      </c>
      <c r="AO32" s="45">
        <f>'[1]Frm-1 Anticipated Gen.'!C86</f>
        <v>102</v>
      </c>
      <c r="AP32" s="45">
        <f>'[1]Frm-1 Anticipated Gen.'!D86+'[1]Frm-1 Anticipated Gen.'!E86+'[1]Frm-1 Anticipated Gen.'!F86+'[1]Frm-1 Anticipated Gen.'!G86+'[1]Frm-1 Anticipated Gen.'!H86+'[1]Frm-1 Anticipated Gen.'!I86+'[1]Frm-1 Anticipated Gen.'!J86+'[1]Frm-1 Anticipated Gen.'!K86+'[1]Frm-1 Anticipated Gen.'!M86+'[1]Frm-1 Anticipated Gen.'!P86+'[1]Frm-1 Anticipated Gen.'!Z86+'[1]Frm-1 Anticipated Gen.'!AA86+'[1]Frm-1 Anticipated Gen.'!AB86+('[1]Frm-1 Anticipated Gen.'!N86*0.87)+('[1]Frm-1 Anticipated Gen.'!O86*0.87)</f>
        <v>333.92</v>
      </c>
      <c r="AQ32" s="45">
        <f t="shared" si="8"/>
        <v>499.92</v>
      </c>
      <c r="AR32" s="45">
        <f>'[1]Frm-1 Anticipated Gen.'!U86*0.77+'[1]Frm-1 Anticipated Gen.'!V86*0+'[1]Frm-1 Anticipated Gen.'!W86*0.87+'[1]Frm-1 Anticipated Gen.'!X86*0.8377+'[1]Frm-1 Anticipated Gen.'!Y86*0.8571+'[1]Frm-1 Anticipated Gen.'!AC86*0.87+'[1]Frm-1 Anticipated Gen.'!N86*0.87+'[1]Frm-1 Anticipated Gen.'!AD86*1</f>
        <v>147.55036580000001</v>
      </c>
      <c r="AS32" s="45">
        <f>'[1]Frm-4 Shared Projects'!N81</f>
        <v>60.06</v>
      </c>
      <c r="AT32" s="45">
        <f>'[1]Annx-D (IE)'!P75</f>
        <v>0</v>
      </c>
      <c r="AU32" s="45">
        <f>'[1]Annx-D (IE)'!R75</f>
        <v>0</v>
      </c>
      <c r="AV32" s="45">
        <f>'[1]Annx-D (IE)'!S75</f>
        <v>0</v>
      </c>
      <c r="AW32" s="45">
        <f>'[1]Annx-D (IE)'!U75</f>
        <v>0</v>
      </c>
      <c r="AX32" s="45">
        <f>'[1]Frm-1 Anticipated Gen.'!U86*0.23+'[1]Frm-1 Anticipated Gen.'!V86*0+'[1]Frm-1 Anticipated Gen.'!W86*0.13+'[1]Frm-1 Anticipated Gen.'!X86*0.1623+'[1]Frm-1 Anticipated Gen.'!Y86*0.1429+('[1]Frm-1 Anticipated Gen.'!AC86*0.13)+('[1]Frm-1 Anticipated Gen.'!N86*0.13)</f>
        <v>27.153634199999999</v>
      </c>
      <c r="AY32" s="45">
        <f>'[1]GoHP POWER'!G73+'[1]GoHP POWER'!H73</f>
        <v>292.67</v>
      </c>
      <c r="AZ32" s="45">
        <f>'[1]Annx-D (IE)'!AU75</f>
        <v>220</v>
      </c>
      <c r="BA32" s="45">
        <f>'[1]Annx-D (IE)'!AS75</f>
        <v>0</v>
      </c>
      <c r="BB32" s="45">
        <f>ABS('[1]Annx-D (IE)'!AW75)+'[1]Annx-D (IE)'!AV75</f>
        <v>0</v>
      </c>
      <c r="BC32" s="45">
        <f>'[1]CENTER SECTOR'!BW77-AY32-'[1]GoHP POWER'!F73</f>
        <v>254.40535367719991</v>
      </c>
      <c r="BD32" s="45">
        <f t="shared" si="9"/>
        <v>696.92636579999999</v>
      </c>
      <c r="BE32" s="45">
        <f t="shared" si="10"/>
        <v>1164.2089878771999</v>
      </c>
      <c r="BF32" s="45">
        <f t="shared" si="11"/>
        <v>387.13535367719993</v>
      </c>
      <c r="BG32" s="45">
        <f t="shared" si="1"/>
        <v>-309.79101212280011</v>
      </c>
      <c r="BH32" s="46"/>
      <c r="BI32" s="44"/>
      <c r="BJ32" s="44"/>
      <c r="BK32" s="44"/>
      <c r="BL32" s="44"/>
      <c r="BM32" s="44"/>
      <c r="BN32" s="44"/>
    </row>
    <row r="33" spans="1:66" ht="55.15" customHeight="1" x14ac:dyDescent="0.2">
      <c r="A33" s="44">
        <v>22</v>
      </c>
      <c r="B33" s="45" t="s">
        <v>121</v>
      </c>
      <c r="C33" s="45">
        <f>'[1]Frm-3 DEMAND'!C33</f>
        <v>1288</v>
      </c>
      <c r="D33" s="44">
        <f>'[1]Frm-3 DEMAND'!F33</f>
        <v>0</v>
      </c>
      <c r="E33" s="45">
        <f t="shared" si="2"/>
        <v>1288</v>
      </c>
      <c r="F33" s="44">
        <f>'[1]Frm-1 Anticipated Gen.'!T39</f>
        <v>250</v>
      </c>
      <c r="G33" s="44">
        <f>'[1]Frm-1 Anticipated Gen.'!B39</f>
        <v>70</v>
      </c>
      <c r="H33" s="45">
        <f>'[1]Frm-1 Anticipated Gen.'!C39</f>
        <v>124</v>
      </c>
      <c r="I33" s="45">
        <f>'[1]Frm-1 Anticipated Gen.'!D39+'[1]Frm-1 Anticipated Gen.'!E39+'[1]Frm-1 Anticipated Gen.'!F39+'[1]Frm-1 Anticipated Gen.'!G39+'[1]Frm-1 Anticipated Gen.'!H39+'[1]Frm-1 Anticipated Gen.'!I39+'[1]Frm-1 Anticipated Gen.'!J39+'[1]Frm-1 Anticipated Gen.'!K39+'[1]Frm-1 Anticipated Gen.'!M39+'[1]Frm-1 Anticipated Gen.'!P39+'[1]Frm-1 Anticipated Gen.'!Z39+'[1]Frm-1 Anticipated Gen.'!AA39+'[1]Frm-1 Anticipated Gen.'!AB39+('[1]Frm-1 Anticipated Gen.'!N39*0.87)+('[1]Frm-1 Anticipated Gen.'!O39*0.87)</f>
        <v>270.52999999999997</v>
      </c>
      <c r="J33" s="45">
        <f t="shared" si="3"/>
        <v>464.53</v>
      </c>
      <c r="K33" s="45">
        <f>'[1]Frm-1 Anticipated Gen.'!U39*0.77+'[1]Frm-1 Anticipated Gen.'!V39*0+'[1]Frm-1 Anticipated Gen.'!W39*0.87+'[1]Frm-1 Anticipated Gen.'!X39*0.8377+'[1]Frm-1 Anticipated Gen.'!Y39*0.8571+'[1]Frm-1 Anticipated Gen.'!AC39*0.87+'[1]Frm-1 Anticipated Gen.'!N39*0.87+'[1]Frm-1 Anticipated Gen.'!AD39*1</f>
        <v>90.560321200000004</v>
      </c>
      <c r="L33" s="45">
        <f>'[1]Frm-4 Shared Projects'!N34</f>
        <v>60.06</v>
      </c>
      <c r="M33" s="45">
        <f>'[1]Annx-D (IE)'!P28</f>
        <v>0</v>
      </c>
      <c r="N33" s="45">
        <f>'[1]Annx-D (IE)'!R28</f>
        <v>0</v>
      </c>
      <c r="O33" s="45">
        <f>'[1]Annx-D (IE)'!S28</f>
        <v>0</v>
      </c>
      <c r="P33" s="45">
        <f>'[1]Annx-D (IE)'!U28</f>
        <v>0</v>
      </c>
      <c r="Q33" s="45">
        <f>'[1]Frm-1 Anticipated Gen.'!U39*0.23+'[1]Frm-1 Anticipated Gen.'!V39*0+'[1]Frm-1 Anticipated Gen.'!W39*0.13+'[1]Frm-1 Anticipated Gen.'!X39*0.1623+'[1]Frm-1 Anticipated Gen.'!Y39*0.1429+('[1]Frm-1 Anticipated Gen.'!AC39*0.13)+('[1]Frm-1 Anticipated Gen.'!N39*0.13)</f>
        <v>18.615678800000001</v>
      </c>
      <c r="R33" s="45">
        <f>'[1]GoHP POWER'!G26+'[1]GoHP POWER'!H26</f>
        <v>430.65000000000009</v>
      </c>
      <c r="S33" s="45">
        <f>'[1]Annx-D (IE)'!AU28</f>
        <v>370</v>
      </c>
      <c r="T33" s="45">
        <f>'[1]Annx-D (IE)'!AS28</f>
        <v>0</v>
      </c>
      <c r="U33" s="45">
        <f>ABS('[1]Annx-D (IE)'!AW28)+'[1]Annx-D (IE)'!AV28</f>
        <v>0</v>
      </c>
      <c r="V33" s="45">
        <f>'[1]CENTER SECTOR'!BW30-R33-'[1]GoHP POWER'!F26</f>
        <v>269.48228167719992</v>
      </c>
      <c r="W33" s="45">
        <f t="shared" si="4"/>
        <v>554.85432120000007</v>
      </c>
      <c r="X33" s="45">
        <f t="shared" si="5"/>
        <v>1123.3379604771999</v>
      </c>
      <c r="Y33" s="45">
        <f t="shared" si="6"/>
        <v>390.19228167720001</v>
      </c>
      <c r="Z33" s="45">
        <f t="shared" si="0"/>
        <v>-164.66203952280011</v>
      </c>
      <c r="AA33" s="46"/>
      <c r="AB33" s="44"/>
      <c r="AC33" s="44"/>
      <c r="AD33" s="44"/>
      <c r="AE33" s="44"/>
      <c r="AF33" s="44"/>
      <c r="AG33" s="44"/>
      <c r="AH33" s="45">
        <v>70</v>
      </c>
      <c r="AI33" s="45" t="s">
        <v>122</v>
      </c>
      <c r="AJ33" s="45">
        <f>'[1]Frm-3 DEMAND'!C81</f>
        <v>1459</v>
      </c>
      <c r="AK33" s="44">
        <f>'[1]Frm-3 DEMAND'!F81</f>
        <v>0</v>
      </c>
      <c r="AL33" s="45">
        <f t="shared" si="7"/>
        <v>1459</v>
      </c>
      <c r="AM33" s="44">
        <f>'[1]Frm-1 Anticipated Gen.'!T87</f>
        <v>250</v>
      </c>
      <c r="AN33" s="44">
        <f>'[1]Frm-1 Anticipated Gen.'!B87</f>
        <v>64</v>
      </c>
      <c r="AO33" s="45">
        <f>'[1]Frm-1 Anticipated Gen.'!C87</f>
        <v>102</v>
      </c>
      <c r="AP33" s="45">
        <f>'[1]Frm-1 Anticipated Gen.'!D87+'[1]Frm-1 Anticipated Gen.'!E87+'[1]Frm-1 Anticipated Gen.'!F87+'[1]Frm-1 Anticipated Gen.'!G87+'[1]Frm-1 Anticipated Gen.'!H87+'[1]Frm-1 Anticipated Gen.'!I87+'[1]Frm-1 Anticipated Gen.'!J87+'[1]Frm-1 Anticipated Gen.'!K87+'[1]Frm-1 Anticipated Gen.'!M87+'[1]Frm-1 Anticipated Gen.'!P87+'[1]Frm-1 Anticipated Gen.'!Z87+'[1]Frm-1 Anticipated Gen.'!AA87+'[1]Frm-1 Anticipated Gen.'!AB87+('[1]Frm-1 Anticipated Gen.'!N87*0.87)+('[1]Frm-1 Anticipated Gen.'!O87*0.87)</f>
        <v>333.92</v>
      </c>
      <c r="AQ33" s="45">
        <f t="shared" si="8"/>
        <v>499.92</v>
      </c>
      <c r="AR33" s="45">
        <f>'[1]Frm-1 Anticipated Gen.'!U87*0.77+'[1]Frm-1 Anticipated Gen.'!V87*0+'[1]Frm-1 Anticipated Gen.'!W87*0.87+'[1]Frm-1 Anticipated Gen.'!X87*0.8377+'[1]Frm-1 Anticipated Gen.'!Y87*0.8571+'[1]Frm-1 Anticipated Gen.'!AC87*0.87+'[1]Frm-1 Anticipated Gen.'!N87*0.87+'[1]Frm-1 Anticipated Gen.'!AD87*1</f>
        <v>147.55036580000001</v>
      </c>
      <c r="AS33" s="45">
        <f>'[1]Frm-4 Shared Projects'!N82</f>
        <v>60.06</v>
      </c>
      <c r="AT33" s="45">
        <f>'[1]Annx-D (IE)'!P76</f>
        <v>0</v>
      </c>
      <c r="AU33" s="45">
        <f>'[1]Annx-D (IE)'!R76</f>
        <v>0</v>
      </c>
      <c r="AV33" s="45">
        <f>'[1]Annx-D (IE)'!S76</f>
        <v>0</v>
      </c>
      <c r="AW33" s="45">
        <f>'[1]Annx-D (IE)'!U76</f>
        <v>0</v>
      </c>
      <c r="AX33" s="45">
        <f>'[1]Frm-1 Anticipated Gen.'!U87*0.23+'[1]Frm-1 Anticipated Gen.'!V87*0+'[1]Frm-1 Anticipated Gen.'!W87*0.13+'[1]Frm-1 Anticipated Gen.'!X87*0.1623+'[1]Frm-1 Anticipated Gen.'!Y87*0.1429+('[1]Frm-1 Anticipated Gen.'!AC87*0.13)+('[1]Frm-1 Anticipated Gen.'!N87*0.13)</f>
        <v>27.153634199999999</v>
      </c>
      <c r="AY33" s="45">
        <f>'[1]GoHP POWER'!G74+'[1]GoHP POWER'!H74</f>
        <v>314.05</v>
      </c>
      <c r="AZ33" s="45">
        <f>'[1]Annx-D (IE)'!AU76</f>
        <v>220</v>
      </c>
      <c r="BA33" s="45">
        <f>'[1]Annx-D (IE)'!AS76</f>
        <v>0</v>
      </c>
      <c r="BB33" s="45">
        <f>ABS('[1]Annx-D (IE)'!AW76)+'[1]Annx-D (IE)'!AV76</f>
        <v>0</v>
      </c>
      <c r="BC33" s="45">
        <f>'[1]CENTER SECTOR'!BW78-AY33-'[1]GoHP POWER'!F74</f>
        <v>254.93789467720006</v>
      </c>
      <c r="BD33" s="45">
        <f t="shared" si="9"/>
        <v>681.92636579999999</v>
      </c>
      <c r="BE33" s="45">
        <f t="shared" si="10"/>
        <v>1186.1215288772</v>
      </c>
      <c r="BF33" s="45">
        <f t="shared" si="11"/>
        <v>409.04789467720008</v>
      </c>
      <c r="BG33" s="45">
        <f t="shared" si="1"/>
        <v>-272.87847112279997</v>
      </c>
      <c r="BH33" s="46"/>
      <c r="BI33" s="44"/>
      <c r="BJ33" s="44"/>
      <c r="BK33" s="44"/>
      <c r="BL33" s="44"/>
      <c r="BM33" s="44"/>
      <c r="BN33" s="44"/>
    </row>
    <row r="34" spans="1:66" ht="55.15" customHeight="1" x14ac:dyDescent="0.2">
      <c r="A34" s="44">
        <v>23</v>
      </c>
      <c r="B34" s="45" t="s">
        <v>123</v>
      </c>
      <c r="C34" s="45">
        <f>'[1]Frm-3 DEMAND'!C34</f>
        <v>1341</v>
      </c>
      <c r="D34" s="44">
        <f>'[1]Frm-3 DEMAND'!F34</f>
        <v>0</v>
      </c>
      <c r="E34" s="45">
        <f t="shared" si="2"/>
        <v>1341</v>
      </c>
      <c r="F34" s="44">
        <f>'[1]Frm-1 Anticipated Gen.'!T40</f>
        <v>250</v>
      </c>
      <c r="G34" s="44">
        <f>'[1]Frm-1 Anticipated Gen.'!B40</f>
        <v>70</v>
      </c>
      <c r="H34" s="45">
        <f>'[1]Frm-1 Anticipated Gen.'!C40</f>
        <v>199</v>
      </c>
      <c r="I34" s="45">
        <f>'[1]Frm-1 Anticipated Gen.'!D40+'[1]Frm-1 Anticipated Gen.'!E40+'[1]Frm-1 Anticipated Gen.'!F40+'[1]Frm-1 Anticipated Gen.'!G40+'[1]Frm-1 Anticipated Gen.'!H40+'[1]Frm-1 Anticipated Gen.'!I40+'[1]Frm-1 Anticipated Gen.'!J40+'[1]Frm-1 Anticipated Gen.'!K40+'[1]Frm-1 Anticipated Gen.'!M40+'[1]Frm-1 Anticipated Gen.'!P40+'[1]Frm-1 Anticipated Gen.'!Z40+'[1]Frm-1 Anticipated Gen.'!AA40+'[1]Frm-1 Anticipated Gen.'!AB40+('[1]Frm-1 Anticipated Gen.'!N40*0.87)+('[1]Frm-1 Anticipated Gen.'!O40*0.87)</f>
        <v>270.52999999999997</v>
      </c>
      <c r="J34" s="45">
        <f t="shared" si="3"/>
        <v>539.53</v>
      </c>
      <c r="K34" s="45">
        <f>'[1]Frm-1 Anticipated Gen.'!U40*0.77+'[1]Frm-1 Anticipated Gen.'!V40*0+'[1]Frm-1 Anticipated Gen.'!W40*0.87+'[1]Frm-1 Anticipated Gen.'!X40*0.8377+'[1]Frm-1 Anticipated Gen.'!Y40*0.8571+'[1]Frm-1 Anticipated Gen.'!AC40*0.87+'[1]Frm-1 Anticipated Gen.'!N40*0.87+'[1]Frm-1 Anticipated Gen.'!AD40*1</f>
        <v>111.08815969999999</v>
      </c>
      <c r="L34" s="45">
        <f>'[1]Frm-4 Shared Projects'!N35</f>
        <v>60.06</v>
      </c>
      <c r="M34" s="45">
        <f>'[1]Annx-D (IE)'!P29</f>
        <v>0</v>
      </c>
      <c r="N34" s="45">
        <f>'[1]Annx-D (IE)'!R29</f>
        <v>0</v>
      </c>
      <c r="O34" s="45">
        <f>'[1]Annx-D (IE)'!S29</f>
        <v>0</v>
      </c>
      <c r="P34" s="45">
        <f>'[1]Annx-D (IE)'!U29</f>
        <v>0</v>
      </c>
      <c r="Q34" s="45">
        <f>'[1]Frm-1 Anticipated Gen.'!U40*0.23+'[1]Frm-1 Anticipated Gen.'!V40*0+'[1]Frm-1 Anticipated Gen.'!W40*0.13+'[1]Frm-1 Anticipated Gen.'!X40*0.1623+'[1]Frm-1 Anticipated Gen.'!Y40*0.1429+('[1]Frm-1 Anticipated Gen.'!AC40*0.13)+('[1]Frm-1 Anticipated Gen.'!N40*0.13)</f>
        <v>22.592840299999995</v>
      </c>
      <c r="R34" s="45">
        <f>'[1]GoHP POWER'!G27+'[1]GoHP POWER'!H27</f>
        <v>430.65000000000009</v>
      </c>
      <c r="S34" s="45">
        <f>'[1]Annx-D (IE)'!AU29</f>
        <v>370</v>
      </c>
      <c r="T34" s="45">
        <f>'[1]Annx-D (IE)'!AS29</f>
        <v>0</v>
      </c>
      <c r="U34" s="45">
        <f>ABS('[1]Annx-D (IE)'!AW29)+'[1]Annx-D (IE)'!AV29</f>
        <v>0</v>
      </c>
      <c r="V34" s="45">
        <f>'[1]CENTER SECTOR'!BW31-R34-'[1]GoHP POWER'!F27</f>
        <v>268.69562267720005</v>
      </c>
      <c r="W34" s="45">
        <f t="shared" si="4"/>
        <v>528.87715969999999</v>
      </c>
      <c r="X34" s="45">
        <f t="shared" si="5"/>
        <v>1201.5284629772002</v>
      </c>
      <c r="Y34" s="45">
        <f t="shared" si="6"/>
        <v>389.40562267720014</v>
      </c>
      <c r="Z34" s="45">
        <f t="shared" si="0"/>
        <v>-139.47153702279979</v>
      </c>
      <c r="AA34" s="46"/>
      <c r="AB34" s="44"/>
      <c r="AC34" s="44"/>
      <c r="AD34" s="44"/>
      <c r="AE34" s="44"/>
      <c r="AF34" s="44"/>
      <c r="AG34" s="44"/>
      <c r="AH34" s="45">
        <v>71</v>
      </c>
      <c r="AI34" s="45" t="s">
        <v>124</v>
      </c>
      <c r="AJ34" s="45">
        <f>'[1]Frm-3 DEMAND'!C82</f>
        <v>1436</v>
      </c>
      <c r="AK34" s="44">
        <f>'[1]Frm-3 DEMAND'!F82</f>
        <v>0</v>
      </c>
      <c r="AL34" s="45">
        <f t="shared" si="7"/>
        <v>1436</v>
      </c>
      <c r="AM34" s="44">
        <f>'[1]Frm-1 Anticipated Gen.'!T88</f>
        <v>250</v>
      </c>
      <c r="AN34" s="44">
        <f>'[1]Frm-1 Anticipated Gen.'!B88</f>
        <v>64</v>
      </c>
      <c r="AO34" s="45">
        <f>'[1]Frm-1 Anticipated Gen.'!C88</f>
        <v>118</v>
      </c>
      <c r="AP34" s="45">
        <f>'[1]Frm-1 Anticipated Gen.'!D88+'[1]Frm-1 Anticipated Gen.'!E88+'[1]Frm-1 Anticipated Gen.'!F88+'[1]Frm-1 Anticipated Gen.'!G88+'[1]Frm-1 Anticipated Gen.'!H88+'[1]Frm-1 Anticipated Gen.'!I88+'[1]Frm-1 Anticipated Gen.'!J88+'[1]Frm-1 Anticipated Gen.'!K88+'[1]Frm-1 Anticipated Gen.'!M88+'[1]Frm-1 Anticipated Gen.'!P88+'[1]Frm-1 Anticipated Gen.'!Z88+'[1]Frm-1 Anticipated Gen.'!AA88+'[1]Frm-1 Anticipated Gen.'!AB88+('[1]Frm-1 Anticipated Gen.'!N88*0.87)+('[1]Frm-1 Anticipated Gen.'!O88*0.87)</f>
        <v>366.11</v>
      </c>
      <c r="AQ34" s="45">
        <f t="shared" si="8"/>
        <v>548.11</v>
      </c>
      <c r="AR34" s="45">
        <f>'[1]Frm-1 Anticipated Gen.'!U88*0.77+'[1]Frm-1 Anticipated Gen.'!V88*0+'[1]Frm-1 Anticipated Gen.'!W88*0.87+'[1]Frm-1 Anticipated Gen.'!X88*0.8377+'[1]Frm-1 Anticipated Gen.'!Y88*0.8571+'[1]Frm-1 Anticipated Gen.'!AC88*0.87+'[1]Frm-1 Anticipated Gen.'!N88*0.87+'[1]Frm-1 Anticipated Gen.'!AD88*1</f>
        <v>147.55036580000001</v>
      </c>
      <c r="AS34" s="45">
        <f>'[1]Frm-4 Shared Projects'!N83</f>
        <v>60.06</v>
      </c>
      <c r="AT34" s="45">
        <f>'[1]Annx-D (IE)'!P77</f>
        <v>0</v>
      </c>
      <c r="AU34" s="45">
        <f>'[1]Annx-D (IE)'!R77</f>
        <v>0</v>
      </c>
      <c r="AV34" s="45">
        <f>'[1]Annx-D (IE)'!S77</f>
        <v>0</v>
      </c>
      <c r="AW34" s="45">
        <f>'[1]Annx-D (IE)'!U77</f>
        <v>0</v>
      </c>
      <c r="AX34" s="45">
        <f>'[1]Frm-1 Anticipated Gen.'!U88*0.23+'[1]Frm-1 Anticipated Gen.'!V88*0+'[1]Frm-1 Anticipated Gen.'!W88*0.13+'[1]Frm-1 Anticipated Gen.'!X88*0.1623+'[1]Frm-1 Anticipated Gen.'!Y88*0.1429+('[1]Frm-1 Anticipated Gen.'!AC88*0.13)+('[1]Frm-1 Anticipated Gen.'!N88*0.13)</f>
        <v>27.153634199999999</v>
      </c>
      <c r="AY34" s="45">
        <f>'[1]GoHP POWER'!G75+'[1]GoHP POWER'!H75</f>
        <v>314.05</v>
      </c>
      <c r="AZ34" s="45">
        <f>'[1]Annx-D (IE)'!AU77</f>
        <v>220</v>
      </c>
      <c r="BA34" s="45">
        <f>'[1]Annx-D (IE)'!AS77</f>
        <v>0</v>
      </c>
      <c r="BB34" s="45">
        <f>ABS('[1]Annx-D (IE)'!AW77)+'[1]Annx-D (IE)'!AV77</f>
        <v>0</v>
      </c>
      <c r="BC34" s="45">
        <f>'[1]CENTER SECTOR'!BW79-AY34-'[1]GoHP POWER'!F75</f>
        <v>253.26721267719989</v>
      </c>
      <c r="BD34" s="45">
        <f t="shared" si="9"/>
        <v>610.73636579999993</v>
      </c>
      <c r="BE34" s="45">
        <f t="shared" si="10"/>
        <v>1232.6408468771999</v>
      </c>
      <c r="BF34" s="45">
        <f t="shared" si="11"/>
        <v>407.37721267719991</v>
      </c>
      <c r="BG34" s="45">
        <f t="shared" si="1"/>
        <v>-203.35915312280008</v>
      </c>
      <c r="BH34" s="46"/>
      <c r="BI34" s="44"/>
      <c r="BJ34" s="44"/>
      <c r="BK34" s="44"/>
      <c r="BL34" s="44"/>
      <c r="BM34" s="44"/>
      <c r="BN34" s="44"/>
    </row>
    <row r="35" spans="1:66" ht="55.15" customHeight="1" x14ac:dyDescent="0.2">
      <c r="A35" s="44">
        <v>24</v>
      </c>
      <c r="B35" s="45" t="s">
        <v>125</v>
      </c>
      <c r="C35" s="45">
        <f>'[1]Frm-3 DEMAND'!C35</f>
        <v>1385</v>
      </c>
      <c r="D35" s="44">
        <f>'[1]Frm-3 DEMAND'!F35</f>
        <v>0</v>
      </c>
      <c r="E35" s="45">
        <f t="shared" si="2"/>
        <v>1385</v>
      </c>
      <c r="F35" s="44">
        <f>'[1]Frm-1 Anticipated Gen.'!T41</f>
        <v>250</v>
      </c>
      <c r="G35" s="44">
        <f>'[1]Frm-1 Anticipated Gen.'!B41</f>
        <v>70</v>
      </c>
      <c r="H35" s="45">
        <f>'[1]Frm-1 Anticipated Gen.'!C41</f>
        <v>91</v>
      </c>
      <c r="I35" s="45">
        <f>'[1]Frm-1 Anticipated Gen.'!D41+'[1]Frm-1 Anticipated Gen.'!E41+'[1]Frm-1 Anticipated Gen.'!F41+'[1]Frm-1 Anticipated Gen.'!G41+'[1]Frm-1 Anticipated Gen.'!H41+'[1]Frm-1 Anticipated Gen.'!I41+'[1]Frm-1 Anticipated Gen.'!J41+'[1]Frm-1 Anticipated Gen.'!K41+'[1]Frm-1 Anticipated Gen.'!M41+'[1]Frm-1 Anticipated Gen.'!P41+'[1]Frm-1 Anticipated Gen.'!Z41+'[1]Frm-1 Anticipated Gen.'!AA41+'[1]Frm-1 Anticipated Gen.'!AB41+('[1]Frm-1 Anticipated Gen.'!N41*0.87)+('[1]Frm-1 Anticipated Gen.'!O41*0.87)</f>
        <v>270.52999999999997</v>
      </c>
      <c r="J35" s="45">
        <f t="shared" si="3"/>
        <v>431.53</v>
      </c>
      <c r="K35" s="45">
        <f>'[1]Frm-1 Anticipated Gen.'!U41*0.77+'[1]Frm-1 Anticipated Gen.'!V41*0+'[1]Frm-1 Anticipated Gen.'!W41*0.87+'[1]Frm-1 Anticipated Gen.'!X41*0.8377+'[1]Frm-1 Anticipated Gen.'!Y41*0.8571+'[1]Frm-1 Anticipated Gen.'!AC41*0.87+'[1]Frm-1 Anticipated Gen.'!N41*0.87+'[1]Frm-1 Anticipated Gen.'!AD41*1</f>
        <v>111.08815969999999</v>
      </c>
      <c r="L35" s="45">
        <f>'[1]Frm-4 Shared Projects'!N36</f>
        <v>60.06</v>
      </c>
      <c r="M35" s="45">
        <f>'[1]Annx-D (IE)'!P30</f>
        <v>0</v>
      </c>
      <c r="N35" s="45">
        <f>'[1]Annx-D (IE)'!R30</f>
        <v>0</v>
      </c>
      <c r="O35" s="45">
        <f>'[1]Annx-D (IE)'!S30</f>
        <v>0</v>
      </c>
      <c r="P35" s="45">
        <f>'[1]Annx-D (IE)'!U30</f>
        <v>0</v>
      </c>
      <c r="Q35" s="45">
        <f>'[1]Frm-1 Anticipated Gen.'!U41*0.23+'[1]Frm-1 Anticipated Gen.'!V41*0+'[1]Frm-1 Anticipated Gen.'!W41*0.13+'[1]Frm-1 Anticipated Gen.'!X41*0.1623+'[1]Frm-1 Anticipated Gen.'!Y41*0.1429+('[1]Frm-1 Anticipated Gen.'!AC41*0.13)+('[1]Frm-1 Anticipated Gen.'!N41*0.13)</f>
        <v>22.592840299999995</v>
      </c>
      <c r="R35" s="45">
        <f>'[1]GoHP POWER'!G28+'[1]GoHP POWER'!H28</f>
        <v>430.65000000000009</v>
      </c>
      <c r="S35" s="45">
        <f>'[1]Annx-D (IE)'!AU30</f>
        <v>370</v>
      </c>
      <c r="T35" s="45">
        <f>'[1]Annx-D (IE)'!AS30</f>
        <v>0</v>
      </c>
      <c r="U35" s="45">
        <f>ABS('[1]Annx-D (IE)'!AW30)+'[1]Annx-D (IE)'!AV30</f>
        <v>0</v>
      </c>
      <c r="V35" s="45">
        <f>'[1]CENTER SECTOR'!BW32-R35-'[1]GoHP POWER'!F28</f>
        <v>268.81138267720007</v>
      </c>
      <c r="W35" s="45">
        <f t="shared" si="4"/>
        <v>680.87715969999999</v>
      </c>
      <c r="X35" s="45">
        <f t="shared" si="5"/>
        <v>1093.6442229772001</v>
      </c>
      <c r="Y35" s="45">
        <f t="shared" si="6"/>
        <v>389.52138267720017</v>
      </c>
      <c r="Z35" s="45">
        <f t="shared" si="0"/>
        <v>-291.35577702279988</v>
      </c>
      <c r="AA35" s="46"/>
      <c r="AB35" s="44"/>
      <c r="AC35" s="44"/>
      <c r="AD35" s="44"/>
      <c r="AE35" s="44"/>
      <c r="AF35" s="44"/>
      <c r="AG35" s="44"/>
      <c r="AH35" s="45">
        <v>72</v>
      </c>
      <c r="AI35" s="45" t="s">
        <v>126</v>
      </c>
      <c r="AJ35" s="45">
        <f>'[1]Frm-3 DEMAND'!C83</f>
        <v>1418</v>
      </c>
      <c r="AK35" s="44">
        <f>'[1]Frm-3 DEMAND'!F83</f>
        <v>0</v>
      </c>
      <c r="AL35" s="45">
        <f t="shared" si="7"/>
        <v>1418</v>
      </c>
      <c r="AM35" s="44">
        <f>'[1]Frm-1 Anticipated Gen.'!T89</f>
        <v>260</v>
      </c>
      <c r="AN35" s="44">
        <f>'[1]Frm-1 Anticipated Gen.'!B89</f>
        <v>64</v>
      </c>
      <c r="AO35" s="45">
        <f>'[1]Frm-1 Anticipated Gen.'!C89</f>
        <v>123</v>
      </c>
      <c r="AP35" s="45">
        <f>'[1]Frm-1 Anticipated Gen.'!D89+'[1]Frm-1 Anticipated Gen.'!E89+'[1]Frm-1 Anticipated Gen.'!F89+'[1]Frm-1 Anticipated Gen.'!G89+'[1]Frm-1 Anticipated Gen.'!H89+'[1]Frm-1 Anticipated Gen.'!I89+'[1]Frm-1 Anticipated Gen.'!J89+'[1]Frm-1 Anticipated Gen.'!K89+'[1]Frm-1 Anticipated Gen.'!M89+'[1]Frm-1 Anticipated Gen.'!P89+'[1]Frm-1 Anticipated Gen.'!Z89+'[1]Frm-1 Anticipated Gen.'!AA89+'[1]Frm-1 Anticipated Gen.'!AB89+('[1]Frm-1 Anticipated Gen.'!N89*0.87)+('[1]Frm-1 Anticipated Gen.'!O89*0.87)</f>
        <v>366.11</v>
      </c>
      <c r="AQ35" s="45">
        <f t="shared" si="8"/>
        <v>553.11</v>
      </c>
      <c r="AR35" s="45">
        <f>'[1]Frm-1 Anticipated Gen.'!U89*0.77+'[1]Frm-1 Anticipated Gen.'!V89*0+'[1]Frm-1 Anticipated Gen.'!W89*0.87+'[1]Frm-1 Anticipated Gen.'!X89*0.8377+'[1]Frm-1 Anticipated Gen.'!Y89*0.8571+'[1]Frm-1 Anticipated Gen.'!AC89*0.87+'[1]Frm-1 Anticipated Gen.'!N89*0.87+'[1]Frm-1 Anticipated Gen.'!AD89*1</f>
        <v>147.55036580000001</v>
      </c>
      <c r="AS35" s="45">
        <f>'[1]Frm-4 Shared Projects'!N84</f>
        <v>60.06</v>
      </c>
      <c r="AT35" s="45">
        <f>'[1]Annx-D (IE)'!P78</f>
        <v>0</v>
      </c>
      <c r="AU35" s="45">
        <f>'[1]Annx-D (IE)'!R78</f>
        <v>0</v>
      </c>
      <c r="AV35" s="45">
        <f>'[1]Annx-D (IE)'!S78</f>
        <v>0</v>
      </c>
      <c r="AW35" s="45">
        <f>'[1]Annx-D (IE)'!U78</f>
        <v>0</v>
      </c>
      <c r="AX35" s="45">
        <f>'[1]Frm-1 Anticipated Gen.'!U89*0.23+'[1]Frm-1 Anticipated Gen.'!V89*0+'[1]Frm-1 Anticipated Gen.'!W89*0.13+'[1]Frm-1 Anticipated Gen.'!X89*0.1623+'[1]Frm-1 Anticipated Gen.'!Y89*0.1429+('[1]Frm-1 Anticipated Gen.'!AC89*0.13)+('[1]Frm-1 Anticipated Gen.'!N89*0.13)</f>
        <v>27.153634199999999</v>
      </c>
      <c r="AY35" s="45">
        <f>'[1]GoHP POWER'!G76+'[1]GoHP POWER'!H76</f>
        <v>398.36000000000007</v>
      </c>
      <c r="AZ35" s="45">
        <f>'[1]Annx-D (IE)'!AU78</f>
        <v>220</v>
      </c>
      <c r="BA35" s="45">
        <f>'[1]Annx-D (IE)'!AS78</f>
        <v>0</v>
      </c>
      <c r="BB35" s="45">
        <f>ABS('[1]Annx-D (IE)'!AW78)+'[1]Annx-D (IE)'!AV78</f>
        <v>0</v>
      </c>
      <c r="BC35" s="45">
        <f>'[1]CENTER SECTOR'!BW80-AY35-'[1]GoHP POWER'!F76</f>
        <v>256.7631626772</v>
      </c>
      <c r="BD35" s="45">
        <f t="shared" si="9"/>
        <v>577.73636579999993</v>
      </c>
      <c r="BE35" s="45">
        <f t="shared" si="10"/>
        <v>1335.4467968772001</v>
      </c>
      <c r="BF35" s="45">
        <f t="shared" si="11"/>
        <v>495.18316267720007</v>
      </c>
      <c r="BG35" s="45">
        <f t="shared" si="1"/>
        <v>-82.553203122799914</v>
      </c>
      <c r="BH35" s="46"/>
      <c r="BI35" s="44"/>
      <c r="BJ35" s="44"/>
      <c r="BK35" s="44"/>
      <c r="BL35" s="44"/>
      <c r="BM35" s="44"/>
      <c r="BN35" s="44"/>
    </row>
    <row r="36" spans="1:66" ht="55.15" customHeight="1" x14ac:dyDescent="0.2">
      <c r="A36" s="44">
        <v>25</v>
      </c>
      <c r="B36" s="45" t="s">
        <v>127</v>
      </c>
      <c r="C36" s="45">
        <f>'[1]Frm-3 DEMAND'!C36</f>
        <v>1436</v>
      </c>
      <c r="D36" s="44">
        <f>'[1]Frm-3 DEMAND'!F36</f>
        <v>0</v>
      </c>
      <c r="E36" s="45">
        <f t="shared" si="2"/>
        <v>1436</v>
      </c>
      <c r="F36" s="44">
        <f>'[1]Frm-1 Anticipated Gen.'!T42</f>
        <v>250</v>
      </c>
      <c r="G36" s="44">
        <f>'[1]Frm-1 Anticipated Gen.'!B42</f>
        <v>70</v>
      </c>
      <c r="H36" s="45">
        <f>'[1]Frm-1 Anticipated Gen.'!C50</f>
        <v>128</v>
      </c>
      <c r="I36" s="45">
        <f>'[1]Frm-1 Anticipated Gen.'!D42+'[1]Frm-1 Anticipated Gen.'!E42+'[1]Frm-1 Anticipated Gen.'!F42+'[1]Frm-1 Anticipated Gen.'!G42+'[1]Frm-1 Anticipated Gen.'!H42+'[1]Frm-1 Anticipated Gen.'!I42+'[1]Frm-1 Anticipated Gen.'!J42+'[1]Frm-1 Anticipated Gen.'!K42+'[1]Frm-1 Anticipated Gen.'!M42+'[1]Frm-1 Anticipated Gen.'!P42+'[1]Frm-1 Anticipated Gen.'!Z42+'[1]Frm-1 Anticipated Gen.'!AA42+'[1]Frm-1 Anticipated Gen.'!AB42+('[1]Frm-1 Anticipated Gen.'!N42*0.87)+('[1]Frm-1 Anticipated Gen.'!O42*0.87)</f>
        <v>322.72999999999996</v>
      </c>
      <c r="J36" s="45">
        <f t="shared" si="3"/>
        <v>520.73</v>
      </c>
      <c r="K36" s="45">
        <f>'[1]Frm-1 Anticipated Gen.'!U42*0.77+'[1]Frm-1 Anticipated Gen.'!V42*0+'[1]Frm-1 Anticipated Gen.'!W42*0.87+'[1]Frm-1 Anticipated Gen.'!X42*0.8377+'[1]Frm-1 Anticipated Gen.'!Y42*0.8571+'[1]Frm-1 Anticipated Gen.'!AC42*0.87+'[1]Frm-1 Anticipated Gen.'!N42*0.87+'[1]Frm-1 Anticipated Gen.'!AD42*1</f>
        <v>163.28815969999999</v>
      </c>
      <c r="L36" s="45">
        <f>'[1]Frm-4 Shared Projects'!N37</f>
        <v>60.06</v>
      </c>
      <c r="M36" s="45">
        <f>'[1]Annx-D (IE)'!P31</f>
        <v>0</v>
      </c>
      <c r="N36" s="45">
        <f>'[1]Annx-D (IE)'!R31</f>
        <v>0</v>
      </c>
      <c r="O36" s="45">
        <f>'[1]Annx-D (IE)'!S31</f>
        <v>0</v>
      </c>
      <c r="P36" s="45">
        <f>'[1]Annx-D (IE)'!U31</f>
        <v>0</v>
      </c>
      <c r="Q36" s="45">
        <f>'[1]Frm-1 Anticipated Gen.'!U42*0.23+'[1]Frm-1 Anticipated Gen.'!V42*0+'[1]Frm-1 Anticipated Gen.'!W42*0.13+'[1]Frm-1 Anticipated Gen.'!X42*0.1623+'[1]Frm-1 Anticipated Gen.'!Y42*0.1429+('[1]Frm-1 Anticipated Gen.'!AC42*0.13)+('[1]Frm-1 Anticipated Gen.'!N42*0.13)</f>
        <v>30.392840299999996</v>
      </c>
      <c r="R36" s="45">
        <f>'[1]GoHP POWER'!G29+'[1]GoHP POWER'!H29</f>
        <v>402.85</v>
      </c>
      <c r="S36" s="45">
        <f>'[1]Annx-D (IE)'!AU31</f>
        <v>220</v>
      </c>
      <c r="T36" s="45">
        <f>'[1]Annx-D (IE)'!AS31</f>
        <v>0</v>
      </c>
      <c r="U36" s="45">
        <f>ABS('[1]Annx-D (IE)'!AW31)+'[1]Annx-D (IE)'!AV31</f>
        <v>0</v>
      </c>
      <c r="V36" s="45">
        <f>'[1]CENTER SECTOR'!BW33-R36-'[1]GoHP POWER'!F29</f>
        <v>268.06581767720002</v>
      </c>
      <c r="W36" s="45">
        <f t="shared" si="4"/>
        <v>634.87715969999999</v>
      </c>
      <c r="X36" s="45">
        <f t="shared" si="5"/>
        <v>1312.0986579771998</v>
      </c>
      <c r="Y36" s="45">
        <f t="shared" si="6"/>
        <v>510.97581767720004</v>
      </c>
      <c r="Z36" s="45">
        <f t="shared" si="0"/>
        <v>-123.90134202280024</v>
      </c>
      <c r="AA36" s="46"/>
      <c r="AB36" s="44"/>
      <c r="AC36" s="44"/>
      <c r="AD36" s="44"/>
      <c r="AE36" s="44"/>
      <c r="AF36" s="44"/>
      <c r="AG36" s="44"/>
      <c r="AH36" s="45">
        <v>73</v>
      </c>
      <c r="AI36" s="45" t="s">
        <v>128</v>
      </c>
      <c r="AJ36" s="45">
        <f>'[1]Frm-3 DEMAND'!C84</f>
        <v>1388</v>
      </c>
      <c r="AK36" s="44">
        <f>'[1]Frm-3 DEMAND'!F84</f>
        <v>0</v>
      </c>
      <c r="AL36" s="45">
        <f t="shared" si="7"/>
        <v>1388</v>
      </c>
      <c r="AM36" s="44">
        <f>'[1]Frm-1 Anticipated Gen.'!T90</f>
        <v>260</v>
      </c>
      <c r="AN36" s="44">
        <f>'[1]Frm-1 Anticipated Gen.'!B90</f>
        <v>64</v>
      </c>
      <c r="AO36" s="45">
        <f>'[1]Frm-1 Anticipated Gen.'!C90</f>
        <v>123</v>
      </c>
      <c r="AP36" s="45">
        <f>'[1]Frm-1 Anticipated Gen.'!D90+'[1]Frm-1 Anticipated Gen.'!E90+'[1]Frm-1 Anticipated Gen.'!F90+'[1]Frm-1 Anticipated Gen.'!G90+'[1]Frm-1 Anticipated Gen.'!H90+'[1]Frm-1 Anticipated Gen.'!I90+'[1]Frm-1 Anticipated Gen.'!J90+'[1]Frm-1 Anticipated Gen.'!K90+'[1]Frm-1 Anticipated Gen.'!M90+'[1]Frm-1 Anticipated Gen.'!P90+'[1]Frm-1 Anticipated Gen.'!Z90+'[1]Frm-1 Anticipated Gen.'!AA90+'[1]Frm-1 Anticipated Gen.'!AB90+('[1]Frm-1 Anticipated Gen.'!N90*0.87)+('[1]Frm-1 Anticipated Gen.'!O90*0.87)</f>
        <v>373.10999999999996</v>
      </c>
      <c r="AQ36" s="45">
        <f t="shared" si="8"/>
        <v>560.1099999999999</v>
      </c>
      <c r="AR36" s="45">
        <f>'[1]Frm-1 Anticipated Gen.'!U90*0.77+'[1]Frm-1 Anticipated Gen.'!V90*0+'[1]Frm-1 Anticipated Gen.'!W90*0.87+'[1]Frm-1 Anticipated Gen.'!X90*0.8377+'[1]Frm-1 Anticipated Gen.'!Y90*0.8571+'[1]Frm-1 Anticipated Gen.'!AC90*0.87+'[1]Frm-1 Anticipated Gen.'!N90*0.87+'[1]Frm-1 Anticipated Gen.'!AD90*1</f>
        <v>147.55036580000001</v>
      </c>
      <c r="AS36" s="45">
        <f>'[1]Frm-4 Shared Projects'!N85</f>
        <v>60.06</v>
      </c>
      <c r="AT36" s="45">
        <f>'[1]Annx-D (IE)'!P79</f>
        <v>0</v>
      </c>
      <c r="AU36" s="45">
        <f>'[1]Annx-D (IE)'!R79</f>
        <v>0</v>
      </c>
      <c r="AV36" s="45">
        <f>'[1]Annx-D (IE)'!S79</f>
        <v>0</v>
      </c>
      <c r="AW36" s="45">
        <f>'[1]Annx-D (IE)'!U79</f>
        <v>0</v>
      </c>
      <c r="AX36" s="45">
        <f>'[1]Frm-1 Anticipated Gen.'!U90*0.23+'[1]Frm-1 Anticipated Gen.'!V90*0+'[1]Frm-1 Anticipated Gen.'!W90*0.13+'[1]Frm-1 Anticipated Gen.'!X90*0.1623+'[1]Frm-1 Anticipated Gen.'!Y90*0.1429+('[1]Frm-1 Anticipated Gen.'!AC90*0.13)+('[1]Frm-1 Anticipated Gen.'!N90*0.13)</f>
        <v>27.153634199999999</v>
      </c>
      <c r="AY36" s="45">
        <f>'[1]GoHP POWER'!G77+'[1]GoHP POWER'!H77</f>
        <v>432.38</v>
      </c>
      <c r="AZ36" s="45">
        <f>'[1]Annx-D (IE)'!AU79</f>
        <v>220</v>
      </c>
      <c r="BA36" s="45">
        <f>'[1]Annx-D (IE)'!AS79</f>
        <v>0</v>
      </c>
      <c r="BB36" s="45">
        <f>ABS('[1]Annx-D (IE)'!AW79)+'[1]Annx-D (IE)'!AV79</f>
        <v>0</v>
      </c>
      <c r="BC36" s="45">
        <f>'[1]CENTER SECTOR'!BW81-AY36-'[1]GoHP POWER'!F77</f>
        <v>268.1504886772002</v>
      </c>
      <c r="BD36" s="45">
        <f t="shared" si="9"/>
        <v>540.73636580000016</v>
      </c>
      <c r="BE36" s="45">
        <f t="shared" si="10"/>
        <v>1387.8541228772001</v>
      </c>
      <c r="BF36" s="45">
        <f t="shared" si="11"/>
        <v>540.59048867720026</v>
      </c>
      <c r="BG36" s="45">
        <f t="shared" si="1"/>
        <v>-0.14587712279990228</v>
      </c>
      <c r="BH36" s="46"/>
      <c r="BI36" s="44"/>
      <c r="BJ36" s="44"/>
      <c r="BK36" s="44"/>
      <c r="BL36" s="44"/>
      <c r="BM36" s="44"/>
      <c r="BN36" s="44"/>
    </row>
    <row r="37" spans="1:66" ht="55.15" customHeight="1" x14ac:dyDescent="0.2">
      <c r="A37" s="44">
        <v>26</v>
      </c>
      <c r="B37" s="45" t="s">
        <v>129</v>
      </c>
      <c r="C37" s="45">
        <f>'[1]Frm-3 DEMAND'!C37</f>
        <v>1481</v>
      </c>
      <c r="D37" s="44">
        <f>'[1]Frm-3 DEMAND'!F37</f>
        <v>0</v>
      </c>
      <c r="E37" s="45">
        <f t="shared" si="2"/>
        <v>1481</v>
      </c>
      <c r="F37" s="44">
        <f>'[1]Frm-1 Anticipated Gen.'!T43</f>
        <v>250</v>
      </c>
      <c r="G37" s="44">
        <f>'[1]Frm-1 Anticipated Gen.'!B43</f>
        <v>70</v>
      </c>
      <c r="H37" s="45">
        <f>'[1]Frm-1 Anticipated Gen.'!C43</f>
        <v>83</v>
      </c>
      <c r="I37" s="45">
        <f>'[1]Frm-1 Anticipated Gen.'!D43+'[1]Frm-1 Anticipated Gen.'!E43+'[1]Frm-1 Anticipated Gen.'!F43+'[1]Frm-1 Anticipated Gen.'!G43+'[1]Frm-1 Anticipated Gen.'!H43+'[1]Frm-1 Anticipated Gen.'!I43+'[1]Frm-1 Anticipated Gen.'!J43+'[1]Frm-1 Anticipated Gen.'!K43+'[1]Frm-1 Anticipated Gen.'!M43+'[1]Frm-1 Anticipated Gen.'!P43+'[1]Frm-1 Anticipated Gen.'!Z43+'[1]Frm-1 Anticipated Gen.'!AA43+'[1]Frm-1 Anticipated Gen.'!AB43+('[1]Frm-1 Anticipated Gen.'!N43*0.87)+('[1]Frm-1 Anticipated Gen.'!O43*0.87)</f>
        <v>322.72999999999996</v>
      </c>
      <c r="J37" s="45">
        <f t="shared" si="3"/>
        <v>475.72999999999996</v>
      </c>
      <c r="K37" s="45">
        <f>'[1]Frm-1 Anticipated Gen.'!U43*0.77+'[1]Frm-1 Anticipated Gen.'!V43*0+'[1]Frm-1 Anticipated Gen.'!W43*0.87+'[1]Frm-1 Anticipated Gen.'!X43*0.8377+'[1]Frm-1 Anticipated Gen.'!Y43*0.8571+'[1]Frm-1 Anticipated Gen.'!AC43*0.87+'[1]Frm-1 Anticipated Gen.'!N43*0.87+'[1]Frm-1 Anticipated Gen.'!AD43*1</f>
        <v>163.28815969999999</v>
      </c>
      <c r="L37" s="45">
        <f>'[1]Frm-4 Shared Projects'!N38</f>
        <v>60.06</v>
      </c>
      <c r="M37" s="45">
        <f>'[1]Annx-D (IE)'!P32</f>
        <v>0</v>
      </c>
      <c r="N37" s="45">
        <f>'[1]Annx-D (IE)'!R32</f>
        <v>0</v>
      </c>
      <c r="O37" s="45">
        <f>'[1]Annx-D (IE)'!S32</f>
        <v>0</v>
      </c>
      <c r="P37" s="45">
        <f>'[1]Annx-D (IE)'!U32</f>
        <v>0</v>
      </c>
      <c r="Q37" s="45">
        <f>'[1]Frm-1 Anticipated Gen.'!U43*0.23+'[1]Frm-1 Anticipated Gen.'!V43*0+'[1]Frm-1 Anticipated Gen.'!W43*0.13+'[1]Frm-1 Anticipated Gen.'!X43*0.1623+'[1]Frm-1 Anticipated Gen.'!Y43*0.1429+('[1]Frm-1 Anticipated Gen.'!AC43*0.13)+('[1]Frm-1 Anticipated Gen.'!N43*0.13)</f>
        <v>30.392840299999996</v>
      </c>
      <c r="R37" s="45">
        <f>'[1]GoHP POWER'!G30+'[1]GoHP POWER'!H30</f>
        <v>398.04999999999995</v>
      </c>
      <c r="S37" s="45">
        <f>'[1]Annx-D (IE)'!AU32</f>
        <v>220</v>
      </c>
      <c r="T37" s="45">
        <f>'[1]Annx-D (IE)'!AS32</f>
        <v>0</v>
      </c>
      <c r="U37" s="45">
        <f>ABS('[1]Annx-D (IE)'!AW32)+'[1]Annx-D (IE)'!AV32</f>
        <v>0</v>
      </c>
      <c r="V37" s="45">
        <f>'[1]CENTER SECTOR'!BW34-R37-'[1]GoHP POWER'!F30</f>
        <v>268.80317067720006</v>
      </c>
      <c r="W37" s="45">
        <f t="shared" si="4"/>
        <v>724.87715969999999</v>
      </c>
      <c r="X37" s="45">
        <f t="shared" si="5"/>
        <v>1263.0360109772</v>
      </c>
      <c r="Y37" s="45">
        <f t="shared" si="6"/>
        <v>506.91317067720007</v>
      </c>
      <c r="Z37" s="45">
        <f t="shared" si="0"/>
        <v>-217.96398902279998</v>
      </c>
      <c r="AA37" s="46"/>
      <c r="AB37" s="44"/>
      <c r="AC37" s="44"/>
      <c r="AD37" s="44"/>
      <c r="AE37" s="44"/>
      <c r="AF37" s="44"/>
      <c r="AG37" s="44"/>
      <c r="AH37" s="45">
        <v>74</v>
      </c>
      <c r="AI37" s="45" t="s">
        <v>130</v>
      </c>
      <c r="AJ37" s="45">
        <f>'[1]Frm-3 DEMAND'!C85</f>
        <v>1377</v>
      </c>
      <c r="AK37" s="44">
        <f>'[1]Frm-3 DEMAND'!F85</f>
        <v>0</v>
      </c>
      <c r="AL37" s="45">
        <f t="shared" si="7"/>
        <v>1377</v>
      </c>
      <c r="AM37" s="44">
        <f>'[1]Frm-1 Anticipated Gen.'!T91</f>
        <v>260</v>
      </c>
      <c r="AN37" s="44">
        <f>'[1]Frm-1 Anticipated Gen.'!B91</f>
        <v>64</v>
      </c>
      <c r="AO37" s="45">
        <f>'[1]Frm-1 Anticipated Gen.'!C91</f>
        <v>123</v>
      </c>
      <c r="AP37" s="45">
        <f>'[1]Frm-1 Anticipated Gen.'!D91+'[1]Frm-1 Anticipated Gen.'!E91+'[1]Frm-1 Anticipated Gen.'!F91+'[1]Frm-1 Anticipated Gen.'!G91+'[1]Frm-1 Anticipated Gen.'!H91+'[1]Frm-1 Anticipated Gen.'!I91+'[1]Frm-1 Anticipated Gen.'!J91+'[1]Frm-1 Anticipated Gen.'!K91+'[1]Frm-1 Anticipated Gen.'!M91+'[1]Frm-1 Anticipated Gen.'!P91+'[1]Frm-1 Anticipated Gen.'!Z91+'[1]Frm-1 Anticipated Gen.'!AA91+'[1]Frm-1 Anticipated Gen.'!AB91+('[1]Frm-1 Anticipated Gen.'!N91*0.87)+('[1]Frm-1 Anticipated Gen.'!O91*0.87)</f>
        <v>375.10999999999996</v>
      </c>
      <c r="AQ37" s="45">
        <f t="shared" si="8"/>
        <v>562.1099999999999</v>
      </c>
      <c r="AR37" s="45">
        <f>'[1]Frm-1 Anticipated Gen.'!U91*0.77+'[1]Frm-1 Anticipated Gen.'!V91*0+'[1]Frm-1 Anticipated Gen.'!W91*0.87+'[1]Frm-1 Anticipated Gen.'!X91*0.8377+'[1]Frm-1 Anticipated Gen.'!Y91*0.8571+'[1]Frm-1 Anticipated Gen.'!AC91*0.87+'[1]Frm-1 Anticipated Gen.'!N91*0.87+'[1]Frm-1 Anticipated Gen.'!AD91*1</f>
        <v>147.55036580000001</v>
      </c>
      <c r="AS37" s="45">
        <f>'[1]Frm-4 Shared Projects'!N86</f>
        <v>60.06</v>
      </c>
      <c r="AT37" s="45">
        <f>'[1]Annx-D (IE)'!P80</f>
        <v>0</v>
      </c>
      <c r="AU37" s="45">
        <f>'[1]Annx-D (IE)'!R80</f>
        <v>0</v>
      </c>
      <c r="AV37" s="45">
        <f>'[1]Annx-D (IE)'!S80</f>
        <v>0</v>
      </c>
      <c r="AW37" s="45">
        <f>'[1]Annx-D (IE)'!U80</f>
        <v>0</v>
      </c>
      <c r="AX37" s="45">
        <f>'[1]Frm-1 Anticipated Gen.'!U91*0.23+'[1]Frm-1 Anticipated Gen.'!V91*0+'[1]Frm-1 Anticipated Gen.'!W91*0.13+'[1]Frm-1 Anticipated Gen.'!X91*0.1623+'[1]Frm-1 Anticipated Gen.'!Y91*0.1429+('[1]Frm-1 Anticipated Gen.'!AC91*0.13)+('[1]Frm-1 Anticipated Gen.'!N91*0.13)</f>
        <v>27.153634199999999</v>
      </c>
      <c r="AY37" s="45">
        <f>'[1]GoHP POWER'!G78+'[1]GoHP POWER'!H78</f>
        <v>501.53</v>
      </c>
      <c r="AZ37" s="45">
        <f>'[1]Annx-D (IE)'!AU80</f>
        <v>220</v>
      </c>
      <c r="BA37" s="45">
        <f>'[1]Annx-D (IE)'!AS80</f>
        <v>0</v>
      </c>
      <c r="BB37" s="45">
        <f>ABS('[1]Annx-D (IE)'!AW80)+'[1]Annx-D (IE)'!AV80</f>
        <v>0</v>
      </c>
      <c r="BC37" s="45">
        <f>'[1]CENTER SECTOR'!BW82-AY37-'[1]GoHP POWER'!F78</f>
        <v>270.90674067720028</v>
      </c>
      <c r="BD37" s="45">
        <f t="shared" si="9"/>
        <v>527.73636580000016</v>
      </c>
      <c r="BE37" s="45">
        <f t="shared" si="10"/>
        <v>1461.7603748772001</v>
      </c>
      <c r="BF37" s="45">
        <f t="shared" si="11"/>
        <v>612.49674067720025</v>
      </c>
      <c r="BG37" s="45">
        <f t="shared" si="1"/>
        <v>84.760374877200093</v>
      </c>
      <c r="BH37" s="46"/>
      <c r="BI37" s="44"/>
      <c r="BJ37" s="44"/>
      <c r="BK37" s="44"/>
      <c r="BL37" s="44"/>
      <c r="BM37" s="44"/>
      <c r="BN37" s="44"/>
    </row>
    <row r="38" spans="1:66" ht="55.15" customHeight="1" x14ac:dyDescent="0.2">
      <c r="A38" s="44">
        <v>27</v>
      </c>
      <c r="B38" s="45" t="s">
        <v>131</v>
      </c>
      <c r="C38" s="45">
        <f>'[1]Frm-3 DEMAND'!C38</f>
        <v>1505</v>
      </c>
      <c r="D38" s="44">
        <f>'[1]Frm-3 DEMAND'!F38</f>
        <v>0</v>
      </c>
      <c r="E38" s="45">
        <f t="shared" si="2"/>
        <v>1505</v>
      </c>
      <c r="F38" s="44">
        <f>'[1]Frm-1 Anticipated Gen.'!T44</f>
        <v>250</v>
      </c>
      <c r="G38" s="44">
        <f>'[1]Frm-1 Anticipated Gen.'!B44</f>
        <v>105</v>
      </c>
      <c r="H38" s="45">
        <f>'[1]Frm-1 Anticipated Gen.'!C44</f>
        <v>83</v>
      </c>
      <c r="I38" s="45">
        <f>'[1]Frm-1 Anticipated Gen.'!D44+'[1]Frm-1 Anticipated Gen.'!E44+'[1]Frm-1 Anticipated Gen.'!F44+'[1]Frm-1 Anticipated Gen.'!G44+'[1]Frm-1 Anticipated Gen.'!H44+'[1]Frm-1 Anticipated Gen.'!I44+'[1]Frm-1 Anticipated Gen.'!J44+'[1]Frm-1 Anticipated Gen.'!K44+'[1]Frm-1 Anticipated Gen.'!M44+'[1]Frm-1 Anticipated Gen.'!P44+'[1]Frm-1 Anticipated Gen.'!Z44+'[1]Frm-1 Anticipated Gen.'!AA44+'[1]Frm-1 Anticipated Gen.'!AB44+('[1]Frm-1 Anticipated Gen.'!N44*0.87)+('[1]Frm-1 Anticipated Gen.'!O44*0.87)</f>
        <v>354.91999999999996</v>
      </c>
      <c r="J38" s="45">
        <f t="shared" si="3"/>
        <v>542.91999999999996</v>
      </c>
      <c r="K38" s="45">
        <f>'[1]Frm-1 Anticipated Gen.'!U44*0.77+'[1]Frm-1 Anticipated Gen.'!V44*0+'[1]Frm-1 Anticipated Gen.'!W44*0.87+'[1]Frm-1 Anticipated Gen.'!X44*0.8377+'[1]Frm-1 Anticipated Gen.'!Y44*0.8571+'[1]Frm-1 Anticipated Gen.'!AC44*0.87+'[1]Frm-1 Anticipated Gen.'!N44*0.87+'[1]Frm-1 Anticipated Gen.'!AD44*1</f>
        <v>163.28815969999999</v>
      </c>
      <c r="L38" s="45">
        <f>'[1]Frm-4 Shared Projects'!N39</f>
        <v>60.06</v>
      </c>
      <c r="M38" s="45">
        <f>'[1]Annx-D (IE)'!P33</f>
        <v>0</v>
      </c>
      <c r="N38" s="45">
        <f>'[1]Annx-D (IE)'!R33</f>
        <v>0</v>
      </c>
      <c r="O38" s="45">
        <f>'[1]Annx-D (IE)'!S33</f>
        <v>0</v>
      </c>
      <c r="P38" s="45">
        <f>'[1]Annx-D (IE)'!U33</f>
        <v>0</v>
      </c>
      <c r="Q38" s="45">
        <f>'[1]Frm-1 Anticipated Gen.'!U44*0.23+'[1]Frm-1 Anticipated Gen.'!V44*0+'[1]Frm-1 Anticipated Gen.'!W44*0.13+'[1]Frm-1 Anticipated Gen.'!X44*0.1623+'[1]Frm-1 Anticipated Gen.'!Y44*0.1429+('[1]Frm-1 Anticipated Gen.'!AC44*0.13)+('[1]Frm-1 Anticipated Gen.'!N44*0.13)</f>
        <v>30.392840299999996</v>
      </c>
      <c r="R38" s="45">
        <f>'[1]GoHP POWER'!G31+'[1]GoHP POWER'!H31</f>
        <v>398.04999999999995</v>
      </c>
      <c r="S38" s="45">
        <f>'[1]Annx-D (IE)'!AU33</f>
        <v>220</v>
      </c>
      <c r="T38" s="45">
        <f>'[1]Annx-D (IE)'!AS33</f>
        <v>0</v>
      </c>
      <c r="U38" s="45">
        <f>ABS('[1]Annx-D (IE)'!AW33)+'[1]Annx-D (IE)'!AV33</f>
        <v>0</v>
      </c>
      <c r="V38" s="45">
        <f>'[1]CENTER SECTOR'!BW35-R38-'[1]GoHP POWER'!F31</f>
        <v>266.86968167720016</v>
      </c>
      <c r="W38" s="45">
        <f t="shared" si="4"/>
        <v>681.68715970000005</v>
      </c>
      <c r="X38" s="45">
        <f t="shared" si="5"/>
        <v>1328.2925219771998</v>
      </c>
      <c r="Y38" s="45">
        <f t="shared" si="6"/>
        <v>504.97968167720006</v>
      </c>
      <c r="Z38" s="45">
        <f t="shared" si="0"/>
        <v>-176.70747802280016</v>
      </c>
      <c r="AA38" s="46"/>
      <c r="AB38" s="44"/>
      <c r="AC38" s="44"/>
      <c r="AD38" s="44"/>
      <c r="AE38" s="44"/>
      <c r="AF38" s="44"/>
      <c r="AG38" s="44"/>
      <c r="AH38" s="45">
        <v>75</v>
      </c>
      <c r="AI38" s="45" t="s">
        <v>132</v>
      </c>
      <c r="AJ38" s="45">
        <f>'[1]Frm-3 DEMAND'!C86</f>
        <v>1373</v>
      </c>
      <c r="AK38" s="44">
        <f>'[1]Frm-3 DEMAND'!F86</f>
        <v>0</v>
      </c>
      <c r="AL38" s="45">
        <f t="shared" si="7"/>
        <v>1373</v>
      </c>
      <c r="AM38" s="44">
        <f>'[1]Frm-1 Anticipated Gen.'!T92</f>
        <v>220</v>
      </c>
      <c r="AN38" s="44">
        <f>'[1]Frm-1 Anticipated Gen.'!B92</f>
        <v>64</v>
      </c>
      <c r="AO38" s="45">
        <f>'[1]Frm-1 Anticipated Gen.'!C92</f>
        <v>123</v>
      </c>
      <c r="AP38" s="45">
        <f>'[1]Frm-1 Anticipated Gen.'!D92+'[1]Frm-1 Anticipated Gen.'!E92+'[1]Frm-1 Anticipated Gen.'!F92+'[1]Frm-1 Anticipated Gen.'!G92+'[1]Frm-1 Anticipated Gen.'!H92+'[1]Frm-1 Anticipated Gen.'!I92+'[1]Frm-1 Anticipated Gen.'!J92+'[1]Frm-1 Anticipated Gen.'!K92+'[1]Frm-1 Anticipated Gen.'!M92+'[1]Frm-1 Anticipated Gen.'!P92+'[1]Frm-1 Anticipated Gen.'!Z92+'[1]Frm-1 Anticipated Gen.'!AA92+'[1]Frm-1 Anticipated Gen.'!AB92+('[1]Frm-1 Anticipated Gen.'!N92*0.87)+('[1]Frm-1 Anticipated Gen.'!O92*0.87)</f>
        <v>374.10999999999996</v>
      </c>
      <c r="AQ38" s="45">
        <f t="shared" si="8"/>
        <v>561.1099999999999</v>
      </c>
      <c r="AR38" s="45">
        <f>'[1]Frm-1 Anticipated Gen.'!U92*0.77+'[1]Frm-1 Anticipated Gen.'!V92*0+'[1]Frm-1 Anticipated Gen.'!W92*0.87+'[1]Frm-1 Anticipated Gen.'!X92*0.8377+'[1]Frm-1 Anticipated Gen.'!Y92*0.8571+'[1]Frm-1 Anticipated Gen.'!AC92*0.87+'[1]Frm-1 Anticipated Gen.'!N92*0.87+'[1]Frm-1 Anticipated Gen.'!AD92*1</f>
        <v>147.55036580000001</v>
      </c>
      <c r="AS38" s="45">
        <f>'[1]Frm-4 Shared Projects'!N87</f>
        <v>60.06</v>
      </c>
      <c r="AT38" s="45">
        <f>'[1]Annx-D (IE)'!P81</f>
        <v>0</v>
      </c>
      <c r="AU38" s="45">
        <f>'[1]Annx-D (IE)'!R81</f>
        <v>0</v>
      </c>
      <c r="AV38" s="45">
        <f>'[1]Annx-D (IE)'!S81</f>
        <v>0</v>
      </c>
      <c r="AW38" s="45">
        <f>'[1]Annx-D (IE)'!U81</f>
        <v>0</v>
      </c>
      <c r="AX38" s="45">
        <f>'[1]Frm-1 Anticipated Gen.'!U92*0.23+'[1]Frm-1 Anticipated Gen.'!V92*0+'[1]Frm-1 Anticipated Gen.'!W92*0.13+'[1]Frm-1 Anticipated Gen.'!X92*0.1623+'[1]Frm-1 Anticipated Gen.'!Y92*0.1429+('[1]Frm-1 Anticipated Gen.'!AC92*0.13)+('[1]Frm-1 Anticipated Gen.'!N92*0.13)</f>
        <v>27.153634199999999</v>
      </c>
      <c r="AY38" s="45">
        <f>'[1]GoHP POWER'!G79+'[1]GoHP POWER'!H79</f>
        <v>520.03</v>
      </c>
      <c r="AZ38" s="45">
        <f>'[1]Annx-D (IE)'!AU81</f>
        <v>220</v>
      </c>
      <c r="BA38" s="45">
        <f>'[1]Annx-D (IE)'!AS81</f>
        <v>0</v>
      </c>
      <c r="BB38" s="45">
        <f>ABS('[1]Annx-D (IE)'!AW81)+'[1]Annx-D (IE)'!AV81</f>
        <v>0</v>
      </c>
      <c r="BC38" s="45">
        <f>'[1]CENTER SECTOR'!BW83-AY38-'[1]GoHP POWER'!F79</f>
        <v>287.0504793543999</v>
      </c>
      <c r="BD38" s="45">
        <f t="shared" si="9"/>
        <v>564.73636580000016</v>
      </c>
      <c r="BE38" s="45">
        <f t="shared" si="10"/>
        <v>1455.4041135543996</v>
      </c>
      <c r="BF38" s="45">
        <f t="shared" si="11"/>
        <v>647.14047935439976</v>
      </c>
      <c r="BG38" s="45">
        <f t="shared" si="1"/>
        <v>82.404113554399601</v>
      </c>
      <c r="BH38" s="46"/>
      <c r="BI38" s="44"/>
      <c r="BJ38" s="44"/>
      <c r="BK38" s="44"/>
      <c r="BL38" s="44"/>
      <c r="BM38" s="44"/>
      <c r="BN38" s="44"/>
    </row>
    <row r="39" spans="1:66" ht="55.15" customHeight="1" x14ac:dyDescent="0.2">
      <c r="A39" s="44">
        <v>28</v>
      </c>
      <c r="B39" s="45" t="s">
        <v>133</v>
      </c>
      <c r="C39" s="45">
        <f>'[1]Frm-3 DEMAND'!C39</f>
        <v>1533</v>
      </c>
      <c r="D39" s="44">
        <f>'[1]Frm-3 DEMAND'!F39</f>
        <v>0</v>
      </c>
      <c r="E39" s="45">
        <f t="shared" si="2"/>
        <v>1533</v>
      </c>
      <c r="F39" s="44">
        <f>'[1]Frm-1 Anticipated Gen.'!T45</f>
        <v>250</v>
      </c>
      <c r="G39" s="44">
        <f>'[1]Frm-1 Anticipated Gen.'!B45</f>
        <v>105</v>
      </c>
      <c r="H39" s="45">
        <f>'[1]Frm-1 Anticipated Gen.'!C45</f>
        <v>83</v>
      </c>
      <c r="I39" s="45">
        <f>'[1]Frm-1 Anticipated Gen.'!D45+'[1]Frm-1 Anticipated Gen.'!E45+'[1]Frm-1 Anticipated Gen.'!F45+'[1]Frm-1 Anticipated Gen.'!G45+'[1]Frm-1 Anticipated Gen.'!H45+'[1]Frm-1 Anticipated Gen.'!I45+'[1]Frm-1 Anticipated Gen.'!J45+'[1]Frm-1 Anticipated Gen.'!K45+'[1]Frm-1 Anticipated Gen.'!M45+'[1]Frm-1 Anticipated Gen.'!P45+'[1]Frm-1 Anticipated Gen.'!Z45+'[1]Frm-1 Anticipated Gen.'!AA45+'[1]Frm-1 Anticipated Gen.'!AB45+('[1]Frm-1 Anticipated Gen.'!N45*0.87)+('[1]Frm-1 Anticipated Gen.'!O45*0.87)</f>
        <v>387.10999999999996</v>
      </c>
      <c r="J39" s="45">
        <f t="shared" si="3"/>
        <v>575.1099999999999</v>
      </c>
      <c r="K39" s="45">
        <f>'[1]Frm-1 Anticipated Gen.'!U45*0.77+'[1]Frm-1 Anticipated Gen.'!V45*0+'[1]Frm-1 Anticipated Gen.'!W45*0.87+'[1]Frm-1 Anticipated Gen.'!X45*0.8377+'[1]Frm-1 Anticipated Gen.'!Y45*0.8571+'[1]Frm-1 Anticipated Gen.'!AC45*0.87+'[1]Frm-1 Anticipated Gen.'!N45*0.87+'[1]Frm-1 Anticipated Gen.'!AD45*1</f>
        <v>163.28815969999999</v>
      </c>
      <c r="L39" s="45">
        <f>'[1]Frm-4 Shared Projects'!N40</f>
        <v>60.06</v>
      </c>
      <c r="M39" s="45">
        <f>'[1]Annx-D (IE)'!P34</f>
        <v>0</v>
      </c>
      <c r="N39" s="45">
        <f>'[1]Annx-D (IE)'!R34</f>
        <v>0</v>
      </c>
      <c r="O39" s="45">
        <f>'[1]Annx-D (IE)'!S34</f>
        <v>0</v>
      </c>
      <c r="P39" s="45">
        <f>'[1]Annx-D (IE)'!U34</f>
        <v>0</v>
      </c>
      <c r="Q39" s="45">
        <f>'[1]Frm-1 Anticipated Gen.'!U45*0.23+'[1]Frm-1 Anticipated Gen.'!V45*0+'[1]Frm-1 Anticipated Gen.'!W45*0.13+'[1]Frm-1 Anticipated Gen.'!X45*0.1623+'[1]Frm-1 Anticipated Gen.'!Y45*0.1429+('[1]Frm-1 Anticipated Gen.'!AC45*0.13)+('[1]Frm-1 Anticipated Gen.'!N45*0.13)</f>
        <v>30.392840299999996</v>
      </c>
      <c r="R39" s="45">
        <f>'[1]GoHP POWER'!G32+'[1]GoHP POWER'!H32</f>
        <v>398.04999999999995</v>
      </c>
      <c r="S39" s="45">
        <f>'[1]Annx-D (IE)'!AU34</f>
        <v>220</v>
      </c>
      <c r="T39" s="45">
        <f>'[1]Annx-D (IE)'!AS34</f>
        <v>0</v>
      </c>
      <c r="U39" s="45">
        <f>ABS('[1]Annx-D (IE)'!AW34)+'[1]Annx-D (IE)'!AV34</f>
        <v>0</v>
      </c>
      <c r="V39" s="45">
        <f>'[1]CENTER SECTOR'!BW36-R39-'[1]GoHP POWER'!F32</f>
        <v>265.87074767720009</v>
      </c>
      <c r="W39" s="45">
        <f t="shared" si="4"/>
        <v>677.49715970000011</v>
      </c>
      <c r="X39" s="45">
        <f t="shared" si="5"/>
        <v>1359.4835879771999</v>
      </c>
      <c r="Y39" s="45">
        <f t="shared" si="6"/>
        <v>503.9807476772001</v>
      </c>
      <c r="Z39" s="45">
        <f t="shared" si="0"/>
        <v>-173.51641202280007</v>
      </c>
      <c r="AA39" s="46"/>
      <c r="AB39" s="44"/>
      <c r="AC39" s="44"/>
      <c r="AD39" s="44"/>
      <c r="AE39" s="44"/>
      <c r="AF39" s="44"/>
      <c r="AG39" s="44"/>
      <c r="AH39" s="45">
        <v>76</v>
      </c>
      <c r="AI39" s="45" t="s">
        <v>134</v>
      </c>
      <c r="AJ39" s="45">
        <f>'[1]Frm-3 DEMAND'!C87</f>
        <v>1388</v>
      </c>
      <c r="AK39" s="44">
        <f>'[1]Frm-3 DEMAND'!F87</f>
        <v>0</v>
      </c>
      <c r="AL39" s="45">
        <f t="shared" si="7"/>
        <v>1388</v>
      </c>
      <c r="AM39" s="44">
        <f>'[1]Frm-1 Anticipated Gen.'!T93</f>
        <v>230</v>
      </c>
      <c r="AN39" s="44">
        <f>'[1]Frm-1 Anticipated Gen.'!B93</f>
        <v>64</v>
      </c>
      <c r="AO39" s="45">
        <f>'[1]Frm-1 Anticipated Gen.'!C93</f>
        <v>123</v>
      </c>
      <c r="AP39" s="45">
        <f>'[1]Frm-1 Anticipated Gen.'!D93+'[1]Frm-1 Anticipated Gen.'!E93+'[1]Frm-1 Anticipated Gen.'!F93+'[1]Frm-1 Anticipated Gen.'!G93+'[1]Frm-1 Anticipated Gen.'!H93+'[1]Frm-1 Anticipated Gen.'!I93+'[1]Frm-1 Anticipated Gen.'!J93+'[1]Frm-1 Anticipated Gen.'!K93+'[1]Frm-1 Anticipated Gen.'!M93+'[1]Frm-1 Anticipated Gen.'!P93+'[1]Frm-1 Anticipated Gen.'!Z93+'[1]Frm-1 Anticipated Gen.'!AA93+'[1]Frm-1 Anticipated Gen.'!AB93+('[1]Frm-1 Anticipated Gen.'!N93*0.87)+('[1]Frm-1 Anticipated Gen.'!O93*0.87)</f>
        <v>396.10999999999996</v>
      </c>
      <c r="AQ39" s="45">
        <f t="shared" si="8"/>
        <v>583.1099999999999</v>
      </c>
      <c r="AR39" s="45">
        <f>'[1]Frm-1 Anticipated Gen.'!U93*0.77+'[1]Frm-1 Anticipated Gen.'!V93*0+'[1]Frm-1 Anticipated Gen.'!W93*0.87+'[1]Frm-1 Anticipated Gen.'!X93*0.8377+'[1]Frm-1 Anticipated Gen.'!Y93*0.8571+'[1]Frm-1 Anticipated Gen.'!AC93*0.87+'[1]Frm-1 Anticipated Gen.'!N93*0.87+'[1]Frm-1 Anticipated Gen.'!AD93*1</f>
        <v>147.55036580000001</v>
      </c>
      <c r="AS39" s="45">
        <f>'[1]Frm-4 Shared Projects'!N88</f>
        <v>60.06</v>
      </c>
      <c r="AT39" s="45">
        <f>'[1]Annx-D (IE)'!P82</f>
        <v>0</v>
      </c>
      <c r="AU39" s="45">
        <f>'[1]Annx-D (IE)'!R82</f>
        <v>0</v>
      </c>
      <c r="AV39" s="45">
        <f>'[1]Annx-D (IE)'!S82</f>
        <v>0</v>
      </c>
      <c r="AW39" s="45">
        <f>'[1]Annx-D (IE)'!U82</f>
        <v>0</v>
      </c>
      <c r="AX39" s="45">
        <f>'[1]Frm-1 Anticipated Gen.'!U93*0.23+'[1]Frm-1 Anticipated Gen.'!V93*0+'[1]Frm-1 Anticipated Gen.'!W93*0.13+'[1]Frm-1 Anticipated Gen.'!X93*0.1623+'[1]Frm-1 Anticipated Gen.'!Y93*0.1429+('[1]Frm-1 Anticipated Gen.'!AC93*0.13)+('[1]Frm-1 Anticipated Gen.'!N93*0.13)</f>
        <v>27.153634199999999</v>
      </c>
      <c r="AY39" s="45">
        <f>'[1]GoHP POWER'!G80+'[1]GoHP POWER'!H80</f>
        <v>558.13</v>
      </c>
      <c r="AZ39" s="45">
        <f>'[1]Annx-D (IE)'!AU82</f>
        <v>220</v>
      </c>
      <c r="BA39" s="45">
        <f>'[1]Annx-D (IE)'!AS82</f>
        <v>0</v>
      </c>
      <c r="BB39" s="45">
        <f>ABS('[1]Annx-D (IE)'!AW82)+'[1]Annx-D (IE)'!AV82</f>
        <v>0</v>
      </c>
      <c r="BC39" s="45">
        <f>'[1]CENTER SECTOR'!BW84-AY39-'[1]GoHP POWER'!F80</f>
        <v>301.6748143544001</v>
      </c>
      <c r="BD39" s="45">
        <f t="shared" si="9"/>
        <v>547.73636580000016</v>
      </c>
      <c r="BE39" s="45">
        <f t="shared" si="10"/>
        <v>1540.1284485543997</v>
      </c>
      <c r="BF39" s="45">
        <f t="shared" si="11"/>
        <v>699.8648143544001</v>
      </c>
      <c r="BG39" s="45">
        <f t="shared" si="1"/>
        <v>152.12844855439971</v>
      </c>
      <c r="BH39" s="46"/>
      <c r="BI39" s="44"/>
      <c r="BJ39" s="44"/>
      <c r="BK39" s="44"/>
      <c r="BL39" s="44"/>
      <c r="BM39" s="44"/>
      <c r="BN39" s="44"/>
    </row>
    <row r="40" spans="1:66" ht="55.15" customHeight="1" x14ac:dyDescent="0.2">
      <c r="A40" s="44">
        <v>29</v>
      </c>
      <c r="B40" s="45" t="s">
        <v>135</v>
      </c>
      <c r="C40" s="45">
        <f>'[1]Frm-3 DEMAND'!C40</f>
        <v>1552</v>
      </c>
      <c r="D40" s="44">
        <f>'[1]Frm-3 DEMAND'!F40</f>
        <v>0</v>
      </c>
      <c r="E40" s="45">
        <f t="shared" si="2"/>
        <v>1552</v>
      </c>
      <c r="F40" s="44">
        <f>'[1]Frm-1 Anticipated Gen.'!T46</f>
        <v>250</v>
      </c>
      <c r="G40" s="44">
        <f>'[1]Frm-1 Anticipated Gen.'!B46</f>
        <v>126</v>
      </c>
      <c r="H40" s="45">
        <f>'[1]Frm-1 Anticipated Gen.'!C46</f>
        <v>101</v>
      </c>
      <c r="I40" s="45">
        <f>'[1]Frm-1 Anticipated Gen.'!D46+'[1]Frm-1 Anticipated Gen.'!E46+'[1]Frm-1 Anticipated Gen.'!F46+'[1]Frm-1 Anticipated Gen.'!G46+'[1]Frm-1 Anticipated Gen.'!H46+'[1]Frm-1 Anticipated Gen.'!I46+'[1]Frm-1 Anticipated Gen.'!J46+'[1]Frm-1 Anticipated Gen.'!K46+'[1]Frm-1 Anticipated Gen.'!M46+'[1]Frm-1 Anticipated Gen.'!P46+'[1]Frm-1 Anticipated Gen.'!Z46+'[1]Frm-1 Anticipated Gen.'!AA46+'[1]Frm-1 Anticipated Gen.'!AB46+('[1]Frm-1 Anticipated Gen.'!N46*0.87)+('[1]Frm-1 Anticipated Gen.'!O46*0.87)</f>
        <v>387.10999999999996</v>
      </c>
      <c r="J40" s="45">
        <f t="shared" si="3"/>
        <v>614.1099999999999</v>
      </c>
      <c r="K40" s="45">
        <f>'[1]Frm-1 Anticipated Gen.'!U46*0.77+'[1]Frm-1 Anticipated Gen.'!V46*0+'[1]Frm-1 Anticipated Gen.'!W46*0.87+'[1]Frm-1 Anticipated Gen.'!X46*0.8377+'[1]Frm-1 Anticipated Gen.'!Y46*0.8571+'[1]Frm-1 Anticipated Gen.'!AC46*0.87+'[1]Frm-1 Anticipated Gen.'!N46*0.87+'[1]Frm-1 Anticipated Gen.'!AD46*1</f>
        <v>108.0183658</v>
      </c>
      <c r="L40" s="45">
        <f>'[1]Frm-4 Shared Projects'!N41</f>
        <v>60.06</v>
      </c>
      <c r="M40" s="45">
        <f>'[1]Annx-D (IE)'!P35</f>
        <v>0</v>
      </c>
      <c r="N40" s="45">
        <f>'[1]Annx-D (IE)'!R35</f>
        <v>0</v>
      </c>
      <c r="O40" s="45">
        <f>'[1]Annx-D (IE)'!S35</f>
        <v>0</v>
      </c>
      <c r="P40" s="45">
        <f>'[1]Annx-D (IE)'!U35</f>
        <v>0</v>
      </c>
      <c r="Q40" s="45">
        <f>'[1]Frm-1 Anticipated Gen.'!U46*0.23+'[1]Frm-1 Anticipated Gen.'!V46*0+'[1]Frm-1 Anticipated Gen.'!W46*0.13+'[1]Frm-1 Anticipated Gen.'!X46*0.1623+'[1]Frm-1 Anticipated Gen.'!Y46*0.1429+('[1]Frm-1 Anticipated Gen.'!AC46*0.13)+('[1]Frm-1 Anticipated Gen.'!N46*0.13)</f>
        <v>15.9856342</v>
      </c>
      <c r="R40" s="45">
        <f>'[1]GoHP POWER'!G33+'[1]GoHP POWER'!H33</f>
        <v>398.04999999999995</v>
      </c>
      <c r="S40" s="45">
        <f>'[1]Annx-D (IE)'!AU35</f>
        <v>220</v>
      </c>
      <c r="T40" s="45">
        <f>'[1]Annx-D (IE)'!AS35</f>
        <v>0</v>
      </c>
      <c r="U40" s="45">
        <f>ABS('[1]Annx-D (IE)'!AW35)+'[1]Annx-D (IE)'!AV35</f>
        <v>0</v>
      </c>
      <c r="V40" s="45">
        <f>'[1]CENTER SECTOR'!BW37-R40-'[1]GoHP POWER'!F33</f>
        <v>264.97953367719998</v>
      </c>
      <c r="W40" s="45">
        <f t="shared" si="4"/>
        <v>671.90436580000005</v>
      </c>
      <c r="X40" s="45">
        <f t="shared" si="5"/>
        <v>1383.1851678771998</v>
      </c>
      <c r="Y40" s="45">
        <f t="shared" si="6"/>
        <v>503.08953367719988</v>
      </c>
      <c r="Z40" s="45">
        <f t="shared" si="0"/>
        <v>-168.81483212280023</v>
      </c>
      <c r="AA40" s="46"/>
      <c r="AB40" s="44"/>
      <c r="AC40" s="44"/>
      <c r="AD40" s="44"/>
      <c r="AE40" s="44"/>
      <c r="AF40" s="44"/>
      <c r="AG40" s="44"/>
      <c r="AH40" s="45">
        <v>77</v>
      </c>
      <c r="AI40" s="45" t="s">
        <v>136</v>
      </c>
      <c r="AJ40" s="45">
        <f>'[1]Frm-3 DEMAND'!C88</f>
        <v>1405</v>
      </c>
      <c r="AK40" s="44">
        <f>'[1]Frm-3 DEMAND'!F88</f>
        <v>0</v>
      </c>
      <c r="AL40" s="45">
        <f t="shared" si="7"/>
        <v>1405</v>
      </c>
      <c r="AM40" s="44">
        <f>'[1]Frm-1 Anticipated Gen.'!T94</f>
        <v>220</v>
      </c>
      <c r="AN40" s="44">
        <f>'[1]Frm-1 Anticipated Gen.'!B94</f>
        <v>77</v>
      </c>
      <c r="AO40" s="45">
        <f>'[1]Frm-1 Anticipated Gen.'!C94</f>
        <v>123</v>
      </c>
      <c r="AP40" s="45">
        <f>'[1]Frm-1 Anticipated Gen.'!D94+'[1]Frm-1 Anticipated Gen.'!E94+'[1]Frm-1 Anticipated Gen.'!F94+'[1]Frm-1 Anticipated Gen.'!G94+'[1]Frm-1 Anticipated Gen.'!H94+'[1]Frm-1 Anticipated Gen.'!I94+'[1]Frm-1 Anticipated Gen.'!J94+'[1]Frm-1 Anticipated Gen.'!K94+'[1]Frm-1 Anticipated Gen.'!M94+'[1]Frm-1 Anticipated Gen.'!P94+'[1]Frm-1 Anticipated Gen.'!Z94+'[1]Frm-1 Anticipated Gen.'!AA94+'[1]Frm-1 Anticipated Gen.'!AB94+('[1]Frm-1 Anticipated Gen.'!N94*0.87)+('[1]Frm-1 Anticipated Gen.'!O94*0.87)</f>
        <v>404.10999999999996</v>
      </c>
      <c r="AQ40" s="45">
        <f t="shared" si="8"/>
        <v>604.1099999999999</v>
      </c>
      <c r="AR40" s="45">
        <f>'[1]Frm-1 Anticipated Gen.'!U94*0.77+'[1]Frm-1 Anticipated Gen.'!V94*0+'[1]Frm-1 Anticipated Gen.'!W94*0.87+'[1]Frm-1 Anticipated Gen.'!X94*0.8377+'[1]Frm-1 Anticipated Gen.'!Y94*0.8571+'[1]Frm-1 Anticipated Gen.'!AC94*0.87+'[1]Frm-1 Anticipated Gen.'!N94*0.87+'[1]Frm-1 Anticipated Gen.'!AD94*1</f>
        <v>167.57725970000001</v>
      </c>
      <c r="AS40" s="45">
        <f>'[1]Frm-4 Shared Projects'!N89</f>
        <v>60.06</v>
      </c>
      <c r="AT40" s="45">
        <f>'[1]Annx-D (IE)'!P83</f>
        <v>0</v>
      </c>
      <c r="AU40" s="45">
        <f>'[1]Annx-D (IE)'!R83</f>
        <v>0</v>
      </c>
      <c r="AV40" s="45">
        <f>'[1]Annx-D (IE)'!S83</f>
        <v>0</v>
      </c>
      <c r="AW40" s="45">
        <f>'[1]Annx-D (IE)'!U83</f>
        <v>0</v>
      </c>
      <c r="AX40" s="45">
        <f>'[1]Frm-1 Anticipated Gen.'!U94*0.23+'[1]Frm-1 Anticipated Gen.'!V94*0+'[1]Frm-1 Anticipated Gen.'!W94*0.13+'[1]Frm-1 Anticipated Gen.'!X94*0.1623+'[1]Frm-1 Anticipated Gen.'!Y94*0.1429+('[1]Frm-1 Anticipated Gen.'!AC94*0.13)+('[1]Frm-1 Anticipated Gen.'!N94*0.13)</f>
        <v>31.033740299999998</v>
      </c>
      <c r="AY40" s="45">
        <f>'[1]GoHP POWER'!G81+'[1]GoHP POWER'!H81</f>
        <v>585.93000000000006</v>
      </c>
      <c r="AZ40" s="45">
        <f>'[1]Annx-D (IE)'!AU83</f>
        <v>220</v>
      </c>
      <c r="BA40" s="45">
        <f>'[1]Annx-D (IE)'!AS83</f>
        <v>0</v>
      </c>
      <c r="BB40" s="45">
        <f>ABS('[1]Annx-D (IE)'!AW83)+'[1]Annx-D (IE)'!AV83</f>
        <v>0</v>
      </c>
      <c r="BC40" s="45">
        <f>'[1]CENTER SECTOR'!BW85-AY40-'[1]GoHP POWER'!F81</f>
        <v>324.10389403159991</v>
      </c>
      <c r="BD40" s="45">
        <f t="shared" si="9"/>
        <v>549.85625970000012</v>
      </c>
      <c r="BE40" s="45">
        <f t="shared" si="10"/>
        <v>1605.2376343316</v>
      </c>
      <c r="BF40" s="45">
        <f t="shared" si="11"/>
        <v>750.09389403160003</v>
      </c>
      <c r="BG40" s="45">
        <f t="shared" si="1"/>
        <v>200.23763433160002</v>
      </c>
      <c r="BH40" s="46"/>
      <c r="BI40" s="44"/>
      <c r="BJ40" s="44"/>
      <c r="BK40" s="44"/>
      <c r="BL40" s="44"/>
      <c r="BM40" s="44"/>
      <c r="BN40" s="44"/>
    </row>
    <row r="41" spans="1:66" ht="55.15" customHeight="1" x14ac:dyDescent="0.2">
      <c r="A41" s="44">
        <v>30</v>
      </c>
      <c r="B41" s="45" t="s">
        <v>137</v>
      </c>
      <c r="C41" s="45">
        <f>'[1]Frm-3 DEMAND'!C41</f>
        <v>1563</v>
      </c>
      <c r="D41" s="44">
        <f>'[1]Frm-3 DEMAND'!F41</f>
        <v>0</v>
      </c>
      <c r="E41" s="45">
        <f t="shared" si="2"/>
        <v>1563</v>
      </c>
      <c r="F41" s="44">
        <f>'[1]Frm-1 Anticipated Gen.'!T47</f>
        <v>250</v>
      </c>
      <c r="G41" s="44">
        <f>'[1]Frm-1 Anticipated Gen.'!B47</f>
        <v>126</v>
      </c>
      <c r="H41" s="45">
        <f>'[1]Frm-1 Anticipated Gen.'!C47</f>
        <v>120</v>
      </c>
      <c r="I41" s="45">
        <f>'[1]Frm-1 Anticipated Gen.'!D47+'[1]Frm-1 Anticipated Gen.'!E47+'[1]Frm-1 Anticipated Gen.'!F47+'[1]Frm-1 Anticipated Gen.'!G47+'[1]Frm-1 Anticipated Gen.'!H47+'[1]Frm-1 Anticipated Gen.'!I47+'[1]Frm-1 Anticipated Gen.'!J47+'[1]Frm-1 Anticipated Gen.'!K47+'[1]Frm-1 Anticipated Gen.'!M47+'[1]Frm-1 Anticipated Gen.'!P47+'[1]Frm-1 Anticipated Gen.'!Z47+'[1]Frm-1 Anticipated Gen.'!AA47+'[1]Frm-1 Anticipated Gen.'!AB47+('[1]Frm-1 Anticipated Gen.'!N47*0.87)+('[1]Frm-1 Anticipated Gen.'!O47*0.87)</f>
        <v>387.10999999999996</v>
      </c>
      <c r="J41" s="45">
        <f t="shared" si="3"/>
        <v>633.1099999999999</v>
      </c>
      <c r="K41" s="45">
        <f>'[1]Frm-1 Anticipated Gen.'!U47*0.77+'[1]Frm-1 Anticipated Gen.'!V47*0+'[1]Frm-1 Anticipated Gen.'!W47*0.87+'[1]Frm-1 Anticipated Gen.'!X47*0.8377+'[1]Frm-1 Anticipated Gen.'!Y47*0.8571+'[1]Frm-1 Anticipated Gen.'!AC47*0.87+'[1]Frm-1 Anticipated Gen.'!N47*0.87+'[1]Frm-1 Anticipated Gen.'!AD47*1</f>
        <v>108.0183658</v>
      </c>
      <c r="L41" s="45">
        <f>'[1]Frm-4 Shared Projects'!N42</f>
        <v>60.06</v>
      </c>
      <c r="M41" s="45">
        <f>'[1]Annx-D (IE)'!P36</f>
        <v>0</v>
      </c>
      <c r="N41" s="45">
        <f>'[1]Annx-D (IE)'!R36</f>
        <v>0</v>
      </c>
      <c r="O41" s="45">
        <f>'[1]Annx-D (IE)'!S36</f>
        <v>0</v>
      </c>
      <c r="P41" s="45">
        <f>'[1]Annx-D (IE)'!U36</f>
        <v>0</v>
      </c>
      <c r="Q41" s="45">
        <f>'[1]Frm-1 Anticipated Gen.'!U47*0.23+'[1]Frm-1 Anticipated Gen.'!V47*0+'[1]Frm-1 Anticipated Gen.'!W47*0.13+'[1]Frm-1 Anticipated Gen.'!X47*0.1623+'[1]Frm-1 Anticipated Gen.'!Y47*0.1429+('[1]Frm-1 Anticipated Gen.'!AC47*0.13)+('[1]Frm-1 Anticipated Gen.'!N47*0.13)</f>
        <v>15.9856342</v>
      </c>
      <c r="R41" s="45">
        <f>'[1]GoHP POWER'!G34+'[1]GoHP POWER'!H34</f>
        <v>398.04999999999995</v>
      </c>
      <c r="S41" s="45">
        <f>'[1]Annx-D (IE)'!AU36</f>
        <v>220</v>
      </c>
      <c r="T41" s="45">
        <f>'[1]Annx-D (IE)'!AS36</f>
        <v>0</v>
      </c>
      <c r="U41" s="45">
        <f>ABS('[1]Annx-D (IE)'!AW36)+'[1]Annx-D (IE)'!AV36</f>
        <v>0</v>
      </c>
      <c r="V41" s="45">
        <f>'[1]CENTER SECTOR'!BW38-R41-'[1]GoHP POWER'!F34</f>
        <v>263.43604467720007</v>
      </c>
      <c r="W41" s="45">
        <f t="shared" si="4"/>
        <v>663.90436580000005</v>
      </c>
      <c r="X41" s="45">
        <f t="shared" si="5"/>
        <v>1400.6416788771999</v>
      </c>
      <c r="Y41" s="45">
        <f t="shared" si="6"/>
        <v>501.54604467719997</v>
      </c>
      <c r="Z41" s="45">
        <f t="shared" si="0"/>
        <v>-162.35832112280013</v>
      </c>
      <c r="AA41" s="46"/>
      <c r="AB41" s="44"/>
      <c r="AC41" s="44"/>
      <c r="AD41" s="44"/>
      <c r="AE41" s="44"/>
      <c r="AF41" s="44"/>
      <c r="AG41" s="44"/>
      <c r="AH41" s="45">
        <v>78</v>
      </c>
      <c r="AI41" s="45" t="s">
        <v>138</v>
      </c>
      <c r="AJ41" s="45">
        <f>'[1]Frm-3 DEMAND'!C89</f>
        <v>1443</v>
      </c>
      <c r="AK41" s="44">
        <f>'[1]Frm-3 DEMAND'!F89</f>
        <v>0</v>
      </c>
      <c r="AL41" s="45">
        <f t="shared" si="7"/>
        <v>1443</v>
      </c>
      <c r="AM41" s="44">
        <f>'[1]Frm-1 Anticipated Gen.'!T95</f>
        <v>220</v>
      </c>
      <c r="AN41" s="44">
        <f>'[1]Frm-1 Anticipated Gen.'!B95</f>
        <v>97</v>
      </c>
      <c r="AO41" s="45">
        <f>'[1]Frm-1 Anticipated Gen.'!C95</f>
        <v>123</v>
      </c>
      <c r="AP41" s="45">
        <f>'[1]Frm-1 Anticipated Gen.'!D95+'[1]Frm-1 Anticipated Gen.'!E95+'[1]Frm-1 Anticipated Gen.'!F95+'[1]Frm-1 Anticipated Gen.'!G95+'[1]Frm-1 Anticipated Gen.'!H95+'[1]Frm-1 Anticipated Gen.'!I95+'[1]Frm-1 Anticipated Gen.'!J95+'[1]Frm-1 Anticipated Gen.'!K95+'[1]Frm-1 Anticipated Gen.'!M95+'[1]Frm-1 Anticipated Gen.'!P95+'[1]Frm-1 Anticipated Gen.'!Z95+'[1]Frm-1 Anticipated Gen.'!AA95+'[1]Frm-1 Anticipated Gen.'!AB95+('[1]Frm-1 Anticipated Gen.'!N95*0.87)+('[1]Frm-1 Anticipated Gen.'!O95*0.87)</f>
        <v>404.10999999999996</v>
      </c>
      <c r="AQ41" s="45">
        <f t="shared" si="8"/>
        <v>624.1099999999999</v>
      </c>
      <c r="AR41" s="45">
        <f>'[1]Frm-1 Anticipated Gen.'!U95*0.77+'[1]Frm-1 Anticipated Gen.'!V95*0+'[1]Frm-1 Anticipated Gen.'!W95*0.87+'[1]Frm-1 Anticipated Gen.'!X95*0.8377+'[1]Frm-1 Anticipated Gen.'!Y95*0.8571+'[1]Frm-1 Anticipated Gen.'!AC95*0.87+'[1]Frm-1 Anticipated Gen.'!N95*0.87+'[1]Frm-1 Anticipated Gen.'!AD95*1</f>
        <v>167.57725970000001</v>
      </c>
      <c r="AS41" s="45">
        <f>'[1]Frm-4 Shared Projects'!N90</f>
        <v>60.06</v>
      </c>
      <c r="AT41" s="45">
        <f>'[1]Annx-D (IE)'!P84</f>
        <v>0</v>
      </c>
      <c r="AU41" s="45">
        <f>'[1]Annx-D (IE)'!R84</f>
        <v>0</v>
      </c>
      <c r="AV41" s="45">
        <f>'[1]Annx-D (IE)'!S84</f>
        <v>0</v>
      </c>
      <c r="AW41" s="45">
        <f>'[1]Annx-D (IE)'!U84</f>
        <v>0</v>
      </c>
      <c r="AX41" s="45">
        <f>'[1]Frm-1 Anticipated Gen.'!U95*0.23+'[1]Frm-1 Anticipated Gen.'!V95*0+'[1]Frm-1 Anticipated Gen.'!W95*0.13+'[1]Frm-1 Anticipated Gen.'!X95*0.1623+'[1]Frm-1 Anticipated Gen.'!Y95*0.1429+('[1]Frm-1 Anticipated Gen.'!AC95*0.13)+('[1]Frm-1 Anticipated Gen.'!N95*0.13)</f>
        <v>31.033740299999998</v>
      </c>
      <c r="AY41" s="45">
        <f>'[1]GoHP POWER'!G82+'[1]GoHP POWER'!H82</f>
        <v>585.93000000000006</v>
      </c>
      <c r="AZ41" s="45">
        <f>'[1]Annx-D (IE)'!AU84</f>
        <v>220</v>
      </c>
      <c r="BA41" s="45">
        <f>'[1]Annx-D (IE)'!AS84</f>
        <v>0</v>
      </c>
      <c r="BB41" s="45">
        <f>ABS('[1]Annx-D (IE)'!AW84)+'[1]Annx-D (IE)'!AV84</f>
        <v>0</v>
      </c>
      <c r="BC41" s="45">
        <f>'[1]CENTER SECTOR'!BW86-AY41-'[1]GoHP POWER'!F82</f>
        <v>324.30119403159961</v>
      </c>
      <c r="BD41" s="45">
        <f t="shared" si="9"/>
        <v>567.85625970000012</v>
      </c>
      <c r="BE41" s="45">
        <f t="shared" si="10"/>
        <v>1625.4349343315996</v>
      </c>
      <c r="BF41" s="45">
        <f t="shared" si="11"/>
        <v>750.29119403159962</v>
      </c>
      <c r="BG41" s="45">
        <f t="shared" si="1"/>
        <v>182.43493433159961</v>
      </c>
      <c r="BH41" s="46"/>
      <c r="BI41" s="44"/>
      <c r="BJ41" s="44"/>
      <c r="BK41" s="44"/>
      <c r="BL41" s="44"/>
      <c r="BM41" s="44"/>
      <c r="BN41" s="44"/>
    </row>
    <row r="42" spans="1:66" ht="55.15" customHeight="1" x14ac:dyDescent="0.2">
      <c r="A42" s="44">
        <v>31</v>
      </c>
      <c r="B42" s="45" t="s">
        <v>139</v>
      </c>
      <c r="C42" s="45">
        <f>'[1]Frm-3 DEMAND'!C42</f>
        <v>1568</v>
      </c>
      <c r="D42" s="44">
        <f>'[1]Frm-3 DEMAND'!F42</f>
        <v>0</v>
      </c>
      <c r="E42" s="45">
        <f t="shared" si="2"/>
        <v>1568</v>
      </c>
      <c r="F42" s="44">
        <f>'[1]Frm-1 Anticipated Gen.'!T48</f>
        <v>250</v>
      </c>
      <c r="G42" s="44">
        <f>'[1]Frm-1 Anticipated Gen.'!B48</f>
        <v>126</v>
      </c>
      <c r="H42" s="45">
        <f>'[1]Frm-1 Anticipated Gen.'!C48</f>
        <v>120</v>
      </c>
      <c r="I42" s="45">
        <f>'[1]Frm-1 Anticipated Gen.'!D48+'[1]Frm-1 Anticipated Gen.'!E48+'[1]Frm-1 Anticipated Gen.'!F48+'[1]Frm-1 Anticipated Gen.'!G48+'[1]Frm-1 Anticipated Gen.'!H48+'[1]Frm-1 Anticipated Gen.'!I48+'[1]Frm-1 Anticipated Gen.'!J48+'[1]Frm-1 Anticipated Gen.'!K48+'[1]Frm-1 Anticipated Gen.'!M48+'[1]Frm-1 Anticipated Gen.'!P48+'[1]Frm-1 Anticipated Gen.'!Z48+'[1]Frm-1 Anticipated Gen.'!AA48+'[1]Frm-1 Anticipated Gen.'!AB48+('[1]Frm-1 Anticipated Gen.'!N48*0.87)+('[1]Frm-1 Anticipated Gen.'!O48*0.87)</f>
        <v>387.10999999999996</v>
      </c>
      <c r="J42" s="45">
        <f t="shared" si="3"/>
        <v>633.1099999999999</v>
      </c>
      <c r="K42" s="45">
        <f>'[1]Frm-1 Anticipated Gen.'!U48*0.77+'[1]Frm-1 Anticipated Gen.'!V48*0+'[1]Frm-1 Anticipated Gen.'!W48*0.87+'[1]Frm-1 Anticipated Gen.'!X48*0.8377+'[1]Frm-1 Anticipated Gen.'!Y48*0.8571+'[1]Frm-1 Anticipated Gen.'!AC48*0.87+'[1]Frm-1 Anticipated Gen.'!N48*0.87+'[1]Frm-1 Anticipated Gen.'!AD48*1</f>
        <v>108.0183658</v>
      </c>
      <c r="L42" s="45">
        <f>'[1]Frm-4 Shared Projects'!N43</f>
        <v>60.06</v>
      </c>
      <c r="M42" s="45">
        <f>'[1]Annx-D (IE)'!P37</f>
        <v>0</v>
      </c>
      <c r="N42" s="45">
        <f>'[1]Annx-D (IE)'!R37</f>
        <v>0</v>
      </c>
      <c r="O42" s="45">
        <f>'[1]Annx-D (IE)'!S37</f>
        <v>0</v>
      </c>
      <c r="P42" s="45">
        <f>'[1]Annx-D (IE)'!U37</f>
        <v>0</v>
      </c>
      <c r="Q42" s="45">
        <f>'[1]Frm-1 Anticipated Gen.'!U48*0.23+'[1]Frm-1 Anticipated Gen.'!V48*0+'[1]Frm-1 Anticipated Gen.'!W48*0.13+'[1]Frm-1 Anticipated Gen.'!X48*0.1623+'[1]Frm-1 Anticipated Gen.'!Y48*0.1429+('[1]Frm-1 Anticipated Gen.'!AC48*0.13)+('[1]Frm-1 Anticipated Gen.'!N48*0.13)</f>
        <v>15.9856342</v>
      </c>
      <c r="R42" s="45">
        <f>'[1]GoHP POWER'!G35+'[1]GoHP POWER'!H35</f>
        <v>393.25</v>
      </c>
      <c r="S42" s="45">
        <f>'[1]Annx-D (IE)'!AU37</f>
        <v>220</v>
      </c>
      <c r="T42" s="45">
        <f>'[1]Annx-D (IE)'!AS37</f>
        <v>0</v>
      </c>
      <c r="U42" s="45">
        <f>ABS('[1]Annx-D (IE)'!AW37)+'[1]Annx-D (IE)'!AV37</f>
        <v>0</v>
      </c>
      <c r="V42" s="45">
        <f>'[1]CENTER SECTOR'!BW39-R42-'[1]GoHP POWER'!F35</f>
        <v>263.73477667719993</v>
      </c>
      <c r="W42" s="45">
        <f t="shared" si="4"/>
        <v>668.90436580000005</v>
      </c>
      <c r="X42" s="45">
        <f t="shared" si="5"/>
        <v>1396.1404108771999</v>
      </c>
      <c r="Y42" s="45">
        <f t="shared" si="6"/>
        <v>497.04477667719999</v>
      </c>
      <c r="Z42" s="45">
        <f t="shared" si="0"/>
        <v>-171.85958912280012</v>
      </c>
      <c r="AA42" s="46"/>
      <c r="AB42" s="44"/>
      <c r="AC42" s="44"/>
      <c r="AD42" s="44"/>
      <c r="AE42" s="44"/>
      <c r="AF42" s="44"/>
      <c r="AG42" s="44"/>
      <c r="AH42" s="45">
        <v>79</v>
      </c>
      <c r="AI42" s="45" t="s">
        <v>140</v>
      </c>
      <c r="AJ42" s="45">
        <f>'[1]Frm-3 DEMAND'!C90</f>
        <v>1486</v>
      </c>
      <c r="AK42" s="44">
        <f>'[1]Frm-3 DEMAND'!F90</f>
        <v>0</v>
      </c>
      <c r="AL42" s="45">
        <f t="shared" si="7"/>
        <v>1486</v>
      </c>
      <c r="AM42" s="44">
        <f>'[1]Frm-1 Anticipated Gen.'!T96</f>
        <v>220</v>
      </c>
      <c r="AN42" s="44">
        <f>'[1]Frm-1 Anticipated Gen.'!B96</f>
        <v>97</v>
      </c>
      <c r="AO42" s="45">
        <f>'[1]Frm-1 Anticipated Gen.'!C96</f>
        <v>123</v>
      </c>
      <c r="AP42" s="45">
        <f>'[1]Frm-1 Anticipated Gen.'!D96+'[1]Frm-1 Anticipated Gen.'!E96+'[1]Frm-1 Anticipated Gen.'!F96+'[1]Frm-1 Anticipated Gen.'!G96+'[1]Frm-1 Anticipated Gen.'!H96+'[1]Frm-1 Anticipated Gen.'!I96+'[1]Frm-1 Anticipated Gen.'!J96+'[1]Frm-1 Anticipated Gen.'!K96+'[1]Frm-1 Anticipated Gen.'!M96+'[1]Frm-1 Anticipated Gen.'!P96+'[1]Frm-1 Anticipated Gen.'!Z96+'[1]Frm-1 Anticipated Gen.'!AA96+'[1]Frm-1 Anticipated Gen.'!AB96+('[1]Frm-1 Anticipated Gen.'!N96*0.87)+('[1]Frm-1 Anticipated Gen.'!O96*0.87)</f>
        <v>404.10999999999996</v>
      </c>
      <c r="AQ42" s="45">
        <f t="shared" si="8"/>
        <v>624.1099999999999</v>
      </c>
      <c r="AR42" s="45">
        <f>'[1]Frm-1 Anticipated Gen.'!U96*0.77+'[1]Frm-1 Anticipated Gen.'!V96*0+'[1]Frm-1 Anticipated Gen.'!W96*0.87+'[1]Frm-1 Anticipated Gen.'!X96*0.8377+'[1]Frm-1 Anticipated Gen.'!Y96*0.8571+'[1]Frm-1 Anticipated Gen.'!AC96*0.87+'[1]Frm-1 Anticipated Gen.'!N96*0.87+'[1]Frm-1 Anticipated Gen.'!AD96*1</f>
        <v>167.57725970000001</v>
      </c>
      <c r="AS42" s="45">
        <f>'[1]Frm-4 Shared Projects'!N91</f>
        <v>60.06</v>
      </c>
      <c r="AT42" s="45">
        <f>'[1]Annx-D (IE)'!P85</f>
        <v>0</v>
      </c>
      <c r="AU42" s="45">
        <f>'[1]Annx-D (IE)'!R85</f>
        <v>0</v>
      </c>
      <c r="AV42" s="45">
        <f>'[1]Annx-D (IE)'!S85</f>
        <v>0</v>
      </c>
      <c r="AW42" s="45">
        <f>'[1]Annx-D (IE)'!U85</f>
        <v>0</v>
      </c>
      <c r="AX42" s="45">
        <f>'[1]Frm-1 Anticipated Gen.'!U96*0.23+'[1]Frm-1 Anticipated Gen.'!V96*0+'[1]Frm-1 Anticipated Gen.'!W96*0.13+'[1]Frm-1 Anticipated Gen.'!X96*0.1623+'[1]Frm-1 Anticipated Gen.'!Y96*0.1429+('[1]Frm-1 Anticipated Gen.'!AC96*0.13)+('[1]Frm-1 Anticipated Gen.'!N96*0.13)</f>
        <v>31.033740299999998</v>
      </c>
      <c r="AY42" s="45">
        <f>'[1]GoHP POWER'!G83+'[1]GoHP POWER'!H83</f>
        <v>585.93000000000006</v>
      </c>
      <c r="AZ42" s="45">
        <f>'[1]Annx-D (IE)'!AU85</f>
        <v>220</v>
      </c>
      <c r="BA42" s="45">
        <f>'[1]Annx-D (IE)'!AS85</f>
        <v>0</v>
      </c>
      <c r="BB42" s="45">
        <f>ABS('[1]Annx-D (IE)'!AW85)+'[1]Annx-D (IE)'!AV85</f>
        <v>0</v>
      </c>
      <c r="BC42" s="45">
        <f>'[1]CENTER SECTOR'!BW87-AY42-'[1]GoHP POWER'!F83</f>
        <v>324.30119403159961</v>
      </c>
      <c r="BD42" s="45">
        <f t="shared" si="9"/>
        <v>610.85625970000012</v>
      </c>
      <c r="BE42" s="45">
        <f t="shared" si="10"/>
        <v>1625.4349343315996</v>
      </c>
      <c r="BF42" s="45">
        <f t="shared" si="11"/>
        <v>750.29119403159962</v>
      </c>
      <c r="BG42" s="45">
        <f t="shared" si="1"/>
        <v>139.43493433159961</v>
      </c>
      <c r="BH42" s="46"/>
      <c r="BI42" s="44"/>
      <c r="BJ42" s="44"/>
      <c r="BK42" s="44"/>
      <c r="BL42" s="44"/>
      <c r="BM42" s="44"/>
      <c r="BN42" s="44"/>
    </row>
    <row r="43" spans="1:66" ht="55.15" customHeight="1" x14ac:dyDescent="0.2">
      <c r="A43" s="44">
        <v>32</v>
      </c>
      <c r="B43" s="45" t="s">
        <v>141</v>
      </c>
      <c r="C43" s="45">
        <f>'[1]Frm-3 DEMAND'!C43</f>
        <v>1560</v>
      </c>
      <c r="D43" s="44">
        <f>'[1]Frm-3 DEMAND'!F43</f>
        <v>0</v>
      </c>
      <c r="E43" s="45">
        <f t="shared" si="2"/>
        <v>1560</v>
      </c>
      <c r="F43" s="44">
        <f>'[1]Frm-1 Anticipated Gen.'!T49</f>
        <v>250</v>
      </c>
      <c r="G43" s="44">
        <f>'[1]Frm-1 Anticipated Gen.'!B49</f>
        <v>126</v>
      </c>
      <c r="H43" s="45">
        <f>'[1]Frm-1 Anticipated Gen.'!C50</f>
        <v>128</v>
      </c>
      <c r="I43" s="45">
        <f>'[1]Frm-1 Anticipated Gen.'!D49+'[1]Frm-1 Anticipated Gen.'!E49+'[1]Frm-1 Anticipated Gen.'!F49+'[1]Frm-1 Anticipated Gen.'!G49+'[1]Frm-1 Anticipated Gen.'!H49+'[1]Frm-1 Anticipated Gen.'!I49+'[1]Frm-1 Anticipated Gen.'!J49+'[1]Frm-1 Anticipated Gen.'!K49+'[1]Frm-1 Anticipated Gen.'!M49+'[1]Frm-1 Anticipated Gen.'!P49+'[1]Frm-1 Anticipated Gen.'!Z49+'[1]Frm-1 Anticipated Gen.'!AA49+'[1]Frm-1 Anticipated Gen.'!AB49+('[1]Frm-1 Anticipated Gen.'!N49*0.87)+('[1]Frm-1 Anticipated Gen.'!O49*0.87)</f>
        <v>387.10999999999996</v>
      </c>
      <c r="J43" s="45">
        <f t="shared" si="3"/>
        <v>641.1099999999999</v>
      </c>
      <c r="K43" s="45">
        <f>'[1]Frm-1 Anticipated Gen.'!U49*0.77+'[1]Frm-1 Anticipated Gen.'!V49*0+'[1]Frm-1 Anticipated Gen.'!W49*0.87+'[1]Frm-1 Anticipated Gen.'!X49*0.8377+'[1]Frm-1 Anticipated Gen.'!Y49*0.8571+'[1]Frm-1 Anticipated Gen.'!AC49*0.87+'[1]Frm-1 Anticipated Gen.'!N49*0.87+'[1]Frm-1 Anticipated Gen.'!AD49*1</f>
        <v>108.0183658</v>
      </c>
      <c r="L43" s="45">
        <f>'[1]Frm-4 Shared Projects'!N44</f>
        <v>60.06</v>
      </c>
      <c r="M43" s="45">
        <f>'[1]Annx-D (IE)'!P38</f>
        <v>0</v>
      </c>
      <c r="N43" s="45">
        <f>'[1]Annx-D (IE)'!R38</f>
        <v>0</v>
      </c>
      <c r="O43" s="45">
        <f>'[1]Annx-D (IE)'!S38</f>
        <v>0</v>
      </c>
      <c r="P43" s="45">
        <f>'[1]Annx-D (IE)'!U38</f>
        <v>0</v>
      </c>
      <c r="Q43" s="45">
        <f>'[1]Frm-1 Anticipated Gen.'!U49*0.23+'[1]Frm-1 Anticipated Gen.'!V49*0+'[1]Frm-1 Anticipated Gen.'!W49*0.13+'[1]Frm-1 Anticipated Gen.'!X49*0.1623+'[1]Frm-1 Anticipated Gen.'!Y49*0.1429+('[1]Frm-1 Anticipated Gen.'!AC49*0.13)+('[1]Frm-1 Anticipated Gen.'!N49*0.13)</f>
        <v>15.9856342</v>
      </c>
      <c r="R43" s="45">
        <f>'[1]GoHP POWER'!G36+'[1]GoHP POWER'!H36</f>
        <v>393.25</v>
      </c>
      <c r="S43" s="45">
        <f>'[1]Annx-D (IE)'!AU38</f>
        <v>220</v>
      </c>
      <c r="T43" s="45">
        <f>'[1]Annx-D (IE)'!AS38</f>
        <v>0</v>
      </c>
      <c r="U43" s="45">
        <f>ABS('[1]Annx-D (IE)'!AW38)+'[1]Annx-D (IE)'!AV38</f>
        <v>0</v>
      </c>
      <c r="V43" s="45">
        <f>'[1]CENTER SECTOR'!BW40-R43-'[1]GoHP POWER'!F36</f>
        <v>263.30838667719996</v>
      </c>
      <c r="W43" s="45">
        <f t="shared" si="4"/>
        <v>652.90436580000005</v>
      </c>
      <c r="X43" s="45">
        <f t="shared" si="5"/>
        <v>1403.7140208771998</v>
      </c>
      <c r="Y43" s="45">
        <f t="shared" si="6"/>
        <v>496.61838667719991</v>
      </c>
      <c r="Z43" s="45">
        <f t="shared" si="0"/>
        <v>-156.2859791228002</v>
      </c>
      <c r="AA43" s="46"/>
      <c r="AB43" s="44"/>
      <c r="AC43" s="44"/>
      <c r="AD43" s="44"/>
      <c r="AE43" s="44"/>
      <c r="AF43" s="44"/>
      <c r="AG43" s="44"/>
      <c r="AH43" s="45">
        <v>80</v>
      </c>
      <c r="AI43" s="45" t="s">
        <v>142</v>
      </c>
      <c r="AJ43" s="45">
        <f>'[1]Frm-3 DEMAND'!C91</f>
        <v>1498</v>
      </c>
      <c r="AK43" s="44">
        <f>'[1]Frm-3 DEMAND'!F91</f>
        <v>0</v>
      </c>
      <c r="AL43" s="45">
        <f t="shared" si="7"/>
        <v>1498</v>
      </c>
      <c r="AM43" s="44">
        <f>'[1]Frm-1 Anticipated Gen.'!T97</f>
        <v>220</v>
      </c>
      <c r="AN43" s="44">
        <f>'[1]Frm-1 Anticipated Gen.'!B97</f>
        <v>97</v>
      </c>
      <c r="AO43" s="45">
        <f>'[1]Frm-1 Anticipated Gen.'!C97</f>
        <v>123</v>
      </c>
      <c r="AP43" s="45">
        <f>'[1]Frm-1 Anticipated Gen.'!D97+'[1]Frm-1 Anticipated Gen.'!E97+'[1]Frm-1 Anticipated Gen.'!F97+'[1]Frm-1 Anticipated Gen.'!G97+'[1]Frm-1 Anticipated Gen.'!H97+'[1]Frm-1 Anticipated Gen.'!I97+'[1]Frm-1 Anticipated Gen.'!J97+'[1]Frm-1 Anticipated Gen.'!K97+'[1]Frm-1 Anticipated Gen.'!M97+'[1]Frm-1 Anticipated Gen.'!P97+'[1]Frm-1 Anticipated Gen.'!Z97+'[1]Frm-1 Anticipated Gen.'!AA97+'[1]Frm-1 Anticipated Gen.'!AB97+('[1]Frm-1 Anticipated Gen.'!N97*0.87)+('[1]Frm-1 Anticipated Gen.'!O97*0.87)</f>
        <v>404.10999999999996</v>
      </c>
      <c r="AQ43" s="45">
        <f t="shared" si="8"/>
        <v>624.1099999999999</v>
      </c>
      <c r="AR43" s="45">
        <f>'[1]Frm-1 Anticipated Gen.'!U97*0.77+'[1]Frm-1 Anticipated Gen.'!V97*0+'[1]Frm-1 Anticipated Gen.'!W97*0.87+'[1]Frm-1 Anticipated Gen.'!X97*0.8377+'[1]Frm-1 Anticipated Gen.'!Y97*0.8571+'[1]Frm-1 Anticipated Gen.'!AC97*0.87+'[1]Frm-1 Anticipated Gen.'!N97*0.87+'[1]Frm-1 Anticipated Gen.'!AD97*1</f>
        <v>167.57725970000001</v>
      </c>
      <c r="AS43" s="45">
        <f>'[1]Frm-4 Shared Projects'!N92</f>
        <v>60.06</v>
      </c>
      <c r="AT43" s="45">
        <f>'[1]Annx-D (IE)'!P86</f>
        <v>0</v>
      </c>
      <c r="AU43" s="45">
        <f>'[1]Annx-D (IE)'!R86</f>
        <v>0</v>
      </c>
      <c r="AV43" s="45">
        <f>'[1]Annx-D (IE)'!S86</f>
        <v>0</v>
      </c>
      <c r="AW43" s="45">
        <f>'[1]Annx-D (IE)'!U86</f>
        <v>0</v>
      </c>
      <c r="AX43" s="45">
        <f>'[1]Frm-1 Anticipated Gen.'!U97*0.23+'[1]Frm-1 Anticipated Gen.'!V97*0+'[1]Frm-1 Anticipated Gen.'!W97*0.13+'[1]Frm-1 Anticipated Gen.'!X97*0.1623+'[1]Frm-1 Anticipated Gen.'!Y97*0.1429+('[1]Frm-1 Anticipated Gen.'!AC97*0.13)+('[1]Frm-1 Anticipated Gen.'!N97*0.13)</f>
        <v>31.033740299999998</v>
      </c>
      <c r="AY43" s="45">
        <f>'[1]GoHP POWER'!G84+'[1]GoHP POWER'!H84</f>
        <v>585.93000000000006</v>
      </c>
      <c r="AZ43" s="45">
        <f>'[1]Annx-D (IE)'!AU86</f>
        <v>220</v>
      </c>
      <c r="BA43" s="45">
        <f>'[1]Annx-D (IE)'!AS86</f>
        <v>0</v>
      </c>
      <c r="BB43" s="45">
        <f>ABS('[1]Annx-D (IE)'!AW86)+'[1]Annx-D (IE)'!AV86</f>
        <v>0</v>
      </c>
      <c r="BC43" s="45">
        <f>'[1]CENTER SECTOR'!BW88-AY43-'[1]GoHP POWER'!F84</f>
        <v>324.30119403159961</v>
      </c>
      <c r="BD43" s="45">
        <f t="shared" si="9"/>
        <v>622.85625970000012</v>
      </c>
      <c r="BE43" s="45">
        <f t="shared" si="10"/>
        <v>1625.4349343315996</v>
      </c>
      <c r="BF43" s="45">
        <f t="shared" si="11"/>
        <v>750.29119403159962</v>
      </c>
      <c r="BG43" s="45">
        <f t="shared" si="1"/>
        <v>127.43493433159961</v>
      </c>
      <c r="BH43" s="46"/>
      <c r="BI43" s="44"/>
      <c r="BJ43" s="44"/>
      <c r="BK43" s="44"/>
      <c r="BL43" s="44"/>
      <c r="BM43" s="44"/>
      <c r="BN43" s="44"/>
    </row>
    <row r="44" spans="1:66" ht="55.15" customHeight="1" x14ac:dyDescent="0.2">
      <c r="A44" s="44">
        <v>33</v>
      </c>
      <c r="B44" s="45" t="s">
        <v>143</v>
      </c>
      <c r="C44" s="45">
        <f>'[1]Frm-3 DEMAND'!C44</f>
        <v>1557</v>
      </c>
      <c r="D44" s="44">
        <f>'[1]Frm-3 DEMAND'!F44</f>
        <v>0</v>
      </c>
      <c r="E44" s="45">
        <f t="shared" si="2"/>
        <v>1557</v>
      </c>
      <c r="F44" s="44">
        <f>'[1]Frm-1 Anticipated Gen.'!T50</f>
        <v>250</v>
      </c>
      <c r="G44" s="44">
        <f>'[1]Frm-1 Anticipated Gen.'!B50</f>
        <v>126</v>
      </c>
      <c r="H44" s="45">
        <f>'[1]Frm-1 Anticipated Gen.'!C51</f>
        <v>130</v>
      </c>
      <c r="I44" s="45">
        <f>'[1]Frm-1 Anticipated Gen.'!D50+'[1]Frm-1 Anticipated Gen.'!E50+'[1]Frm-1 Anticipated Gen.'!F50+'[1]Frm-1 Anticipated Gen.'!G50+'[1]Frm-1 Anticipated Gen.'!H50+'[1]Frm-1 Anticipated Gen.'!I50+'[1]Frm-1 Anticipated Gen.'!J50+'[1]Frm-1 Anticipated Gen.'!K50+'[1]Frm-1 Anticipated Gen.'!M50+'[1]Frm-1 Anticipated Gen.'!P50+'[1]Frm-1 Anticipated Gen.'!Z50+'[1]Frm-1 Anticipated Gen.'!AA50+'[1]Frm-1 Anticipated Gen.'!AB50+('[1]Frm-1 Anticipated Gen.'!N50*0.87)+('[1]Frm-1 Anticipated Gen.'!O50*0.87)</f>
        <v>371.91999999999996</v>
      </c>
      <c r="J44" s="45">
        <f t="shared" si="3"/>
        <v>627.91999999999996</v>
      </c>
      <c r="K44" s="45">
        <f>'[1]Frm-1 Anticipated Gen.'!U50*0.77+'[1]Frm-1 Anticipated Gen.'!V50*0+'[1]Frm-1 Anticipated Gen.'!W50*0.87+'[1]Frm-1 Anticipated Gen.'!X50*0.8377+'[1]Frm-1 Anticipated Gen.'!Y50*0.8571+'[1]Frm-1 Anticipated Gen.'!AC50*0.87+'[1]Frm-1 Anticipated Gen.'!N50*0.87+'[1]Frm-1 Anticipated Gen.'!AD50*1</f>
        <v>108.0183658</v>
      </c>
      <c r="L44" s="45">
        <f>'[1]Frm-4 Shared Projects'!N45</f>
        <v>60.06</v>
      </c>
      <c r="M44" s="45">
        <f>'[1]Annx-D (IE)'!P39</f>
        <v>0</v>
      </c>
      <c r="N44" s="45">
        <f>'[1]Annx-D (IE)'!R39</f>
        <v>0</v>
      </c>
      <c r="O44" s="45">
        <f>'[1]Annx-D (IE)'!S39</f>
        <v>0</v>
      </c>
      <c r="P44" s="45">
        <f>'[1]Annx-D (IE)'!U39</f>
        <v>0</v>
      </c>
      <c r="Q44" s="45">
        <f>'[1]Frm-1 Anticipated Gen.'!U50*0.23+'[1]Frm-1 Anticipated Gen.'!V50*0+'[1]Frm-1 Anticipated Gen.'!W50*0.13+'[1]Frm-1 Anticipated Gen.'!X50*0.1623+'[1]Frm-1 Anticipated Gen.'!Y50*0.1429+('[1]Frm-1 Anticipated Gen.'!AC50*0.13)+('[1]Frm-1 Anticipated Gen.'!N50*0.13)</f>
        <v>15.9856342</v>
      </c>
      <c r="R44" s="45">
        <f>'[1]GoHP POWER'!G37+'[1]GoHP POWER'!H37</f>
        <v>313.13000000000005</v>
      </c>
      <c r="S44" s="45">
        <f>'[1]Annx-D (IE)'!AU39</f>
        <v>220</v>
      </c>
      <c r="T44" s="45">
        <f>'[1]Annx-D (IE)'!AS39</f>
        <v>0</v>
      </c>
      <c r="U44" s="45">
        <f>ABS('[1]Annx-D (IE)'!AW39)+'[1]Annx-D (IE)'!AV39</f>
        <v>0</v>
      </c>
      <c r="V44" s="45">
        <f>'[1]CENTER SECTOR'!BW41-R44-'[1]GoHP POWER'!F37</f>
        <v>260.24775267719986</v>
      </c>
      <c r="W44" s="45">
        <f t="shared" si="4"/>
        <v>663.09436579999999</v>
      </c>
      <c r="X44" s="45">
        <f t="shared" si="5"/>
        <v>1307.3433868771999</v>
      </c>
      <c r="Y44" s="45">
        <f t="shared" si="6"/>
        <v>413.43775267719985</v>
      </c>
      <c r="Z44" s="45">
        <f t="shared" si="0"/>
        <v>-249.65661312280008</v>
      </c>
      <c r="AA44" s="46"/>
      <c r="AB44" s="44"/>
      <c r="AC44" s="44"/>
      <c r="AD44" s="44"/>
      <c r="AE44" s="44"/>
      <c r="AF44" s="44"/>
      <c r="AG44" s="44"/>
      <c r="AH44" s="45">
        <v>81</v>
      </c>
      <c r="AI44" s="45" t="s">
        <v>144</v>
      </c>
      <c r="AJ44" s="45">
        <f>'[1]Frm-3 DEMAND'!C92</f>
        <v>1472</v>
      </c>
      <c r="AK44" s="44">
        <f>'[1]Frm-3 DEMAND'!F92</f>
        <v>0</v>
      </c>
      <c r="AL44" s="45">
        <f t="shared" si="7"/>
        <v>1472</v>
      </c>
      <c r="AM44" s="44">
        <f>'[1]Frm-1 Anticipated Gen.'!T98</f>
        <v>220</v>
      </c>
      <c r="AN44" s="44">
        <f>'[1]Frm-1 Anticipated Gen.'!B98</f>
        <v>116</v>
      </c>
      <c r="AO44" s="45">
        <f>'[1]Frm-1 Anticipated Gen.'!C98</f>
        <v>123</v>
      </c>
      <c r="AP44" s="45">
        <f>'[1]Frm-1 Anticipated Gen.'!D98+'[1]Frm-1 Anticipated Gen.'!E98+'[1]Frm-1 Anticipated Gen.'!F98+'[1]Frm-1 Anticipated Gen.'!G98+'[1]Frm-1 Anticipated Gen.'!H98+'[1]Frm-1 Anticipated Gen.'!I98+'[1]Frm-1 Anticipated Gen.'!J98+'[1]Frm-1 Anticipated Gen.'!K98+'[1]Frm-1 Anticipated Gen.'!M98+'[1]Frm-1 Anticipated Gen.'!P98+'[1]Frm-1 Anticipated Gen.'!Z98+'[1]Frm-1 Anticipated Gen.'!AA98+'[1]Frm-1 Anticipated Gen.'!AB98+('[1]Frm-1 Anticipated Gen.'!N98*0.87)+('[1]Frm-1 Anticipated Gen.'!O98*0.87)</f>
        <v>371.91999999999996</v>
      </c>
      <c r="AQ44" s="45">
        <f t="shared" si="8"/>
        <v>610.91999999999996</v>
      </c>
      <c r="AR44" s="45">
        <f>'[1]Frm-1 Anticipated Gen.'!U98*0.77+'[1]Frm-1 Anticipated Gen.'!V98*0+'[1]Frm-1 Anticipated Gen.'!W98*0.87+'[1]Frm-1 Anticipated Gen.'!X98*0.8377+'[1]Frm-1 Anticipated Gen.'!Y98*0.8571+'[1]Frm-1 Anticipated Gen.'!AC98*0.87+'[1]Frm-1 Anticipated Gen.'!N98*0.87+'[1]Frm-1 Anticipated Gen.'!AD98*1</f>
        <v>167.57725970000001</v>
      </c>
      <c r="AS44" s="45">
        <f>'[1]Frm-4 Shared Projects'!N93</f>
        <v>60.06</v>
      </c>
      <c r="AT44" s="45">
        <f>'[1]Annx-D (IE)'!P87</f>
        <v>0</v>
      </c>
      <c r="AU44" s="45">
        <f>'[1]Annx-D (IE)'!R87</f>
        <v>0</v>
      </c>
      <c r="AV44" s="45">
        <f>'[1]Annx-D (IE)'!S87</f>
        <v>0</v>
      </c>
      <c r="AW44" s="45">
        <f>'[1]Annx-D (IE)'!U87</f>
        <v>0</v>
      </c>
      <c r="AX44" s="45">
        <f>'[1]Frm-1 Anticipated Gen.'!U98*0.23+'[1]Frm-1 Anticipated Gen.'!V98*0+'[1]Frm-1 Anticipated Gen.'!W98*0.13+'[1]Frm-1 Anticipated Gen.'!X98*0.1623+'[1]Frm-1 Anticipated Gen.'!Y98*0.1429+('[1]Frm-1 Anticipated Gen.'!AC98*0.13)+('[1]Frm-1 Anticipated Gen.'!N98*0.13)</f>
        <v>31.033740299999998</v>
      </c>
      <c r="AY44" s="45">
        <f>'[1]GoHP POWER'!G85+'[1]GoHP POWER'!H85</f>
        <v>585.93000000000006</v>
      </c>
      <c r="AZ44" s="45">
        <f>'[1]Annx-D (IE)'!AU87</f>
        <v>220</v>
      </c>
      <c r="BA44" s="45">
        <f>'[1]Annx-D (IE)'!AS87</f>
        <v>0</v>
      </c>
      <c r="BB44" s="45">
        <f>ABS('[1]Annx-D (IE)'!AW87)+'[1]Annx-D (IE)'!AV87</f>
        <v>0</v>
      </c>
      <c r="BC44" s="45">
        <f>'[1]CENTER SECTOR'!BW89-AY44-'[1]GoHP POWER'!F85</f>
        <v>324.30119403159961</v>
      </c>
      <c r="BD44" s="45">
        <f t="shared" si="9"/>
        <v>610.04625970000006</v>
      </c>
      <c r="BE44" s="45">
        <f t="shared" si="10"/>
        <v>1612.2449343315998</v>
      </c>
      <c r="BF44" s="45">
        <f t="shared" si="11"/>
        <v>750.29119403159962</v>
      </c>
      <c r="BG44" s="45">
        <f t="shared" si="1"/>
        <v>140.24493433159978</v>
      </c>
      <c r="BH44" s="46"/>
      <c r="BI44" s="44"/>
      <c r="BJ44" s="44"/>
      <c r="BK44" s="44"/>
      <c r="BL44" s="44"/>
      <c r="BM44" s="44"/>
      <c r="BN44" s="44"/>
    </row>
    <row r="45" spans="1:66" ht="55.15" customHeight="1" x14ac:dyDescent="0.2">
      <c r="A45" s="44">
        <v>34</v>
      </c>
      <c r="B45" s="45" t="s">
        <v>145</v>
      </c>
      <c r="C45" s="45">
        <f>'[1]Frm-3 DEMAND'!C45</f>
        <v>1559</v>
      </c>
      <c r="D45" s="44">
        <f>'[1]Frm-3 DEMAND'!F45</f>
        <v>0</v>
      </c>
      <c r="E45" s="45">
        <f t="shared" si="2"/>
        <v>1559</v>
      </c>
      <c r="F45" s="44">
        <f>'[1]Frm-1 Anticipated Gen.'!T51</f>
        <v>250</v>
      </c>
      <c r="G45" s="44">
        <f>'[1]Frm-1 Anticipated Gen.'!B51</f>
        <v>126</v>
      </c>
      <c r="H45" s="45">
        <f>'[1]Frm-1 Anticipated Gen.'!C51</f>
        <v>130</v>
      </c>
      <c r="I45" s="45">
        <f>'[1]Frm-1 Anticipated Gen.'!D51+'[1]Frm-1 Anticipated Gen.'!E51+'[1]Frm-1 Anticipated Gen.'!F51+'[1]Frm-1 Anticipated Gen.'!G51+'[1]Frm-1 Anticipated Gen.'!H51+'[1]Frm-1 Anticipated Gen.'!I51+'[1]Frm-1 Anticipated Gen.'!J51+'[1]Frm-1 Anticipated Gen.'!K51+'[1]Frm-1 Anticipated Gen.'!M51+'[1]Frm-1 Anticipated Gen.'!P51+'[1]Frm-1 Anticipated Gen.'!Z51+'[1]Frm-1 Anticipated Gen.'!AA51+'[1]Frm-1 Anticipated Gen.'!AB51+('[1]Frm-1 Anticipated Gen.'!N51*0.87)+('[1]Frm-1 Anticipated Gen.'!O51*0.87)</f>
        <v>389.91999999999996</v>
      </c>
      <c r="J45" s="45">
        <f t="shared" si="3"/>
        <v>645.91999999999996</v>
      </c>
      <c r="K45" s="45">
        <f>'[1]Frm-1 Anticipated Gen.'!U51*0.77+'[1]Frm-1 Anticipated Gen.'!V51*0+'[1]Frm-1 Anticipated Gen.'!W51*0.87+'[1]Frm-1 Anticipated Gen.'!X51*0.8377+'[1]Frm-1 Anticipated Gen.'!Y51*0.8571+'[1]Frm-1 Anticipated Gen.'!AC51*0.87+'[1]Frm-1 Anticipated Gen.'!N51*0.87+'[1]Frm-1 Anticipated Gen.'!AD51*1</f>
        <v>108.0183658</v>
      </c>
      <c r="L45" s="45">
        <f>'[1]Frm-4 Shared Projects'!N46</f>
        <v>60.06</v>
      </c>
      <c r="M45" s="45">
        <f>'[1]Annx-D (IE)'!P40</f>
        <v>0</v>
      </c>
      <c r="N45" s="45">
        <f>'[1]Annx-D (IE)'!R40</f>
        <v>0</v>
      </c>
      <c r="O45" s="45">
        <f>'[1]Annx-D (IE)'!S40</f>
        <v>0</v>
      </c>
      <c r="P45" s="45">
        <f>'[1]Annx-D (IE)'!U40</f>
        <v>0</v>
      </c>
      <c r="Q45" s="45">
        <f>'[1]Frm-1 Anticipated Gen.'!U51*0.23+'[1]Frm-1 Anticipated Gen.'!V51*0+'[1]Frm-1 Anticipated Gen.'!W51*0.13+'[1]Frm-1 Anticipated Gen.'!X51*0.1623+'[1]Frm-1 Anticipated Gen.'!Y51*0.1429+('[1]Frm-1 Anticipated Gen.'!AC51*0.13)+('[1]Frm-1 Anticipated Gen.'!N51*0.13)</f>
        <v>15.9856342</v>
      </c>
      <c r="R45" s="45">
        <f>'[1]GoHP POWER'!G38+'[1]GoHP POWER'!H38</f>
        <v>247.53</v>
      </c>
      <c r="S45" s="45">
        <f>'[1]Annx-D (IE)'!AU40</f>
        <v>220</v>
      </c>
      <c r="T45" s="45">
        <f>'[1]Annx-D (IE)'!AS40</f>
        <v>0</v>
      </c>
      <c r="U45" s="45">
        <f>ABS('[1]Annx-D (IE)'!AW40)+'[1]Annx-D (IE)'!AV40</f>
        <v>0</v>
      </c>
      <c r="V45" s="45">
        <f>'[1]CENTER SECTOR'!BW42-R45-'[1]GoHP POWER'!F38</f>
        <v>257.55006367719994</v>
      </c>
      <c r="W45" s="45">
        <f t="shared" si="4"/>
        <v>647.09436579999999</v>
      </c>
      <c r="X45" s="45">
        <f t="shared" si="5"/>
        <v>1257.0456978771999</v>
      </c>
      <c r="Y45" s="45">
        <f t="shared" si="6"/>
        <v>345.14006367719998</v>
      </c>
      <c r="Z45" s="45">
        <f t="shared" si="0"/>
        <v>-301.95430212280007</v>
      </c>
      <c r="AA45" s="46"/>
      <c r="AB45" s="44"/>
      <c r="AC45" s="44"/>
      <c r="AD45" s="44"/>
      <c r="AE45" s="44"/>
      <c r="AF45" s="44"/>
      <c r="AG45" s="44"/>
      <c r="AH45" s="45">
        <v>82</v>
      </c>
      <c r="AI45" s="45" t="s">
        <v>146</v>
      </c>
      <c r="AJ45" s="45">
        <f>'[1]Frm-3 DEMAND'!C93</f>
        <v>1469</v>
      </c>
      <c r="AK45" s="44">
        <f>'[1]Frm-3 DEMAND'!F93</f>
        <v>0</v>
      </c>
      <c r="AL45" s="45">
        <f t="shared" si="7"/>
        <v>1469</v>
      </c>
      <c r="AM45" s="44">
        <f>'[1]Frm-1 Anticipated Gen.'!T99</f>
        <v>220</v>
      </c>
      <c r="AN45" s="44">
        <f>'[1]Frm-1 Anticipated Gen.'!B99</f>
        <v>120</v>
      </c>
      <c r="AO45" s="45">
        <f>'[1]Frm-1 Anticipated Gen.'!C99</f>
        <v>123</v>
      </c>
      <c r="AP45" s="45">
        <f>'[1]Frm-1 Anticipated Gen.'!D99+'[1]Frm-1 Anticipated Gen.'!E99+'[1]Frm-1 Anticipated Gen.'!F99+'[1]Frm-1 Anticipated Gen.'!G99+'[1]Frm-1 Anticipated Gen.'!H99+'[1]Frm-1 Anticipated Gen.'!I99+'[1]Frm-1 Anticipated Gen.'!J99+'[1]Frm-1 Anticipated Gen.'!K99+'[1]Frm-1 Anticipated Gen.'!M99+'[1]Frm-1 Anticipated Gen.'!P99+'[1]Frm-1 Anticipated Gen.'!Z99+'[1]Frm-1 Anticipated Gen.'!AA99+'[1]Frm-1 Anticipated Gen.'!AB99+('[1]Frm-1 Anticipated Gen.'!N99*0.87)+('[1]Frm-1 Anticipated Gen.'!O99*0.87)</f>
        <v>371.91999999999996</v>
      </c>
      <c r="AQ45" s="45">
        <f t="shared" si="8"/>
        <v>614.91999999999996</v>
      </c>
      <c r="AR45" s="45">
        <f>'[1]Frm-1 Anticipated Gen.'!U99*0.77+'[1]Frm-1 Anticipated Gen.'!V99*0+'[1]Frm-1 Anticipated Gen.'!W99*0.87+'[1]Frm-1 Anticipated Gen.'!X99*0.8377+'[1]Frm-1 Anticipated Gen.'!Y99*0.8571+'[1]Frm-1 Anticipated Gen.'!AC99*0.87+'[1]Frm-1 Anticipated Gen.'!N99*0.87+'[1]Frm-1 Anticipated Gen.'!AD99*1</f>
        <v>167.57725970000001</v>
      </c>
      <c r="AS45" s="45">
        <f>'[1]Frm-4 Shared Projects'!N94</f>
        <v>60.06</v>
      </c>
      <c r="AT45" s="45">
        <f>'[1]Annx-D (IE)'!P88</f>
        <v>0</v>
      </c>
      <c r="AU45" s="45">
        <f>'[1]Annx-D (IE)'!R88</f>
        <v>0</v>
      </c>
      <c r="AV45" s="45">
        <f>'[1]Annx-D (IE)'!S88</f>
        <v>0</v>
      </c>
      <c r="AW45" s="45">
        <f>'[1]Annx-D (IE)'!U88</f>
        <v>0</v>
      </c>
      <c r="AX45" s="45">
        <f>'[1]Frm-1 Anticipated Gen.'!U99*0.23+'[1]Frm-1 Anticipated Gen.'!V99*0+'[1]Frm-1 Anticipated Gen.'!W99*0.13+'[1]Frm-1 Anticipated Gen.'!X99*0.1623+'[1]Frm-1 Anticipated Gen.'!Y99*0.1429+('[1]Frm-1 Anticipated Gen.'!AC99*0.13)+('[1]Frm-1 Anticipated Gen.'!N99*0.13)</f>
        <v>31.033740299999998</v>
      </c>
      <c r="AY45" s="45">
        <f>'[1]GoHP POWER'!G86+'[1]GoHP POWER'!H86</f>
        <v>585.93000000000006</v>
      </c>
      <c r="AZ45" s="45">
        <f>'[1]Annx-D (IE)'!AU88</f>
        <v>220</v>
      </c>
      <c r="BA45" s="45">
        <f>'[1]Annx-D (IE)'!AS88</f>
        <v>0</v>
      </c>
      <c r="BB45" s="45">
        <f>ABS('[1]Annx-D (IE)'!AW88)+'[1]Annx-D (IE)'!AV88</f>
        <v>0</v>
      </c>
      <c r="BC45" s="45">
        <f>'[1]CENTER SECTOR'!BW90-AY45-'[1]GoHP POWER'!F86</f>
        <v>324.30119403159961</v>
      </c>
      <c r="BD45" s="45">
        <f t="shared" si="9"/>
        <v>603.04625970000006</v>
      </c>
      <c r="BE45" s="45">
        <f t="shared" si="10"/>
        <v>1616.2449343315998</v>
      </c>
      <c r="BF45" s="45">
        <f t="shared" si="11"/>
        <v>750.29119403159962</v>
      </c>
      <c r="BG45" s="45">
        <f t="shared" si="1"/>
        <v>147.24493433159978</v>
      </c>
      <c r="BH45" s="46"/>
      <c r="BI45" s="44"/>
      <c r="BJ45" s="44"/>
      <c r="BK45" s="44"/>
      <c r="BL45" s="44"/>
      <c r="BM45" s="44"/>
      <c r="BN45" s="44"/>
    </row>
    <row r="46" spans="1:66" ht="55.15" customHeight="1" x14ac:dyDescent="0.2">
      <c r="A46" s="44">
        <v>35</v>
      </c>
      <c r="B46" s="45" t="s">
        <v>147</v>
      </c>
      <c r="C46" s="45">
        <f>'[1]Frm-3 DEMAND'!C46</f>
        <v>1567</v>
      </c>
      <c r="D46" s="44">
        <f>'[1]Frm-3 DEMAND'!F46</f>
        <v>0</v>
      </c>
      <c r="E46" s="45">
        <f t="shared" si="2"/>
        <v>1567</v>
      </c>
      <c r="F46" s="44">
        <f>'[1]Frm-1 Anticipated Gen.'!T52</f>
        <v>250</v>
      </c>
      <c r="G46" s="44">
        <f>'[1]Frm-1 Anticipated Gen.'!B52</f>
        <v>90</v>
      </c>
      <c r="H46" s="45">
        <f>'[1]Frm-1 Anticipated Gen.'!C52</f>
        <v>130</v>
      </c>
      <c r="I46" s="45">
        <f>'[1]Frm-1 Anticipated Gen.'!D52+'[1]Frm-1 Anticipated Gen.'!E52+'[1]Frm-1 Anticipated Gen.'!F52+'[1]Frm-1 Anticipated Gen.'!G52+'[1]Frm-1 Anticipated Gen.'!H52+'[1]Frm-1 Anticipated Gen.'!I52+'[1]Frm-1 Anticipated Gen.'!J52+'[1]Frm-1 Anticipated Gen.'!K52+'[1]Frm-1 Anticipated Gen.'!M52+'[1]Frm-1 Anticipated Gen.'!P52+'[1]Frm-1 Anticipated Gen.'!Z52+'[1]Frm-1 Anticipated Gen.'!AA52+'[1]Frm-1 Anticipated Gen.'!AB52+('[1]Frm-1 Anticipated Gen.'!N52*0.87)+('[1]Frm-1 Anticipated Gen.'!O52*0.87)</f>
        <v>389.91999999999996</v>
      </c>
      <c r="J46" s="45">
        <f t="shared" si="3"/>
        <v>609.91999999999996</v>
      </c>
      <c r="K46" s="45">
        <f>'[1]Frm-1 Anticipated Gen.'!U52*0.77+'[1]Frm-1 Anticipated Gen.'!V52*0+'[1]Frm-1 Anticipated Gen.'!W52*0.87+'[1]Frm-1 Anticipated Gen.'!X52*0.8377+'[1]Frm-1 Anticipated Gen.'!Y52*0.8571+'[1]Frm-1 Anticipated Gen.'!AC52*0.87+'[1]Frm-1 Anticipated Gen.'!N52*0.87+'[1]Frm-1 Anticipated Gen.'!AD52*1</f>
        <v>108.0183658</v>
      </c>
      <c r="L46" s="45">
        <f>'[1]Frm-4 Shared Projects'!N47</f>
        <v>60.06</v>
      </c>
      <c r="M46" s="45">
        <f>'[1]Annx-D (IE)'!P41</f>
        <v>0</v>
      </c>
      <c r="N46" s="45">
        <f>'[1]Annx-D (IE)'!R41</f>
        <v>0</v>
      </c>
      <c r="O46" s="45">
        <f>'[1]Annx-D (IE)'!S41</f>
        <v>0</v>
      </c>
      <c r="P46" s="45">
        <f>'[1]Annx-D (IE)'!U41</f>
        <v>0</v>
      </c>
      <c r="Q46" s="45">
        <f>'[1]Frm-1 Anticipated Gen.'!U52*0.23+'[1]Frm-1 Anticipated Gen.'!V52*0+'[1]Frm-1 Anticipated Gen.'!W52*0.13+'[1]Frm-1 Anticipated Gen.'!X52*0.1623+'[1]Frm-1 Anticipated Gen.'!Y52*0.1429+('[1]Frm-1 Anticipated Gen.'!AC52*0.13)+('[1]Frm-1 Anticipated Gen.'!N52*0.13)</f>
        <v>15.9856342</v>
      </c>
      <c r="R46" s="45">
        <f>'[1]GoHP POWER'!G39+'[1]GoHP POWER'!H39</f>
        <v>245.32999999999998</v>
      </c>
      <c r="S46" s="45">
        <f>'[1]Annx-D (IE)'!AU41</f>
        <v>220</v>
      </c>
      <c r="T46" s="45">
        <f>'[1]Annx-D (IE)'!AS41</f>
        <v>0</v>
      </c>
      <c r="U46" s="45">
        <f>ABS('[1]Annx-D (IE)'!AW41)+'[1]Annx-D (IE)'!AV41</f>
        <v>0</v>
      </c>
      <c r="V46" s="45">
        <f>'[1]CENTER SECTOR'!BW43-R46-'[1]GoHP POWER'!F39</f>
        <v>258.94095167719996</v>
      </c>
      <c r="W46" s="45">
        <f t="shared" si="4"/>
        <v>691.09436579999999</v>
      </c>
      <c r="X46" s="45">
        <f t="shared" si="5"/>
        <v>1220.2365858771998</v>
      </c>
      <c r="Y46" s="45">
        <f t="shared" si="6"/>
        <v>344.33095167719995</v>
      </c>
      <c r="Z46" s="45">
        <f t="shared" si="0"/>
        <v>-346.76341412280021</v>
      </c>
      <c r="AA46" s="46"/>
      <c r="AB46" s="44"/>
      <c r="AC46" s="44"/>
      <c r="AD46" s="44"/>
      <c r="AE46" s="44"/>
      <c r="AF46" s="44"/>
      <c r="AG46" s="44"/>
      <c r="AH46" s="45">
        <v>83</v>
      </c>
      <c r="AI46" s="45" t="s">
        <v>148</v>
      </c>
      <c r="AJ46" s="45">
        <f>'[1]Frm-3 DEMAND'!C94</f>
        <v>1449</v>
      </c>
      <c r="AK46" s="44">
        <f>'[1]Frm-3 DEMAND'!F94</f>
        <v>0</v>
      </c>
      <c r="AL46" s="45">
        <f t="shared" si="7"/>
        <v>1449</v>
      </c>
      <c r="AM46" s="44">
        <f>'[1]Frm-1 Anticipated Gen.'!T100</f>
        <v>220</v>
      </c>
      <c r="AN46" s="44">
        <f>'[1]Frm-1 Anticipated Gen.'!B100</f>
        <v>120</v>
      </c>
      <c r="AO46" s="45">
        <f>'[1]Frm-1 Anticipated Gen.'!C100</f>
        <v>123</v>
      </c>
      <c r="AP46" s="45">
        <f>'[1]Frm-1 Anticipated Gen.'!D100+'[1]Frm-1 Anticipated Gen.'!E100+'[1]Frm-1 Anticipated Gen.'!F100+'[1]Frm-1 Anticipated Gen.'!G100+'[1]Frm-1 Anticipated Gen.'!H100+'[1]Frm-1 Anticipated Gen.'!I100+'[1]Frm-1 Anticipated Gen.'!J100+'[1]Frm-1 Anticipated Gen.'!K100+'[1]Frm-1 Anticipated Gen.'!M100+'[1]Frm-1 Anticipated Gen.'!P100+'[1]Frm-1 Anticipated Gen.'!Z100+'[1]Frm-1 Anticipated Gen.'!AA100+'[1]Frm-1 Anticipated Gen.'!AB100+('[1]Frm-1 Anticipated Gen.'!N100*0.87)+('[1]Frm-1 Anticipated Gen.'!O100*0.87)</f>
        <v>371.91999999999996</v>
      </c>
      <c r="AQ46" s="45">
        <f t="shared" si="8"/>
        <v>614.91999999999996</v>
      </c>
      <c r="AR46" s="45">
        <f>'[1]Frm-1 Anticipated Gen.'!U100*0.77+'[1]Frm-1 Anticipated Gen.'!V100*0+'[1]Frm-1 Anticipated Gen.'!W100*0.87+'[1]Frm-1 Anticipated Gen.'!X100*0.8377+'[1]Frm-1 Anticipated Gen.'!Y100*0.8571+'[1]Frm-1 Anticipated Gen.'!AC100*0.87+'[1]Frm-1 Anticipated Gen.'!N100*0.87+'[1]Frm-1 Anticipated Gen.'!AD100*1</f>
        <v>148.95183789999999</v>
      </c>
      <c r="AS46" s="45">
        <f>'[1]Frm-4 Shared Projects'!N95</f>
        <v>60.06</v>
      </c>
      <c r="AT46" s="45">
        <f>'[1]Annx-D (IE)'!P89</f>
        <v>0</v>
      </c>
      <c r="AU46" s="45">
        <f>'[1]Annx-D (IE)'!R89</f>
        <v>0</v>
      </c>
      <c r="AV46" s="45">
        <f>'[1]Annx-D (IE)'!S89</f>
        <v>0</v>
      </c>
      <c r="AW46" s="45">
        <f>'[1]Annx-D (IE)'!U89</f>
        <v>0</v>
      </c>
      <c r="AX46" s="45">
        <f>'[1]Frm-1 Anticipated Gen.'!U100*0.23+'[1]Frm-1 Anticipated Gen.'!V100*0+'[1]Frm-1 Anticipated Gen.'!W100*0.13+'[1]Frm-1 Anticipated Gen.'!X100*0.1623+'[1]Frm-1 Anticipated Gen.'!Y100*0.1429+('[1]Frm-1 Anticipated Gen.'!AC100*0.13)+('[1]Frm-1 Anticipated Gen.'!N100*0.13)</f>
        <v>27.425162100000001</v>
      </c>
      <c r="AY46" s="45">
        <f>'[1]GoHP POWER'!G87+'[1]GoHP POWER'!H87</f>
        <v>585.93000000000006</v>
      </c>
      <c r="AZ46" s="45">
        <f>'[1]Annx-D (IE)'!AU89</f>
        <v>220</v>
      </c>
      <c r="BA46" s="45">
        <f>'[1]Annx-D (IE)'!AS89</f>
        <v>0</v>
      </c>
      <c r="BB46" s="45">
        <f>ABS('[1]Annx-D (IE)'!AW89)+'[1]Annx-D (IE)'!AV89</f>
        <v>0</v>
      </c>
      <c r="BC46" s="45">
        <f>'[1]CENTER SECTOR'!BW91-AY46-'[1]GoHP POWER'!F87</f>
        <v>324.30119403159961</v>
      </c>
      <c r="BD46" s="45">
        <f t="shared" si="9"/>
        <v>586.65483790000008</v>
      </c>
      <c r="BE46" s="45">
        <f t="shared" si="10"/>
        <v>1612.6363561315998</v>
      </c>
      <c r="BF46" s="45">
        <f t="shared" si="11"/>
        <v>750.29119403159962</v>
      </c>
      <c r="BG46" s="45">
        <f t="shared" si="1"/>
        <v>163.63635613159977</v>
      </c>
      <c r="BH46" s="46"/>
      <c r="BI46" s="44"/>
      <c r="BJ46" s="44"/>
      <c r="BK46" s="44"/>
      <c r="BL46" s="44"/>
      <c r="BM46" s="44"/>
      <c r="BN46" s="44"/>
    </row>
    <row r="47" spans="1:66" ht="55.15" customHeight="1" x14ac:dyDescent="0.2">
      <c r="A47" s="44">
        <v>36</v>
      </c>
      <c r="B47" s="45" t="s">
        <v>149</v>
      </c>
      <c r="C47" s="45">
        <f>'[1]Frm-3 DEMAND'!C47</f>
        <v>1554</v>
      </c>
      <c r="D47" s="44">
        <f>'[1]Frm-3 DEMAND'!F47</f>
        <v>0</v>
      </c>
      <c r="E47" s="45">
        <f t="shared" si="2"/>
        <v>1554</v>
      </c>
      <c r="F47" s="44">
        <f>'[1]Frm-1 Anticipated Gen.'!T53</f>
        <v>250</v>
      </c>
      <c r="G47" s="44">
        <f>'[1]Frm-1 Anticipated Gen.'!B53</f>
        <v>80</v>
      </c>
      <c r="H47" s="45">
        <f>'[1]Frm-1 Anticipated Gen.'!C53</f>
        <v>130</v>
      </c>
      <c r="I47" s="45">
        <f>'[1]Frm-1 Anticipated Gen.'!D53+'[1]Frm-1 Anticipated Gen.'!E53+'[1]Frm-1 Anticipated Gen.'!F53+'[1]Frm-1 Anticipated Gen.'!G53+'[1]Frm-1 Anticipated Gen.'!H53+'[1]Frm-1 Anticipated Gen.'!I53+'[1]Frm-1 Anticipated Gen.'!J53+'[1]Frm-1 Anticipated Gen.'!K53+'[1]Frm-1 Anticipated Gen.'!M53+'[1]Frm-1 Anticipated Gen.'!P53+'[1]Frm-1 Anticipated Gen.'!Z53+'[1]Frm-1 Anticipated Gen.'!AA53+'[1]Frm-1 Anticipated Gen.'!AB53+('[1]Frm-1 Anticipated Gen.'!N53*0.87)+('[1]Frm-1 Anticipated Gen.'!O53*0.87)</f>
        <v>388.91999999999996</v>
      </c>
      <c r="J47" s="45">
        <f t="shared" si="3"/>
        <v>598.91999999999996</v>
      </c>
      <c r="K47" s="45">
        <f>'[1]Frm-1 Anticipated Gen.'!U53*0.77+'[1]Frm-1 Anticipated Gen.'!V53*0+'[1]Frm-1 Anticipated Gen.'!W53*0.87+'[1]Frm-1 Anticipated Gen.'!X53*0.8377+'[1]Frm-1 Anticipated Gen.'!Y53*0.8571+'[1]Frm-1 Anticipated Gen.'!AC53*0.87+'[1]Frm-1 Anticipated Gen.'!N53*0.87+'[1]Frm-1 Anticipated Gen.'!AD53*1</f>
        <v>108.0183658</v>
      </c>
      <c r="L47" s="45">
        <f>'[1]Frm-4 Shared Projects'!N48</f>
        <v>60.06</v>
      </c>
      <c r="M47" s="45">
        <f>'[1]Annx-D (IE)'!P42</f>
        <v>0</v>
      </c>
      <c r="N47" s="45">
        <f>'[1]Annx-D (IE)'!R42</f>
        <v>0</v>
      </c>
      <c r="O47" s="45">
        <f>'[1]Annx-D (IE)'!S42</f>
        <v>0</v>
      </c>
      <c r="P47" s="45">
        <f>'[1]Annx-D (IE)'!U42</f>
        <v>0</v>
      </c>
      <c r="Q47" s="45">
        <f>'[1]Frm-1 Anticipated Gen.'!U53*0.23+'[1]Frm-1 Anticipated Gen.'!V53*0+'[1]Frm-1 Anticipated Gen.'!W53*0.13+'[1]Frm-1 Anticipated Gen.'!X53*0.1623+'[1]Frm-1 Anticipated Gen.'!Y53*0.1429+('[1]Frm-1 Anticipated Gen.'!AC53*0.13)+('[1]Frm-1 Anticipated Gen.'!N53*0.13)</f>
        <v>15.9856342</v>
      </c>
      <c r="R47" s="45">
        <f>'[1]GoHP POWER'!G40+'[1]GoHP POWER'!H40</f>
        <v>219.73</v>
      </c>
      <c r="S47" s="45">
        <f>'[1]Annx-D (IE)'!AU42</f>
        <v>220</v>
      </c>
      <c r="T47" s="45">
        <f>'[1]Annx-D (IE)'!AS42</f>
        <v>0</v>
      </c>
      <c r="U47" s="45">
        <f>ABS('[1]Annx-D (IE)'!AW42)+'[1]Annx-D (IE)'!AV42</f>
        <v>0</v>
      </c>
      <c r="V47" s="45">
        <f>'[1]CENTER SECTOR'!BW44-R47-'[1]GoHP POWER'!F40</f>
        <v>257.66750067719983</v>
      </c>
      <c r="W47" s="45">
        <f t="shared" si="4"/>
        <v>689.09436579999999</v>
      </c>
      <c r="X47" s="45">
        <f t="shared" si="5"/>
        <v>1182.3631348771999</v>
      </c>
      <c r="Y47" s="45">
        <f t="shared" si="6"/>
        <v>317.45750067719979</v>
      </c>
      <c r="Z47" s="45">
        <f t="shared" si="0"/>
        <v>-371.63686512280015</v>
      </c>
      <c r="AA47" s="46"/>
      <c r="AB47" s="44"/>
      <c r="AC47" s="44"/>
      <c r="AD47" s="44"/>
      <c r="AE47" s="44"/>
      <c r="AF47" s="44"/>
      <c r="AG47" s="44"/>
      <c r="AH47" s="45">
        <v>84</v>
      </c>
      <c r="AI47" s="45" t="s">
        <v>150</v>
      </c>
      <c r="AJ47" s="45">
        <f>'[1]Frm-3 DEMAND'!C95</f>
        <v>1443</v>
      </c>
      <c r="AK47" s="44">
        <f>'[1]Frm-3 DEMAND'!F95</f>
        <v>0</v>
      </c>
      <c r="AL47" s="45">
        <f t="shared" si="7"/>
        <v>1443</v>
      </c>
      <c r="AM47" s="44">
        <f>'[1]Frm-1 Anticipated Gen.'!T101</f>
        <v>220</v>
      </c>
      <c r="AN47" s="44">
        <f>'[1]Frm-1 Anticipated Gen.'!B101</f>
        <v>121</v>
      </c>
      <c r="AO47" s="45">
        <f>'[1]Frm-1 Anticipated Gen.'!C101</f>
        <v>123</v>
      </c>
      <c r="AP47" s="45">
        <f>'[1]Frm-1 Anticipated Gen.'!D101+'[1]Frm-1 Anticipated Gen.'!E101+'[1]Frm-1 Anticipated Gen.'!F101+'[1]Frm-1 Anticipated Gen.'!G101+'[1]Frm-1 Anticipated Gen.'!H101+'[1]Frm-1 Anticipated Gen.'!I101+'[1]Frm-1 Anticipated Gen.'!J101+'[1]Frm-1 Anticipated Gen.'!K101+'[1]Frm-1 Anticipated Gen.'!M101+'[1]Frm-1 Anticipated Gen.'!P101+'[1]Frm-1 Anticipated Gen.'!Z101+'[1]Frm-1 Anticipated Gen.'!AA101+'[1]Frm-1 Anticipated Gen.'!AB101+('[1]Frm-1 Anticipated Gen.'!N101*0.87)+('[1]Frm-1 Anticipated Gen.'!O101*0.87)</f>
        <v>370.91999999999996</v>
      </c>
      <c r="AQ47" s="45">
        <f t="shared" si="8"/>
        <v>614.91999999999996</v>
      </c>
      <c r="AR47" s="45">
        <f>'[1]Frm-1 Anticipated Gen.'!U101*0.77+'[1]Frm-1 Anticipated Gen.'!V101*0+'[1]Frm-1 Anticipated Gen.'!W101*0.87+'[1]Frm-1 Anticipated Gen.'!X101*0.8377+'[1]Frm-1 Anticipated Gen.'!Y101*0.8571+'[1]Frm-1 Anticipated Gen.'!AC101*0.87+'[1]Frm-1 Anticipated Gen.'!N101*0.87+'[1]Frm-1 Anticipated Gen.'!AD101*1</f>
        <v>148.95183789999999</v>
      </c>
      <c r="AS47" s="45">
        <f>'[1]Frm-4 Shared Projects'!N96</f>
        <v>60.06</v>
      </c>
      <c r="AT47" s="45">
        <f>'[1]Annx-D (IE)'!P90</f>
        <v>0</v>
      </c>
      <c r="AU47" s="45">
        <f>'[1]Annx-D (IE)'!R90</f>
        <v>0</v>
      </c>
      <c r="AV47" s="45">
        <f>'[1]Annx-D (IE)'!S90</f>
        <v>0</v>
      </c>
      <c r="AW47" s="45">
        <f>'[1]Annx-D (IE)'!U90</f>
        <v>0</v>
      </c>
      <c r="AX47" s="45">
        <f>'[1]Frm-1 Anticipated Gen.'!U101*0.23+'[1]Frm-1 Anticipated Gen.'!V101*0+'[1]Frm-1 Anticipated Gen.'!W101*0.13+'[1]Frm-1 Anticipated Gen.'!X101*0.1623+'[1]Frm-1 Anticipated Gen.'!Y101*0.1429+('[1]Frm-1 Anticipated Gen.'!AC101*0.13)+('[1]Frm-1 Anticipated Gen.'!N101*0.13)</f>
        <v>27.425162100000001</v>
      </c>
      <c r="AY47" s="45">
        <f>'[1]GoHP POWER'!G88+'[1]GoHP POWER'!H88</f>
        <v>585.93000000000006</v>
      </c>
      <c r="AZ47" s="45">
        <f>'[1]Annx-D (IE)'!AU90</f>
        <v>220</v>
      </c>
      <c r="BA47" s="45">
        <f>'[1]Annx-D (IE)'!AS90</f>
        <v>0</v>
      </c>
      <c r="BB47" s="45">
        <f>ABS('[1]Annx-D (IE)'!AW90)+'[1]Annx-D (IE)'!AV90</f>
        <v>0</v>
      </c>
      <c r="BC47" s="45">
        <f>'[1]CENTER SECTOR'!BW92-AY47-'[1]GoHP POWER'!F88</f>
        <v>324.10389403159991</v>
      </c>
      <c r="BD47" s="45">
        <f t="shared" si="9"/>
        <v>580.65483790000008</v>
      </c>
      <c r="BE47" s="45">
        <f t="shared" si="10"/>
        <v>1612.4390561316</v>
      </c>
      <c r="BF47" s="45">
        <f t="shared" si="11"/>
        <v>750.09389403160003</v>
      </c>
      <c r="BG47" s="45">
        <f t="shared" si="1"/>
        <v>169.43905613159995</v>
      </c>
      <c r="BH47" s="46"/>
      <c r="BI47" s="44"/>
      <c r="BJ47" s="44"/>
      <c r="BK47" s="44"/>
      <c r="BL47" s="44"/>
      <c r="BM47" s="44"/>
      <c r="BN47" s="44"/>
    </row>
    <row r="48" spans="1:66" ht="55.15" customHeight="1" x14ac:dyDescent="0.2">
      <c r="A48" s="44">
        <v>37</v>
      </c>
      <c r="B48" s="45" t="s">
        <v>151</v>
      </c>
      <c r="C48" s="45">
        <f>'[1]Frm-3 DEMAND'!C48</f>
        <v>1553</v>
      </c>
      <c r="D48" s="44">
        <f>'[1]Frm-3 DEMAND'!F48</f>
        <v>0</v>
      </c>
      <c r="E48" s="45">
        <f t="shared" si="2"/>
        <v>1553</v>
      </c>
      <c r="F48" s="44">
        <f>'[1]Frm-1 Anticipated Gen.'!T54</f>
        <v>250</v>
      </c>
      <c r="G48" s="44">
        <f>'[1]Frm-1 Anticipated Gen.'!B54</f>
        <v>64</v>
      </c>
      <c r="H48" s="45">
        <f>'[1]Frm-1 Anticipated Gen.'!C54</f>
        <v>100</v>
      </c>
      <c r="I48" s="45">
        <f>'[1]Frm-1 Anticipated Gen.'!D54+'[1]Frm-1 Anticipated Gen.'!E54+'[1]Frm-1 Anticipated Gen.'!F54+'[1]Frm-1 Anticipated Gen.'!G54+'[1]Frm-1 Anticipated Gen.'!H54+'[1]Frm-1 Anticipated Gen.'!I54+'[1]Frm-1 Anticipated Gen.'!J54+'[1]Frm-1 Anticipated Gen.'!K54+'[1]Frm-1 Anticipated Gen.'!M54+'[1]Frm-1 Anticipated Gen.'!P54+'[1]Frm-1 Anticipated Gen.'!Z54+'[1]Frm-1 Anticipated Gen.'!AA54+'[1]Frm-1 Anticipated Gen.'!AB54+('[1]Frm-1 Anticipated Gen.'!N54*0.87)+('[1]Frm-1 Anticipated Gen.'!O54*0.87)</f>
        <v>384.91999999999996</v>
      </c>
      <c r="J48" s="45">
        <f t="shared" si="3"/>
        <v>548.91999999999996</v>
      </c>
      <c r="K48" s="45">
        <f>'[1]Frm-1 Anticipated Gen.'!U54*0.77+'[1]Frm-1 Anticipated Gen.'!V54*0+'[1]Frm-1 Anticipated Gen.'!W54*0.87+'[1]Frm-1 Anticipated Gen.'!X54*0.8377+'[1]Frm-1 Anticipated Gen.'!Y54*0.8571+'[1]Frm-1 Anticipated Gen.'!AC54*0.87+'[1]Frm-1 Anticipated Gen.'!N54*0.87+'[1]Frm-1 Anticipated Gen.'!AD54*1</f>
        <v>108.0183658</v>
      </c>
      <c r="L48" s="45">
        <f>'[1]Frm-4 Shared Projects'!N49</f>
        <v>60.06</v>
      </c>
      <c r="M48" s="45">
        <f>'[1]Annx-D (IE)'!P43</f>
        <v>0</v>
      </c>
      <c r="N48" s="45">
        <f>'[1]Annx-D (IE)'!R43</f>
        <v>0</v>
      </c>
      <c r="O48" s="45">
        <f>'[1]Annx-D (IE)'!S43</f>
        <v>0</v>
      </c>
      <c r="P48" s="45">
        <f>'[1]Annx-D (IE)'!U43</f>
        <v>0</v>
      </c>
      <c r="Q48" s="45">
        <f>'[1]Frm-1 Anticipated Gen.'!U54*0.23+'[1]Frm-1 Anticipated Gen.'!V54*0+'[1]Frm-1 Anticipated Gen.'!W54*0.13+'[1]Frm-1 Anticipated Gen.'!X54*0.1623+'[1]Frm-1 Anticipated Gen.'!Y54*0.1429+('[1]Frm-1 Anticipated Gen.'!AC54*0.13)+('[1]Frm-1 Anticipated Gen.'!N54*0.13)</f>
        <v>15.9856342</v>
      </c>
      <c r="R48" s="45">
        <f>'[1]GoHP POWER'!G41+'[1]GoHP POWER'!H41</f>
        <v>219.73</v>
      </c>
      <c r="S48" s="45">
        <f>'[1]Annx-D (IE)'!AU43</f>
        <v>220</v>
      </c>
      <c r="T48" s="45">
        <f>'[1]Annx-D (IE)'!AS43</f>
        <v>0</v>
      </c>
      <c r="U48" s="45">
        <f>ABS('[1]Annx-D (IE)'!AW43)+'[1]Annx-D (IE)'!AV43</f>
        <v>0</v>
      </c>
      <c r="V48" s="45">
        <f>'[1]CENTER SECTOR'!BW45-R48-'[1]GoHP POWER'!F41</f>
        <v>258.74494967719988</v>
      </c>
      <c r="W48" s="45">
        <f t="shared" si="4"/>
        <v>738.09436579999999</v>
      </c>
      <c r="X48" s="45">
        <f t="shared" si="5"/>
        <v>1133.4405838771997</v>
      </c>
      <c r="Y48" s="45">
        <f t="shared" si="6"/>
        <v>318.5349496771999</v>
      </c>
      <c r="Z48" s="45">
        <f t="shared" si="0"/>
        <v>-419.55941612280026</v>
      </c>
      <c r="AA48" s="46"/>
      <c r="AB48" s="44"/>
      <c r="AC48" s="44"/>
      <c r="AD48" s="44"/>
      <c r="AE48" s="44"/>
      <c r="AF48" s="44"/>
      <c r="AG48" s="44"/>
      <c r="AH48" s="45">
        <v>85</v>
      </c>
      <c r="AI48" s="45" t="s">
        <v>152</v>
      </c>
      <c r="AJ48" s="45">
        <f>'[1]Frm-3 DEMAND'!C96</f>
        <v>1412</v>
      </c>
      <c r="AK48" s="44">
        <f>'[1]Frm-3 DEMAND'!F96</f>
        <v>0</v>
      </c>
      <c r="AL48" s="45">
        <f t="shared" si="7"/>
        <v>1412</v>
      </c>
      <c r="AM48" s="44">
        <f>'[1]Frm-1 Anticipated Gen.'!T102</f>
        <v>220</v>
      </c>
      <c r="AN48" s="44">
        <f>'[1]Frm-1 Anticipated Gen.'!B102</f>
        <v>119</v>
      </c>
      <c r="AO48" s="45">
        <f>'[1]Frm-1 Anticipated Gen.'!C102</f>
        <v>123</v>
      </c>
      <c r="AP48" s="45">
        <f>'[1]Frm-1 Anticipated Gen.'!D102+'[1]Frm-1 Anticipated Gen.'!E102+'[1]Frm-1 Anticipated Gen.'!F102+'[1]Frm-1 Anticipated Gen.'!G102+'[1]Frm-1 Anticipated Gen.'!H102+'[1]Frm-1 Anticipated Gen.'!I102+'[1]Frm-1 Anticipated Gen.'!J102+'[1]Frm-1 Anticipated Gen.'!K102+'[1]Frm-1 Anticipated Gen.'!M102+'[1]Frm-1 Anticipated Gen.'!P102+'[1]Frm-1 Anticipated Gen.'!Z102+'[1]Frm-1 Anticipated Gen.'!AA102+'[1]Frm-1 Anticipated Gen.'!AB102+('[1]Frm-1 Anticipated Gen.'!N102*0.87)+('[1]Frm-1 Anticipated Gen.'!O102*0.87)</f>
        <v>372.91999999999996</v>
      </c>
      <c r="AQ48" s="45">
        <f t="shared" si="8"/>
        <v>614.91999999999996</v>
      </c>
      <c r="AR48" s="45">
        <f>'[1]Frm-1 Anticipated Gen.'!U102*0.77+'[1]Frm-1 Anticipated Gen.'!V102*0+'[1]Frm-1 Anticipated Gen.'!W102*0.87+'[1]Frm-1 Anticipated Gen.'!X102*0.8377+'[1]Frm-1 Anticipated Gen.'!Y102*0.8571+'[1]Frm-1 Anticipated Gen.'!AC102*0.87+'[1]Frm-1 Anticipated Gen.'!N102*0.87+'[1]Frm-1 Anticipated Gen.'!AD102*1</f>
        <v>238.5369379</v>
      </c>
      <c r="AS48" s="45">
        <f>'[1]Frm-4 Shared Projects'!N97</f>
        <v>60.06</v>
      </c>
      <c r="AT48" s="45">
        <f>'[1]Annx-D (IE)'!P91</f>
        <v>0</v>
      </c>
      <c r="AU48" s="45">
        <f>'[1]Annx-D (IE)'!R91</f>
        <v>0</v>
      </c>
      <c r="AV48" s="45">
        <f>'[1]Annx-D (IE)'!S91</f>
        <v>0</v>
      </c>
      <c r="AW48" s="45">
        <f>'[1]Annx-D (IE)'!U91</f>
        <v>0</v>
      </c>
      <c r="AX48" s="45">
        <f>'[1]Frm-1 Anticipated Gen.'!U102*0.23+'[1]Frm-1 Anticipated Gen.'!V102*0+'[1]Frm-1 Anticipated Gen.'!W102*0.13+'[1]Frm-1 Anticipated Gen.'!X102*0.1623+'[1]Frm-1 Anticipated Gen.'!Y102*0.1429+('[1]Frm-1 Anticipated Gen.'!AC102*0.13)+('[1]Frm-1 Anticipated Gen.'!N102*0.13)</f>
        <v>44.570062100000001</v>
      </c>
      <c r="AY48" s="45">
        <f>'[1]GoHP POWER'!G89+'[1]GoHP POWER'!H89</f>
        <v>585.93000000000006</v>
      </c>
      <c r="AZ48" s="45">
        <f>'[1]Annx-D (IE)'!AU91</f>
        <v>220</v>
      </c>
      <c r="BA48" s="45">
        <f>'[1]Annx-D (IE)'!AS91</f>
        <v>0</v>
      </c>
      <c r="BB48" s="45">
        <f>ABS('[1]Annx-D (IE)'!AW91)+'[1]Annx-D (IE)'!AV91</f>
        <v>0</v>
      </c>
      <c r="BC48" s="45">
        <f>'[1]CENTER SECTOR'!BW93-AY48-'[1]GoHP POWER'!F89</f>
        <v>311.69964035439978</v>
      </c>
      <c r="BD48" s="45">
        <f t="shared" si="9"/>
        <v>532.50993790000007</v>
      </c>
      <c r="BE48" s="45">
        <f t="shared" si="10"/>
        <v>1617.1797024543998</v>
      </c>
      <c r="BF48" s="45">
        <f t="shared" si="11"/>
        <v>737.6896403543999</v>
      </c>
      <c r="BG48" s="45">
        <f t="shared" si="1"/>
        <v>205.17970245439983</v>
      </c>
      <c r="BH48" s="46"/>
      <c r="BI48" s="44"/>
      <c r="BJ48" s="44"/>
      <c r="BK48" s="44"/>
      <c r="BL48" s="44"/>
      <c r="BM48" s="44"/>
      <c r="BN48" s="44"/>
    </row>
    <row r="49" spans="1:73" ht="55.15" customHeight="1" x14ac:dyDescent="0.2">
      <c r="A49" s="44">
        <v>38</v>
      </c>
      <c r="B49" s="45" t="s">
        <v>153</v>
      </c>
      <c r="C49" s="45">
        <f>'[1]Frm-3 DEMAND'!C49</f>
        <v>1574</v>
      </c>
      <c r="D49" s="44">
        <f>'[1]Frm-3 DEMAND'!F49</f>
        <v>0</v>
      </c>
      <c r="E49" s="45">
        <f t="shared" si="2"/>
        <v>1574</v>
      </c>
      <c r="F49" s="44">
        <f>'[1]Frm-1 Anticipated Gen.'!T55</f>
        <v>300</v>
      </c>
      <c r="G49" s="44">
        <f>'[1]Frm-1 Anticipated Gen.'!B55</f>
        <v>64</v>
      </c>
      <c r="H49" s="45">
        <f>'[1]Frm-1 Anticipated Gen.'!C55</f>
        <v>100</v>
      </c>
      <c r="I49" s="45">
        <f>'[1]Frm-1 Anticipated Gen.'!D55+'[1]Frm-1 Anticipated Gen.'!E55+'[1]Frm-1 Anticipated Gen.'!F55+'[1]Frm-1 Anticipated Gen.'!G55+'[1]Frm-1 Anticipated Gen.'!H55+'[1]Frm-1 Anticipated Gen.'!I55+'[1]Frm-1 Anticipated Gen.'!J55+'[1]Frm-1 Anticipated Gen.'!K55+'[1]Frm-1 Anticipated Gen.'!M55+'[1]Frm-1 Anticipated Gen.'!P55+'[1]Frm-1 Anticipated Gen.'!Z55+'[1]Frm-1 Anticipated Gen.'!AA55+'[1]Frm-1 Anticipated Gen.'!AB55+('[1]Frm-1 Anticipated Gen.'!N55*0.87)+('[1]Frm-1 Anticipated Gen.'!O55*0.87)</f>
        <v>384.91999999999996</v>
      </c>
      <c r="J49" s="45">
        <f t="shared" si="3"/>
        <v>548.91999999999996</v>
      </c>
      <c r="K49" s="45">
        <f>'[1]Frm-1 Anticipated Gen.'!U55*0.77+'[1]Frm-1 Anticipated Gen.'!V55*0+'[1]Frm-1 Anticipated Gen.'!W55*0.87+'[1]Frm-1 Anticipated Gen.'!X55*0.8377+'[1]Frm-1 Anticipated Gen.'!Y55*0.8571+'[1]Frm-1 Anticipated Gen.'!AC55*0.87+'[1]Frm-1 Anticipated Gen.'!N55*0.87+'[1]Frm-1 Anticipated Gen.'!AD55*1</f>
        <v>108.0183658</v>
      </c>
      <c r="L49" s="45">
        <f>'[1]Frm-4 Shared Projects'!N50</f>
        <v>60.06</v>
      </c>
      <c r="M49" s="45">
        <f>'[1]Annx-D (IE)'!P44</f>
        <v>0</v>
      </c>
      <c r="N49" s="45">
        <f>'[1]Annx-D (IE)'!R44</f>
        <v>0</v>
      </c>
      <c r="O49" s="45">
        <f>'[1]Annx-D (IE)'!S44</f>
        <v>0</v>
      </c>
      <c r="P49" s="45">
        <f>'[1]Annx-D (IE)'!U44</f>
        <v>0</v>
      </c>
      <c r="Q49" s="45">
        <f>'[1]Frm-1 Anticipated Gen.'!U55*0.23+'[1]Frm-1 Anticipated Gen.'!V55*0+'[1]Frm-1 Anticipated Gen.'!W55*0.13+'[1]Frm-1 Anticipated Gen.'!X55*0.1623+'[1]Frm-1 Anticipated Gen.'!Y55*0.1429+('[1]Frm-1 Anticipated Gen.'!AC55*0.13)+('[1]Frm-1 Anticipated Gen.'!N55*0.13)</f>
        <v>15.9856342</v>
      </c>
      <c r="R49" s="45">
        <f>'[1]GoHP POWER'!G42+'[1]GoHP POWER'!H42</f>
        <v>222.57</v>
      </c>
      <c r="S49" s="45">
        <f>'[1]Annx-D (IE)'!AU44</f>
        <v>220</v>
      </c>
      <c r="T49" s="45">
        <f>'[1]Annx-D (IE)'!AS44</f>
        <v>0</v>
      </c>
      <c r="U49" s="45">
        <f>ABS('[1]Annx-D (IE)'!AW44)+'[1]Annx-D (IE)'!AV44</f>
        <v>0</v>
      </c>
      <c r="V49" s="45">
        <f>'[1]CENTER SECTOR'!BW46-R49-'[1]GoHP POWER'!F42</f>
        <v>259.80482967719979</v>
      </c>
      <c r="W49" s="45">
        <f t="shared" si="4"/>
        <v>709.09436579999999</v>
      </c>
      <c r="X49" s="45">
        <f t="shared" si="5"/>
        <v>1187.3404638771997</v>
      </c>
      <c r="Y49" s="45">
        <f t="shared" si="6"/>
        <v>322.43482967719979</v>
      </c>
      <c r="Z49" s="45">
        <f t="shared" si="0"/>
        <v>-386.65953612280032</v>
      </c>
      <c r="AA49" s="46"/>
      <c r="AB49" s="44"/>
      <c r="AC49" s="44"/>
      <c r="AD49" s="44"/>
      <c r="AE49" s="44"/>
      <c r="AF49" s="44"/>
      <c r="AG49" s="44"/>
      <c r="AH49" s="45">
        <v>86</v>
      </c>
      <c r="AI49" s="45" t="s">
        <v>154</v>
      </c>
      <c r="AJ49" s="45">
        <f>'[1]Frm-3 DEMAND'!C97</f>
        <v>1401</v>
      </c>
      <c r="AK49" s="44">
        <f>'[1]Frm-3 DEMAND'!F97</f>
        <v>0</v>
      </c>
      <c r="AL49" s="45">
        <f t="shared" si="7"/>
        <v>1401</v>
      </c>
      <c r="AM49" s="44">
        <f>'[1]Frm-1 Anticipated Gen.'!T103</f>
        <v>220</v>
      </c>
      <c r="AN49" s="44">
        <f>'[1]Frm-1 Anticipated Gen.'!B103</f>
        <v>118</v>
      </c>
      <c r="AO49" s="45">
        <f>'[1]Frm-1 Anticipated Gen.'!C103</f>
        <v>123</v>
      </c>
      <c r="AP49" s="45">
        <f>'[1]Frm-1 Anticipated Gen.'!D103+'[1]Frm-1 Anticipated Gen.'!E103+'[1]Frm-1 Anticipated Gen.'!F103+'[1]Frm-1 Anticipated Gen.'!G103+'[1]Frm-1 Anticipated Gen.'!H103+'[1]Frm-1 Anticipated Gen.'!I103+'[1]Frm-1 Anticipated Gen.'!J103+'[1]Frm-1 Anticipated Gen.'!K103+'[1]Frm-1 Anticipated Gen.'!M103+'[1]Frm-1 Anticipated Gen.'!P103+'[1]Frm-1 Anticipated Gen.'!Z103+'[1]Frm-1 Anticipated Gen.'!AA103+'[1]Frm-1 Anticipated Gen.'!AB103+('[1]Frm-1 Anticipated Gen.'!N103*0.87)+('[1]Frm-1 Anticipated Gen.'!O103*0.87)</f>
        <v>320.71999999999997</v>
      </c>
      <c r="AQ49" s="45">
        <f t="shared" si="8"/>
        <v>561.72</v>
      </c>
      <c r="AR49" s="45">
        <f>'[1]Frm-1 Anticipated Gen.'!U103*0.77+'[1]Frm-1 Anticipated Gen.'!V103*0+'[1]Frm-1 Anticipated Gen.'!W103*0.87+'[1]Frm-1 Anticipated Gen.'!X103*0.8377+'[1]Frm-1 Anticipated Gen.'!Y103*0.8571+'[1]Frm-1 Anticipated Gen.'!AC103*0.87+'[1]Frm-1 Anticipated Gen.'!N103*0.87+'[1]Frm-1 Anticipated Gen.'!AD103*1</f>
        <v>186.33693790000001</v>
      </c>
      <c r="AS49" s="45">
        <f>'[1]Frm-4 Shared Projects'!N98</f>
        <v>60.06</v>
      </c>
      <c r="AT49" s="45">
        <f>'[1]Annx-D (IE)'!P92</f>
        <v>0</v>
      </c>
      <c r="AU49" s="45">
        <f>'[1]Annx-D (IE)'!R92</f>
        <v>0</v>
      </c>
      <c r="AV49" s="45">
        <f>'[1]Annx-D (IE)'!S92</f>
        <v>0</v>
      </c>
      <c r="AW49" s="45">
        <f>'[1]Annx-D (IE)'!U92</f>
        <v>0</v>
      </c>
      <c r="AX49" s="45">
        <f>'[1]Frm-1 Anticipated Gen.'!U103*0.23+'[1]Frm-1 Anticipated Gen.'!V103*0+'[1]Frm-1 Anticipated Gen.'!W103*0.13+'[1]Frm-1 Anticipated Gen.'!X103*0.1623+'[1]Frm-1 Anticipated Gen.'!Y103*0.1429+('[1]Frm-1 Anticipated Gen.'!AC103*0.13)+('[1]Frm-1 Anticipated Gen.'!N103*0.13)</f>
        <v>36.770062100000004</v>
      </c>
      <c r="AY49" s="45">
        <f>'[1]GoHP POWER'!G90+'[1]GoHP POWER'!H90</f>
        <v>585.93000000000006</v>
      </c>
      <c r="AZ49" s="45">
        <f>'[1]Annx-D (IE)'!AU92</f>
        <v>220</v>
      </c>
      <c r="BA49" s="45">
        <f>'[1]Annx-D (IE)'!AS92</f>
        <v>0</v>
      </c>
      <c r="BB49" s="45">
        <f>ABS('[1]Annx-D (IE)'!AW92)+'[1]Annx-D (IE)'!AV92</f>
        <v>0</v>
      </c>
      <c r="BC49" s="45">
        <f>'[1]CENTER SECTOR'!BW94-AY49-'[1]GoHP POWER'!F90</f>
        <v>311.58388035439998</v>
      </c>
      <c r="BD49" s="45">
        <f t="shared" si="9"/>
        <v>582.50993789999995</v>
      </c>
      <c r="BE49" s="45">
        <f t="shared" si="10"/>
        <v>1556.0639424543999</v>
      </c>
      <c r="BF49" s="45">
        <f t="shared" si="11"/>
        <v>737.57388035439999</v>
      </c>
      <c r="BG49" s="45">
        <f t="shared" si="1"/>
        <v>155.06394245439992</v>
      </c>
      <c r="BH49" s="46"/>
      <c r="BI49" s="44"/>
      <c r="BJ49" s="44"/>
      <c r="BK49" s="44"/>
      <c r="BL49" s="44"/>
      <c r="BM49" s="44"/>
      <c r="BN49" s="44"/>
    </row>
    <row r="50" spans="1:73" ht="55.15" customHeight="1" x14ac:dyDescent="0.2">
      <c r="A50" s="44">
        <v>39</v>
      </c>
      <c r="B50" s="45" t="s">
        <v>155</v>
      </c>
      <c r="C50" s="45">
        <f>'[1]Frm-3 DEMAND'!C50</f>
        <v>1577</v>
      </c>
      <c r="D50" s="44">
        <f>'[1]Frm-3 DEMAND'!F50</f>
        <v>0</v>
      </c>
      <c r="E50" s="45">
        <f t="shared" si="2"/>
        <v>1577</v>
      </c>
      <c r="F50" s="44">
        <f>'[1]Frm-1 Anticipated Gen.'!T56</f>
        <v>300</v>
      </c>
      <c r="G50" s="44">
        <f>'[1]Frm-1 Anticipated Gen.'!B56</f>
        <v>64</v>
      </c>
      <c r="H50" s="45">
        <f>'[1]Frm-1 Anticipated Gen.'!C56</f>
        <v>100</v>
      </c>
      <c r="I50" s="45">
        <f>'[1]Frm-1 Anticipated Gen.'!D56+'[1]Frm-1 Anticipated Gen.'!E56+'[1]Frm-1 Anticipated Gen.'!F56+'[1]Frm-1 Anticipated Gen.'!G56+'[1]Frm-1 Anticipated Gen.'!H56+'[1]Frm-1 Anticipated Gen.'!I56+'[1]Frm-1 Anticipated Gen.'!J56+'[1]Frm-1 Anticipated Gen.'!K56+'[1]Frm-1 Anticipated Gen.'!M56+'[1]Frm-1 Anticipated Gen.'!P56+'[1]Frm-1 Anticipated Gen.'!Z56+'[1]Frm-1 Anticipated Gen.'!AA56+'[1]Frm-1 Anticipated Gen.'!AB56+('[1]Frm-1 Anticipated Gen.'!N56*0.87)+('[1]Frm-1 Anticipated Gen.'!O56*0.87)</f>
        <v>332.71999999999997</v>
      </c>
      <c r="J50" s="45">
        <f t="shared" si="3"/>
        <v>496.71999999999997</v>
      </c>
      <c r="K50" s="45">
        <f>'[1]Frm-1 Anticipated Gen.'!U56*0.77+'[1]Frm-1 Anticipated Gen.'!V56*0+'[1]Frm-1 Anticipated Gen.'!W56*0.87+'[1]Frm-1 Anticipated Gen.'!X56*0.8377+'[1]Frm-1 Anticipated Gen.'!Y56*0.8571+'[1]Frm-1 Anticipated Gen.'!AC56*0.87+'[1]Frm-1 Anticipated Gen.'!N56*0.87+'[1]Frm-1 Anticipated Gen.'!AD56*1</f>
        <v>55.818365799999995</v>
      </c>
      <c r="L50" s="45">
        <f>'[1]Frm-4 Shared Projects'!N51</f>
        <v>60.06</v>
      </c>
      <c r="M50" s="45">
        <f>'[1]Annx-D (IE)'!P45</f>
        <v>0</v>
      </c>
      <c r="N50" s="45">
        <f>'[1]Annx-D (IE)'!R45</f>
        <v>0</v>
      </c>
      <c r="O50" s="45">
        <f>'[1]Annx-D (IE)'!S45</f>
        <v>0</v>
      </c>
      <c r="P50" s="45">
        <f>'[1]Annx-D (IE)'!U45</f>
        <v>0</v>
      </c>
      <c r="Q50" s="45">
        <f>'[1]Frm-1 Anticipated Gen.'!U56*0.23+'[1]Frm-1 Anticipated Gen.'!V56*0+'[1]Frm-1 Anticipated Gen.'!W56*0.13+'[1]Frm-1 Anticipated Gen.'!X56*0.1623+'[1]Frm-1 Anticipated Gen.'!Y56*0.1429+('[1]Frm-1 Anticipated Gen.'!AC56*0.13)+('[1]Frm-1 Anticipated Gen.'!N56*0.13)</f>
        <v>8.1856341999999991</v>
      </c>
      <c r="R50" s="45">
        <f>'[1]GoHP POWER'!G43+'[1]GoHP POWER'!H43</f>
        <v>222.57</v>
      </c>
      <c r="S50" s="45">
        <f>'[1]Annx-D (IE)'!AU45</f>
        <v>220</v>
      </c>
      <c r="T50" s="45">
        <f>'[1]Annx-D (IE)'!AS45</f>
        <v>0</v>
      </c>
      <c r="U50" s="45">
        <f>ABS('[1]Annx-D (IE)'!AW45)+'[1]Annx-D (IE)'!AV45</f>
        <v>0</v>
      </c>
      <c r="V50" s="45">
        <f>'[1]CENTER SECTOR'!BW47-R50-'[1]GoHP POWER'!F43</f>
        <v>260.56482967719978</v>
      </c>
      <c r="W50" s="45">
        <f t="shared" si="4"/>
        <v>772.09436579999999</v>
      </c>
      <c r="X50" s="45">
        <f t="shared" si="5"/>
        <v>1128.1004638771997</v>
      </c>
      <c r="Y50" s="45">
        <f t="shared" si="6"/>
        <v>323.19482967719978</v>
      </c>
      <c r="Z50" s="45">
        <f t="shared" si="0"/>
        <v>-448.89953612280033</v>
      </c>
      <c r="AA50" s="46"/>
      <c r="AB50" s="44"/>
      <c r="AC50" s="44"/>
      <c r="AD50" s="44"/>
      <c r="AE50" s="44"/>
      <c r="AF50" s="44"/>
      <c r="AG50" s="44"/>
      <c r="AH50" s="45">
        <v>87</v>
      </c>
      <c r="AI50" s="45" t="s">
        <v>156</v>
      </c>
      <c r="AJ50" s="45">
        <f>'[1]Frm-3 DEMAND'!C98</f>
        <v>1380</v>
      </c>
      <c r="AK50" s="44">
        <f>'[1]Frm-3 DEMAND'!F98</f>
        <v>0</v>
      </c>
      <c r="AL50" s="45">
        <f t="shared" si="7"/>
        <v>1380</v>
      </c>
      <c r="AM50" s="44">
        <f>'[1]Frm-1 Anticipated Gen.'!T104</f>
        <v>220</v>
      </c>
      <c r="AN50" s="44">
        <f>'[1]Frm-1 Anticipated Gen.'!B104</f>
        <v>117</v>
      </c>
      <c r="AO50" s="45">
        <f>'[1]Frm-1 Anticipated Gen.'!C104</f>
        <v>123</v>
      </c>
      <c r="AP50" s="45">
        <f>'[1]Frm-1 Anticipated Gen.'!D104+'[1]Frm-1 Anticipated Gen.'!E104+'[1]Frm-1 Anticipated Gen.'!F104+'[1]Frm-1 Anticipated Gen.'!G104+'[1]Frm-1 Anticipated Gen.'!H104+'[1]Frm-1 Anticipated Gen.'!I104+'[1]Frm-1 Anticipated Gen.'!J104+'[1]Frm-1 Anticipated Gen.'!K104+'[1]Frm-1 Anticipated Gen.'!M104+'[1]Frm-1 Anticipated Gen.'!P104+'[1]Frm-1 Anticipated Gen.'!Z104+'[1]Frm-1 Anticipated Gen.'!AA104+'[1]Frm-1 Anticipated Gen.'!AB104+('[1]Frm-1 Anticipated Gen.'!N104*0.87)+('[1]Frm-1 Anticipated Gen.'!O104*0.87)</f>
        <v>273.52999999999997</v>
      </c>
      <c r="AQ50" s="45">
        <f t="shared" si="8"/>
        <v>513.53</v>
      </c>
      <c r="AR50" s="45">
        <f>'[1]Frm-1 Anticipated Gen.'!U104*0.77+'[1]Frm-1 Anticipated Gen.'!V104*0+'[1]Frm-1 Anticipated Gen.'!W104*0.87+'[1]Frm-1 Anticipated Gen.'!X104*0.8377+'[1]Frm-1 Anticipated Gen.'!Y104*0.8571+'[1]Frm-1 Anticipated Gen.'!AC104*0.87+'[1]Frm-1 Anticipated Gen.'!N104*0.87+'[1]Frm-1 Anticipated Gen.'!AD104*1</f>
        <v>186.33693790000001</v>
      </c>
      <c r="AS50" s="45">
        <f>'[1]Frm-4 Shared Projects'!N99</f>
        <v>60.06</v>
      </c>
      <c r="AT50" s="45">
        <f>'[1]Annx-D (IE)'!P93</f>
        <v>0</v>
      </c>
      <c r="AU50" s="45">
        <f>'[1]Annx-D (IE)'!R93</f>
        <v>0</v>
      </c>
      <c r="AV50" s="45">
        <f>'[1]Annx-D (IE)'!S93</f>
        <v>0</v>
      </c>
      <c r="AW50" s="45">
        <f>'[1]Annx-D (IE)'!U93</f>
        <v>0</v>
      </c>
      <c r="AX50" s="45">
        <f>'[1]Frm-1 Anticipated Gen.'!U104*0.23+'[1]Frm-1 Anticipated Gen.'!V104*0+'[1]Frm-1 Anticipated Gen.'!W104*0.13+'[1]Frm-1 Anticipated Gen.'!X104*0.1623+'[1]Frm-1 Anticipated Gen.'!Y104*0.1429+('[1]Frm-1 Anticipated Gen.'!AC104*0.13)+('[1]Frm-1 Anticipated Gen.'!N104*0.13)</f>
        <v>36.770062100000004</v>
      </c>
      <c r="AY50" s="45">
        <f>'[1]GoHP POWER'!G91+'[1]GoHP POWER'!H91</f>
        <v>585.93000000000006</v>
      </c>
      <c r="AZ50" s="45">
        <f>'[1]Annx-D (IE)'!AU93</f>
        <v>220</v>
      </c>
      <c r="BA50" s="45">
        <f>'[1]Annx-D (IE)'!AS93</f>
        <v>0</v>
      </c>
      <c r="BB50" s="45">
        <f>ABS('[1]Annx-D (IE)'!AW93)+'[1]Annx-D (IE)'!AV93</f>
        <v>0</v>
      </c>
      <c r="BC50" s="45">
        <f>'[1]CENTER SECTOR'!BW95-AY50-'[1]GoHP POWER'!F91</f>
        <v>311.58388035439998</v>
      </c>
      <c r="BD50" s="45">
        <f t="shared" si="9"/>
        <v>609.69993790000001</v>
      </c>
      <c r="BE50" s="45">
        <f t="shared" si="10"/>
        <v>1507.8739424543999</v>
      </c>
      <c r="BF50" s="45">
        <f t="shared" si="11"/>
        <v>737.57388035439999</v>
      </c>
      <c r="BG50" s="45">
        <f t="shared" si="1"/>
        <v>127.87394245439987</v>
      </c>
      <c r="BH50" s="46"/>
      <c r="BI50" s="44"/>
      <c r="BJ50" s="44"/>
      <c r="BK50" s="44"/>
      <c r="BL50" s="44"/>
      <c r="BM50" s="44"/>
      <c r="BN50" s="44"/>
    </row>
    <row r="51" spans="1:73" ht="55.15" customHeight="1" x14ac:dyDescent="0.2">
      <c r="A51" s="44">
        <v>40</v>
      </c>
      <c r="B51" s="45" t="s">
        <v>157</v>
      </c>
      <c r="C51" s="45">
        <f>'[1]Frm-3 DEMAND'!C51</f>
        <v>1580</v>
      </c>
      <c r="D51" s="44">
        <f>'[1]Frm-3 DEMAND'!F51</f>
        <v>0</v>
      </c>
      <c r="E51" s="45">
        <f t="shared" si="2"/>
        <v>1580</v>
      </c>
      <c r="F51" s="44">
        <f>'[1]Frm-1 Anticipated Gen.'!T57</f>
        <v>300</v>
      </c>
      <c r="G51" s="44">
        <f>'[1]Frm-1 Anticipated Gen.'!B57</f>
        <v>64</v>
      </c>
      <c r="H51" s="45">
        <f>'[1]Frm-1 Anticipated Gen.'!C57</f>
        <v>100</v>
      </c>
      <c r="I51" s="45">
        <f>'[1]Frm-1 Anticipated Gen.'!D57+'[1]Frm-1 Anticipated Gen.'!E57+'[1]Frm-1 Anticipated Gen.'!F57+'[1]Frm-1 Anticipated Gen.'!G57+'[1]Frm-1 Anticipated Gen.'!H57+'[1]Frm-1 Anticipated Gen.'!I57+'[1]Frm-1 Anticipated Gen.'!J57+'[1]Frm-1 Anticipated Gen.'!K57+'[1]Frm-1 Anticipated Gen.'!M57+'[1]Frm-1 Anticipated Gen.'!P57+'[1]Frm-1 Anticipated Gen.'!Z57+'[1]Frm-1 Anticipated Gen.'!AA57+'[1]Frm-1 Anticipated Gen.'!AB57+('[1]Frm-1 Anticipated Gen.'!N57*0.87)+('[1]Frm-1 Anticipated Gen.'!O57*0.87)</f>
        <v>332.71999999999997</v>
      </c>
      <c r="J51" s="45">
        <f t="shared" si="3"/>
        <v>496.71999999999997</v>
      </c>
      <c r="K51" s="45">
        <f>'[1]Frm-1 Anticipated Gen.'!U57*0.77+'[1]Frm-1 Anticipated Gen.'!V57*0+'[1]Frm-1 Anticipated Gen.'!W57*0.87+'[1]Frm-1 Anticipated Gen.'!X57*0.8377+'[1]Frm-1 Anticipated Gen.'!Y57*0.8571+'[1]Frm-1 Anticipated Gen.'!AC57*0.87+'[1]Frm-1 Anticipated Gen.'!N57*0.87+'[1]Frm-1 Anticipated Gen.'!AD57*1</f>
        <v>55.818365799999995</v>
      </c>
      <c r="L51" s="45">
        <f>'[1]Frm-4 Shared Projects'!N52</f>
        <v>60.06</v>
      </c>
      <c r="M51" s="45">
        <f>'[1]Annx-D (IE)'!P46</f>
        <v>0</v>
      </c>
      <c r="N51" s="45">
        <f>'[1]Annx-D (IE)'!R46</f>
        <v>0</v>
      </c>
      <c r="O51" s="45">
        <f>'[1]Annx-D (IE)'!S46</f>
        <v>0</v>
      </c>
      <c r="P51" s="45">
        <f>'[1]Annx-D (IE)'!U46</f>
        <v>0</v>
      </c>
      <c r="Q51" s="45">
        <f>'[1]Frm-1 Anticipated Gen.'!U57*0.23+'[1]Frm-1 Anticipated Gen.'!V57*0+'[1]Frm-1 Anticipated Gen.'!W57*0.13+'[1]Frm-1 Anticipated Gen.'!X57*0.1623+'[1]Frm-1 Anticipated Gen.'!Y57*0.1429+('[1]Frm-1 Anticipated Gen.'!AC57*0.13)+('[1]Frm-1 Anticipated Gen.'!N57*0.13)</f>
        <v>8.1856341999999991</v>
      </c>
      <c r="R51" s="45">
        <f>'[1]GoHP POWER'!G44+'[1]GoHP POWER'!H44</f>
        <v>222.57</v>
      </c>
      <c r="S51" s="45">
        <f>'[1]Annx-D (IE)'!AU46</f>
        <v>220</v>
      </c>
      <c r="T51" s="45">
        <f>'[1]Annx-D (IE)'!AS46</f>
        <v>0</v>
      </c>
      <c r="U51" s="45">
        <f>ABS('[1]Annx-D (IE)'!AW46)+'[1]Annx-D (IE)'!AV46</f>
        <v>0</v>
      </c>
      <c r="V51" s="45">
        <f>'[1]CENTER SECTOR'!BW48-R51-'[1]GoHP POWER'!F44</f>
        <v>263.7583186771999</v>
      </c>
      <c r="W51" s="45">
        <f t="shared" si="4"/>
        <v>775.09436579999999</v>
      </c>
      <c r="X51" s="45">
        <f t="shared" si="5"/>
        <v>1131.2939528771999</v>
      </c>
      <c r="Y51" s="45">
        <f t="shared" si="6"/>
        <v>326.38831867719989</v>
      </c>
      <c r="Z51" s="45">
        <f t="shared" si="0"/>
        <v>-448.7060471228001</v>
      </c>
      <c r="AA51" s="46"/>
      <c r="AB51" s="44"/>
      <c r="AC51" s="44"/>
      <c r="AD51" s="44"/>
      <c r="AE51" s="44"/>
      <c r="AF51" s="44"/>
      <c r="AG51" s="44"/>
      <c r="AH51" s="45">
        <v>88</v>
      </c>
      <c r="AI51" s="45" t="s">
        <v>158</v>
      </c>
      <c r="AJ51" s="45">
        <f>'[1]Frm-3 DEMAND'!C99</f>
        <v>1384</v>
      </c>
      <c r="AK51" s="44">
        <f>'[1]Frm-3 DEMAND'!F99</f>
        <v>0</v>
      </c>
      <c r="AL51" s="45">
        <f t="shared" si="7"/>
        <v>1384</v>
      </c>
      <c r="AM51" s="44">
        <f>'[1]Frm-1 Anticipated Gen.'!T105</f>
        <v>220</v>
      </c>
      <c r="AN51" s="44">
        <f>'[1]Frm-1 Anticipated Gen.'!B105</f>
        <v>101</v>
      </c>
      <c r="AO51" s="45">
        <f>'[1]Frm-1 Anticipated Gen.'!C105</f>
        <v>123</v>
      </c>
      <c r="AP51" s="45">
        <f>'[1]Frm-1 Anticipated Gen.'!D105+'[1]Frm-1 Anticipated Gen.'!E105+'[1]Frm-1 Anticipated Gen.'!F105+'[1]Frm-1 Anticipated Gen.'!G105+'[1]Frm-1 Anticipated Gen.'!H105+'[1]Frm-1 Anticipated Gen.'!I105+'[1]Frm-1 Anticipated Gen.'!J105+'[1]Frm-1 Anticipated Gen.'!K105+'[1]Frm-1 Anticipated Gen.'!M105+'[1]Frm-1 Anticipated Gen.'!P105+'[1]Frm-1 Anticipated Gen.'!Z105+'[1]Frm-1 Anticipated Gen.'!AA105+'[1]Frm-1 Anticipated Gen.'!AB105+('[1]Frm-1 Anticipated Gen.'!N105*0.87)+('[1]Frm-1 Anticipated Gen.'!O105*0.87)</f>
        <v>270.52999999999997</v>
      </c>
      <c r="AQ51" s="45">
        <f t="shared" si="8"/>
        <v>494.53</v>
      </c>
      <c r="AR51" s="45">
        <f>'[1]Frm-1 Anticipated Gen.'!U105*0.77+'[1]Frm-1 Anticipated Gen.'!V105*0+'[1]Frm-1 Anticipated Gen.'!W105*0.87+'[1]Frm-1 Anticipated Gen.'!X105*0.8377+'[1]Frm-1 Anticipated Gen.'!Y105*0.8571+'[1]Frm-1 Anticipated Gen.'!AC105*0.87+'[1]Frm-1 Anticipated Gen.'!N105*0.87+'[1]Frm-1 Anticipated Gen.'!AD105*1</f>
        <v>186.33693790000001</v>
      </c>
      <c r="AS51" s="45">
        <f>'[1]Frm-4 Shared Projects'!N100</f>
        <v>60.06</v>
      </c>
      <c r="AT51" s="45">
        <f>'[1]Annx-D (IE)'!P94</f>
        <v>0</v>
      </c>
      <c r="AU51" s="45">
        <f>'[1]Annx-D (IE)'!R94</f>
        <v>0</v>
      </c>
      <c r="AV51" s="45">
        <f>'[1]Annx-D (IE)'!S94</f>
        <v>0</v>
      </c>
      <c r="AW51" s="45">
        <f>'[1]Annx-D (IE)'!U94</f>
        <v>0</v>
      </c>
      <c r="AX51" s="45">
        <f>'[1]Frm-1 Anticipated Gen.'!U105*0.23+'[1]Frm-1 Anticipated Gen.'!V105*0+'[1]Frm-1 Anticipated Gen.'!W105*0.13+'[1]Frm-1 Anticipated Gen.'!X105*0.1623+'[1]Frm-1 Anticipated Gen.'!Y105*0.1429+('[1]Frm-1 Anticipated Gen.'!AC105*0.13)+('[1]Frm-1 Anticipated Gen.'!N105*0.13)</f>
        <v>36.770062100000004</v>
      </c>
      <c r="AY51" s="45">
        <f>'[1]GoHP POWER'!G92+'[1]GoHP POWER'!H92</f>
        <v>585.93000000000006</v>
      </c>
      <c r="AZ51" s="45">
        <f>'[1]Annx-D (IE)'!AU94</f>
        <v>220</v>
      </c>
      <c r="BA51" s="45">
        <f>'[1]Annx-D (IE)'!AS94</f>
        <v>0</v>
      </c>
      <c r="BB51" s="45">
        <f>ABS('[1]Annx-D (IE)'!AW94)+'[1]Annx-D (IE)'!AV94</f>
        <v>0</v>
      </c>
      <c r="BC51" s="45">
        <f>'[1]CENTER SECTOR'!BW96-AY51-'[1]GoHP POWER'!F92</f>
        <v>311.58388035439998</v>
      </c>
      <c r="BD51" s="45">
        <f t="shared" si="9"/>
        <v>632.69993790000001</v>
      </c>
      <c r="BE51" s="45">
        <f t="shared" si="10"/>
        <v>1488.8739424543999</v>
      </c>
      <c r="BF51" s="45">
        <f t="shared" si="11"/>
        <v>737.57388035439999</v>
      </c>
      <c r="BG51" s="45">
        <f t="shared" si="1"/>
        <v>104.87394245439987</v>
      </c>
      <c r="BH51" s="46"/>
      <c r="BI51" s="44"/>
      <c r="BJ51" s="44"/>
      <c r="BK51" s="44"/>
      <c r="BL51" s="44"/>
      <c r="BM51" s="44"/>
      <c r="BN51" s="44"/>
    </row>
    <row r="52" spans="1:73" ht="55.15" customHeight="1" x14ac:dyDescent="0.2">
      <c r="A52" s="44">
        <v>41</v>
      </c>
      <c r="B52" s="45" t="s">
        <v>159</v>
      </c>
      <c r="C52" s="45">
        <f>'[1]Frm-3 DEMAND'!C52</f>
        <v>1555</v>
      </c>
      <c r="D52" s="44">
        <f>'[1]Frm-3 DEMAND'!F52</f>
        <v>0</v>
      </c>
      <c r="E52" s="45">
        <f t="shared" si="2"/>
        <v>1555</v>
      </c>
      <c r="F52" s="44">
        <f>'[1]Frm-1 Anticipated Gen.'!T58</f>
        <v>300</v>
      </c>
      <c r="G52" s="44">
        <f>'[1]Frm-1 Anticipated Gen.'!B58</f>
        <v>90</v>
      </c>
      <c r="H52" s="45">
        <f>'[1]Frm-1 Anticipated Gen.'!C58</f>
        <v>87</v>
      </c>
      <c r="I52" s="45">
        <f>'[1]Frm-1 Anticipated Gen.'!D58+'[1]Frm-1 Anticipated Gen.'!E58+'[1]Frm-1 Anticipated Gen.'!F58+'[1]Frm-1 Anticipated Gen.'!G58+'[1]Frm-1 Anticipated Gen.'!H58+'[1]Frm-1 Anticipated Gen.'!I58+'[1]Frm-1 Anticipated Gen.'!J58+'[1]Frm-1 Anticipated Gen.'!K58+'[1]Frm-1 Anticipated Gen.'!M58+'[1]Frm-1 Anticipated Gen.'!P58+'[1]Frm-1 Anticipated Gen.'!Z58+'[1]Frm-1 Anticipated Gen.'!AA58+'[1]Frm-1 Anticipated Gen.'!AB58+('[1]Frm-1 Anticipated Gen.'!N58*0.87)+('[1]Frm-1 Anticipated Gen.'!O58*0.87)</f>
        <v>332.71999999999997</v>
      </c>
      <c r="J52" s="45">
        <f t="shared" si="3"/>
        <v>509.71999999999997</v>
      </c>
      <c r="K52" s="45">
        <f>'[1]Frm-1 Anticipated Gen.'!U58*0.77+'[1]Frm-1 Anticipated Gen.'!V58*0+'[1]Frm-1 Anticipated Gen.'!W58*0.87+'[1]Frm-1 Anticipated Gen.'!X58*0.8377+'[1]Frm-1 Anticipated Gen.'!Y58*0.8571+'[1]Frm-1 Anticipated Gen.'!AC58*0.87+'[1]Frm-1 Anticipated Gen.'!N58*0.87+'[1]Frm-1 Anticipated Gen.'!AD58*1</f>
        <v>55.818365799999995</v>
      </c>
      <c r="L52" s="45">
        <f>'[1]Frm-4 Shared Projects'!N53</f>
        <v>60.06</v>
      </c>
      <c r="M52" s="45">
        <f>'[1]Annx-D (IE)'!P47</f>
        <v>0</v>
      </c>
      <c r="N52" s="45">
        <f>'[1]Annx-D (IE)'!R47</f>
        <v>0</v>
      </c>
      <c r="O52" s="45">
        <f>'[1]Annx-D (IE)'!S47</f>
        <v>0</v>
      </c>
      <c r="P52" s="45">
        <f>'[1]Annx-D (IE)'!U47</f>
        <v>0</v>
      </c>
      <c r="Q52" s="45">
        <f>'[1]Frm-1 Anticipated Gen.'!U58*0.23+'[1]Frm-1 Anticipated Gen.'!V58*0+'[1]Frm-1 Anticipated Gen.'!W58*0.13+'[1]Frm-1 Anticipated Gen.'!X58*0.1623+'[1]Frm-1 Anticipated Gen.'!Y58*0.1429+('[1]Frm-1 Anticipated Gen.'!AC58*0.13)+('[1]Frm-1 Anticipated Gen.'!N58*0.13)</f>
        <v>8.1856341999999991</v>
      </c>
      <c r="R52" s="45">
        <f>'[1]GoHP POWER'!G45+'[1]GoHP POWER'!H45</f>
        <v>222.57</v>
      </c>
      <c r="S52" s="45">
        <f>'[1]Annx-D (IE)'!AU47</f>
        <v>220</v>
      </c>
      <c r="T52" s="45">
        <f>'[1]Annx-D (IE)'!AS47</f>
        <v>0</v>
      </c>
      <c r="U52" s="45">
        <f>ABS('[1]Annx-D (IE)'!AW47)+'[1]Annx-D (IE)'!AV47</f>
        <v>0</v>
      </c>
      <c r="V52" s="45">
        <f>'[1]CENTER SECTOR'!BW49-R52-'[1]GoHP POWER'!F45</f>
        <v>265.4029946771999</v>
      </c>
      <c r="W52" s="45">
        <f t="shared" si="4"/>
        <v>737.09436579999999</v>
      </c>
      <c r="X52" s="45">
        <f t="shared" si="5"/>
        <v>1145.9386288771998</v>
      </c>
      <c r="Y52" s="45">
        <f t="shared" si="6"/>
        <v>328.03299467719989</v>
      </c>
      <c r="Z52" s="45">
        <f t="shared" si="0"/>
        <v>-409.06137112280021</v>
      </c>
      <c r="AA52" s="46"/>
      <c r="AB52" s="44"/>
      <c r="AC52" s="44"/>
      <c r="AD52" s="44"/>
      <c r="AE52" s="44"/>
      <c r="AF52" s="44"/>
      <c r="AG52" s="44"/>
      <c r="AH52" s="45">
        <v>89</v>
      </c>
      <c r="AI52" s="45" t="s">
        <v>160</v>
      </c>
      <c r="AJ52" s="45">
        <f>'[1]Frm-3 DEMAND'!C100</f>
        <v>1394</v>
      </c>
      <c r="AK52" s="44">
        <f>'[1]Frm-3 DEMAND'!F100</f>
        <v>0</v>
      </c>
      <c r="AL52" s="45">
        <f t="shared" si="7"/>
        <v>1394</v>
      </c>
      <c r="AM52" s="44">
        <f>'[1]Frm-1 Anticipated Gen.'!T106</f>
        <v>250</v>
      </c>
      <c r="AN52" s="44">
        <f>'[1]Frm-1 Anticipated Gen.'!B106</f>
        <v>96</v>
      </c>
      <c r="AO52" s="45">
        <f>'[1]Frm-1 Anticipated Gen.'!C106</f>
        <v>123</v>
      </c>
      <c r="AP52" s="45">
        <f>'[1]Frm-1 Anticipated Gen.'!D106+'[1]Frm-1 Anticipated Gen.'!E106+'[1]Frm-1 Anticipated Gen.'!F106+'[1]Frm-1 Anticipated Gen.'!G106+'[1]Frm-1 Anticipated Gen.'!H106+'[1]Frm-1 Anticipated Gen.'!I106+'[1]Frm-1 Anticipated Gen.'!J106+'[1]Frm-1 Anticipated Gen.'!K106+'[1]Frm-1 Anticipated Gen.'!M106+'[1]Frm-1 Anticipated Gen.'!P106+'[1]Frm-1 Anticipated Gen.'!Z106+'[1]Frm-1 Anticipated Gen.'!AA106+'[1]Frm-1 Anticipated Gen.'!AB106+('[1]Frm-1 Anticipated Gen.'!N106*0.87)+('[1]Frm-1 Anticipated Gen.'!O106*0.87)</f>
        <v>270.52999999999997</v>
      </c>
      <c r="AQ52" s="45">
        <f t="shared" si="8"/>
        <v>489.53</v>
      </c>
      <c r="AR52" s="45">
        <f>'[1]Frm-1 Anticipated Gen.'!U106*0.77+'[1]Frm-1 Anticipated Gen.'!V106*0+'[1]Frm-1 Anticipated Gen.'!W106*0.87+'[1]Frm-1 Anticipated Gen.'!X106*0.8377+'[1]Frm-1 Anticipated Gen.'!Y106*0.8571+'[1]Frm-1 Anticipated Gen.'!AC106*0.87+'[1]Frm-1 Anticipated Gen.'!N106*0.87+'[1]Frm-1 Anticipated Gen.'!AD106*1</f>
        <v>186.33693790000001</v>
      </c>
      <c r="AS52" s="45">
        <f>'[1]Frm-4 Shared Projects'!N101</f>
        <v>60.06</v>
      </c>
      <c r="AT52" s="45">
        <f>'[1]Annx-D (IE)'!P95</f>
        <v>0</v>
      </c>
      <c r="AU52" s="45">
        <f>'[1]Annx-D (IE)'!R95</f>
        <v>0</v>
      </c>
      <c r="AV52" s="45">
        <f>'[1]Annx-D (IE)'!S95</f>
        <v>0</v>
      </c>
      <c r="AW52" s="45">
        <f>'[1]Annx-D (IE)'!U95</f>
        <v>0</v>
      </c>
      <c r="AX52" s="45">
        <f>'[1]Frm-1 Anticipated Gen.'!U106*0.23+'[1]Frm-1 Anticipated Gen.'!V106*0+'[1]Frm-1 Anticipated Gen.'!W106*0.13+'[1]Frm-1 Anticipated Gen.'!X106*0.1623+'[1]Frm-1 Anticipated Gen.'!Y106*0.1429+('[1]Frm-1 Anticipated Gen.'!AC106*0.13)+('[1]Frm-1 Anticipated Gen.'!N106*0.13)</f>
        <v>36.770062100000004</v>
      </c>
      <c r="AY52" s="45">
        <f>'[1]GoHP POWER'!G93+'[1]GoHP POWER'!H93</f>
        <v>585.93000000000006</v>
      </c>
      <c r="AZ52" s="45">
        <f>'[1]Annx-D (IE)'!AU95</f>
        <v>370</v>
      </c>
      <c r="BA52" s="45">
        <f>'[1]Annx-D (IE)'!AS95</f>
        <v>0</v>
      </c>
      <c r="BB52" s="45">
        <f>ABS('[1]Annx-D (IE)'!AW95)+'[1]Annx-D (IE)'!AV95</f>
        <v>0</v>
      </c>
      <c r="BC52" s="45">
        <f>'[1]CENTER SECTOR'!BW97-AY52-'[1]GoHP POWER'!F93</f>
        <v>322.74387403159972</v>
      </c>
      <c r="BD52" s="45">
        <f t="shared" si="9"/>
        <v>617.69993790000001</v>
      </c>
      <c r="BE52" s="45">
        <f t="shared" si="10"/>
        <v>1375.0339361315996</v>
      </c>
      <c r="BF52" s="45">
        <f t="shared" si="11"/>
        <v>598.73387403159973</v>
      </c>
      <c r="BG52" s="45">
        <f t="shared" si="1"/>
        <v>-18.966063868400397</v>
      </c>
      <c r="BH52" s="46"/>
      <c r="BI52" s="44"/>
      <c r="BJ52" s="44"/>
      <c r="BK52" s="44"/>
      <c r="BL52" s="44"/>
      <c r="BM52" s="44"/>
      <c r="BN52" s="44"/>
    </row>
    <row r="53" spans="1:73" ht="55.15" customHeight="1" x14ac:dyDescent="0.2">
      <c r="A53" s="44">
        <v>42</v>
      </c>
      <c r="B53" s="45" t="s">
        <v>161</v>
      </c>
      <c r="C53" s="45">
        <f>'[1]Frm-3 DEMAND'!C53</f>
        <v>1569</v>
      </c>
      <c r="D53" s="44">
        <f>'[1]Frm-3 DEMAND'!F53</f>
        <v>0</v>
      </c>
      <c r="E53" s="45">
        <f t="shared" si="2"/>
        <v>1569</v>
      </c>
      <c r="F53" s="44">
        <f>'[1]Frm-1 Anticipated Gen.'!T59</f>
        <v>300</v>
      </c>
      <c r="G53" s="44">
        <f>'[1]Frm-1 Anticipated Gen.'!B59</f>
        <v>90</v>
      </c>
      <c r="H53" s="45">
        <f>'[1]Frm-1 Anticipated Gen.'!C59</f>
        <v>80</v>
      </c>
      <c r="I53" s="45">
        <f>'[1]Frm-1 Anticipated Gen.'!D59+'[1]Frm-1 Anticipated Gen.'!E59+'[1]Frm-1 Anticipated Gen.'!F59+'[1]Frm-1 Anticipated Gen.'!G59+'[1]Frm-1 Anticipated Gen.'!H59+'[1]Frm-1 Anticipated Gen.'!I59+'[1]Frm-1 Anticipated Gen.'!J59+'[1]Frm-1 Anticipated Gen.'!K59+'[1]Frm-1 Anticipated Gen.'!M59+'[1]Frm-1 Anticipated Gen.'!P59+'[1]Frm-1 Anticipated Gen.'!Z59+'[1]Frm-1 Anticipated Gen.'!AA59+'[1]Frm-1 Anticipated Gen.'!AB59+('[1]Frm-1 Anticipated Gen.'!N59*0.87)+('[1]Frm-1 Anticipated Gen.'!O59*0.87)</f>
        <v>332.71999999999997</v>
      </c>
      <c r="J53" s="45">
        <f t="shared" si="3"/>
        <v>502.71999999999997</v>
      </c>
      <c r="K53" s="45">
        <f>'[1]Frm-1 Anticipated Gen.'!U59*0.77+'[1]Frm-1 Anticipated Gen.'!V59*0+'[1]Frm-1 Anticipated Gen.'!W59*0.87+'[1]Frm-1 Anticipated Gen.'!X59*0.8377+'[1]Frm-1 Anticipated Gen.'!Y59*0.8571+'[1]Frm-1 Anticipated Gen.'!AC59*0.87+'[1]Frm-1 Anticipated Gen.'!N59*0.87+'[1]Frm-1 Anticipated Gen.'!AD59*1</f>
        <v>55.818365799999995</v>
      </c>
      <c r="L53" s="45">
        <f>'[1]Frm-4 Shared Projects'!N54</f>
        <v>60.06</v>
      </c>
      <c r="M53" s="45">
        <f>'[1]Annx-D (IE)'!P48</f>
        <v>0</v>
      </c>
      <c r="N53" s="45">
        <f>'[1]Annx-D (IE)'!R48</f>
        <v>0</v>
      </c>
      <c r="O53" s="45">
        <f>'[1]Annx-D (IE)'!S48</f>
        <v>0</v>
      </c>
      <c r="P53" s="45">
        <f>'[1]Annx-D (IE)'!U48</f>
        <v>0</v>
      </c>
      <c r="Q53" s="45">
        <f>'[1]Frm-1 Anticipated Gen.'!U59*0.23+'[1]Frm-1 Anticipated Gen.'!V59*0+'[1]Frm-1 Anticipated Gen.'!W59*0.13+'[1]Frm-1 Anticipated Gen.'!X59*0.1623+'[1]Frm-1 Anticipated Gen.'!Y59*0.1429+('[1]Frm-1 Anticipated Gen.'!AC59*0.13)+('[1]Frm-1 Anticipated Gen.'!N59*0.13)</f>
        <v>8.1856341999999991</v>
      </c>
      <c r="R53" s="45">
        <f>'[1]GoHP POWER'!G46+'[1]GoHP POWER'!H46</f>
        <v>222.57</v>
      </c>
      <c r="S53" s="45">
        <f>'[1]Annx-D (IE)'!AU48</f>
        <v>220</v>
      </c>
      <c r="T53" s="45">
        <f>'[1]Annx-D (IE)'!AS48</f>
        <v>0</v>
      </c>
      <c r="U53" s="45">
        <f>ABS('[1]Annx-D (IE)'!AW48)+'[1]Annx-D (IE)'!AV48</f>
        <v>0</v>
      </c>
      <c r="V53" s="45">
        <f>'[1]CENTER SECTOR'!BW50-R53-'[1]GoHP POWER'!F46</f>
        <v>266.80754967719986</v>
      </c>
      <c r="W53" s="45">
        <f t="shared" si="4"/>
        <v>758.09436579999999</v>
      </c>
      <c r="X53" s="45">
        <f t="shared" si="5"/>
        <v>1140.3431838771999</v>
      </c>
      <c r="Y53" s="45">
        <f t="shared" si="6"/>
        <v>329.43754967719985</v>
      </c>
      <c r="Z53" s="45">
        <f t="shared" si="0"/>
        <v>-428.65681612280014</v>
      </c>
      <c r="AA53" s="46"/>
      <c r="AB53" s="44"/>
      <c r="AC53" s="44"/>
      <c r="AD53" s="44"/>
      <c r="AE53" s="44"/>
      <c r="AF53" s="44"/>
      <c r="AG53" s="44"/>
      <c r="AH53" s="45">
        <v>90</v>
      </c>
      <c r="AI53" s="45" t="s">
        <v>162</v>
      </c>
      <c r="AJ53" s="45">
        <f>'[1]Frm-3 DEMAND'!C101</f>
        <v>1396</v>
      </c>
      <c r="AK53" s="44">
        <f>'[1]Frm-3 DEMAND'!F101</f>
        <v>0</v>
      </c>
      <c r="AL53" s="45">
        <f t="shared" si="7"/>
        <v>1396</v>
      </c>
      <c r="AM53" s="44">
        <f>'[1]Frm-1 Anticipated Gen.'!T107</f>
        <v>250</v>
      </c>
      <c r="AN53" s="44">
        <f>'[1]Frm-1 Anticipated Gen.'!B107</f>
        <v>78</v>
      </c>
      <c r="AO53" s="45">
        <f>'[1]Frm-1 Anticipated Gen.'!C107</f>
        <v>123</v>
      </c>
      <c r="AP53" s="45">
        <f>'[1]Frm-1 Anticipated Gen.'!D107+'[1]Frm-1 Anticipated Gen.'!E107+'[1]Frm-1 Anticipated Gen.'!F107+'[1]Frm-1 Anticipated Gen.'!G107+'[1]Frm-1 Anticipated Gen.'!H107+'[1]Frm-1 Anticipated Gen.'!I107+'[1]Frm-1 Anticipated Gen.'!J107+'[1]Frm-1 Anticipated Gen.'!K107+'[1]Frm-1 Anticipated Gen.'!M107+'[1]Frm-1 Anticipated Gen.'!P107+'[1]Frm-1 Anticipated Gen.'!Z107+'[1]Frm-1 Anticipated Gen.'!AA107+'[1]Frm-1 Anticipated Gen.'!AB107+('[1]Frm-1 Anticipated Gen.'!N107*0.87)+('[1]Frm-1 Anticipated Gen.'!O107*0.87)</f>
        <v>270.52999999999997</v>
      </c>
      <c r="AQ53" s="45">
        <f t="shared" si="8"/>
        <v>471.53</v>
      </c>
      <c r="AR53" s="45">
        <f>'[1]Frm-1 Anticipated Gen.'!U107*0.77+'[1]Frm-1 Anticipated Gen.'!V107*0+'[1]Frm-1 Anticipated Gen.'!W107*0.87+'[1]Frm-1 Anticipated Gen.'!X107*0.8377+'[1]Frm-1 Anticipated Gen.'!Y107*0.8571+'[1]Frm-1 Anticipated Gen.'!AC107*0.87+'[1]Frm-1 Anticipated Gen.'!N107*0.87+'[1]Frm-1 Anticipated Gen.'!AD107*1</f>
        <v>186.33693790000001</v>
      </c>
      <c r="AS53" s="45">
        <f>'[1]Frm-4 Shared Projects'!N102</f>
        <v>60.06</v>
      </c>
      <c r="AT53" s="45">
        <f>'[1]Annx-D (IE)'!P96</f>
        <v>0</v>
      </c>
      <c r="AU53" s="45">
        <f>'[1]Annx-D (IE)'!R96</f>
        <v>0</v>
      </c>
      <c r="AV53" s="45">
        <f>'[1]Annx-D (IE)'!S96</f>
        <v>0</v>
      </c>
      <c r="AW53" s="45">
        <f>'[1]Annx-D (IE)'!U96</f>
        <v>0</v>
      </c>
      <c r="AX53" s="45">
        <f>'[1]Frm-1 Anticipated Gen.'!U107*0.23+'[1]Frm-1 Anticipated Gen.'!V107*0+'[1]Frm-1 Anticipated Gen.'!W107*0.13+'[1]Frm-1 Anticipated Gen.'!X107*0.1623+'[1]Frm-1 Anticipated Gen.'!Y107*0.1429+('[1]Frm-1 Anticipated Gen.'!AC107*0.13)+('[1]Frm-1 Anticipated Gen.'!N107*0.13)</f>
        <v>36.770062100000004</v>
      </c>
      <c r="AY53" s="45">
        <f>'[1]GoHP POWER'!G94+'[1]GoHP POWER'!H94</f>
        <v>585.93000000000006</v>
      </c>
      <c r="AZ53" s="45">
        <f>'[1]Annx-D (IE)'!AU96</f>
        <v>370</v>
      </c>
      <c r="BA53" s="45">
        <f>'[1]Annx-D (IE)'!AS96</f>
        <v>0</v>
      </c>
      <c r="BB53" s="45">
        <f>ABS('[1]Annx-D (IE)'!AW96)+'[1]Annx-D (IE)'!AV96</f>
        <v>0</v>
      </c>
      <c r="BC53" s="45">
        <f>'[1]CENTER SECTOR'!BW98-AY53-'[1]GoHP POWER'!F94</f>
        <v>322.74387403159972</v>
      </c>
      <c r="BD53" s="45">
        <f t="shared" si="9"/>
        <v>637.69993790000001</v>
      </c>
      <c r="BE53" s="45">
        <f t="shared" si="10"/>
        <v>1357.0339361315996</v>
      </c>
      <c r="BF53" s="45">
        <f t="shared" si="11"/>
        <v>598.73387403159973</v>
      </c>
      <c r="BG53" s="45">
        <f t="shared" si="1"/>
        <v>-38.966063868400397</v>
      </c>
      <c r="BH53" s="46"/>
      <c r="BI53" s="44"/>
      <c r="BJ53" s="44"/>
      <c r="BK53" s="44"/>
      <c r="BL53" s="44"/>
      <c r="BM53" s="44"/>
      <c r="BN53" s="44"/>
    </row>
    <row r="54" spans="1:73" ht="55.15" customHeight="1" x14ac:dyDescent="0.2">
      <c r="A54" s="44">
        <v>43</v>
      </c>
      <c r="B54" s="45" t="s">
        <v>163</v>
      </c>
      <c r="C54" s="45">
        <f>'[1]Frm-3 DEMAND'!C54</f>
        <v>1573</v>
      </c>
      <c r="D54" s="44">
        <f>'[1]Frm-3 DEMAND'!F54</f>
        <v>0</v>
      </c>
      <c r="E54" s="45">
        <f t="shared" si="2"/>
        <v>1573</v>
      </c>
      <c r="F54" s="44">
        <f>'[1]Frm-1 Anticipated Gen.'!T60</f>
        <v>300</v>
      </c>
      <c r="G54" s="44">
        <f>'[1]Frm-1 Anticipated Gen.'!B60</f>
        <v>90</v>
      </c>
      <c r="H54" s="45">
        <f>'[1]Frm-1 Anticipated Gen.'!C60</f>
        <v>80</v>
      </c>
      <c r="I54" s="45">
        <f>'[1]Frm-1 Anticipated Gen.'!D60+'[1]Frm-1 Anticipated Gen.'!E60+'[1]Frm-1 Anticipated Gen.'!F60+'[1]Frm-1 Anticipated Gen.'!G60+'[1]Frm-1 Anticipated Gen.'!H60+'[1]Frm-1 Anticipated Gen.'!I60+'[1]Frm-1 Anticipated Gen.'!J60+'[1]Frm-1 Anticipated Gen.'!K60+'[1]Frm-1 Anticipated Gen.'!M60+'[1]Frm-1 Anticipated Gen.'!P60+'[1]Frm-1 Anticipated Gen.'!Z60+'[1]Frm-1 Anticipated Gen.'!AA60+'[1]Frm-1 Anticipated Gen.'!AB60+('[1]Frm-1 Anticipated Gen.'!N60*0.87)+('[1]Frm-1 Anticipated Gen.'!O60*0.87)</f>
        <v>300.52999999999997</v>
      </c>
      <c r="J54" s="45">
        <f t="shared" si="3"/>
        <v>470.53</v>
      </c>
      <c r="K54" s="45">
        <f>'[1]Frm-1 Anticipated Gen.'!U60*0.77+'[1]Frm-1 Anticipated Gen.'!V60*0+'[1]Frm-1 Anticipated Gen.'!W60*0.87+'[1]Frm-1 Anticipated Gen.'!X60*0.8377+'[1]Frm-1 Anticipated Gen.'!Y60*0.8571+'[1]Frm-1 Anticipated Gen.'!AC60*0.87+'[1]Frm-1 Anticipated Gen.'!N60*0.87+'[1]Frm-1 Anticipated Gen.'!AD60*1</f>
        <v>55.818365799999995</v>
      </c>
      <c r="L54" s="45">
        <f>'[1]Frm-4 Shared Projects'!N55</f>
        <v>60.06</v>
      </c>
      <c r="M54" s="45">
        <f>'[1]Annx-D (IE)'!P49</f>
        <v>0</v>
      </c>
      <c r="N54" s="45">
        <f>'[1]Annx-D (IE)'!R49</f>
        <v>0</v>
      </c>
      <c r="O54" s="45">
        <f>'[1]Annx-D (IE)'!S49</f>
        <v>0</v>
      </c>
      <c r="P54" s="45">
        <f>'[1]Annx-D (IE)'!U49</f>
        <v>0</v>
      </c>
      <c r="Q54" s="45">
        <f>'[1]Frm-1 Anticipated Gen.'!U60*0.23+'[1]Frm-1 Anticipated Gen.'!V60*0+'[1]Frm-1 Anticipated Gen.'!W60*0.13+'[1]Frm-1 Anticipated Gen.'!X60*0.1623+'[1]Frm-1 Anticipated Gen.'!Y60*0.1429+('[1]Frm-1 Anticipated Gen.'!AC60*0.13)+('[1]Frm-1 Anticipated Gen.'!N60*0.13)</f>
        <v>8.1856341999999991</v>
      </c>
      <c r="R54" s="45">
        <f>'[1]GoHP POWER'!G47+'[1]GoHP POWER'!H47</f>
        <v>222.57</v>
      </c>
      <c r="S54" s="45">
        <f>'[1]Annx-D (IE)'!AU49</f>
        <v>220</v>
      </c>
      <c r="T54" s="45">
        <f>'[1]Annx-D (IE)'!AS49</f>
        <v>0</v>
      </c>
      <c r="U54" s="45">
        <f>ABS('[1]Annx-D (IE)'!AW49)+'[1]Annx-D (IE)'!AV49</f>
        <v>0</v>
      </c>
      <c r="V54" s="45">
        <f>'[1]CENTER SECTOR'!BW51-R54-'[1]GoHP POWER'!F47</f>
        <v>266.61299467719994</v>
      </c>
      <c r="W54" s="45">
        <f t="shared" si="4"/>
        <v>794.28436580000005</v>
      </c>
      <c r="X54" s="45">
        <f t="shared" si="5"/>
        <v>1107.9586288772</v>
      </c>
      <c r="Y54" s="45">
        <f t="shared" si="6"/>
        <v>329.24299467719993</v>
      </c>
      <c r="Z54" s="45">
        <f t="shared" si="0"/>
        <v>-465.0413711228</v>
      </c>
      <c r="AA54" s="46"/>
      <c r="AB54" s="44"/>
      <c r="AC54" s="44"/>
      <c r="AD54" s="44"/>
      <c r="AE54" s="44"/>
      <c r="AF54" s="44"/>
      <c r="AG54" s="44"/>
      <c r="AH54" s="45">
        <v>91</v>
      </c>
      <c r="AI54" s="45" t="s">
        <v>164</v>
      </c>
      <c r="AJ54" s="45">
        <f>'[1]Frm-3 DEMAND'!C102</f>
        <v>1375</v>
      </c>
      <c r="AK54" s="44">
        <f>'[1]Frm-3 DEMAND'!F102</f>
        <v>0</v>
      </c>
      <c r="AL54" s="45">
        <f t="shared" si="7"/>
        <v>1375</v>
      </c>
      <c r="AM54" s="44">
        <f>'[1]Frm-1 Anticipated Gen.'!T108</f>
        <v>250</v>
      </c>
      <c r="AN54" s="44">
        <f>'[1]Frm-1 Anticipated Gen.'!B108</f>
        <v>80</v>
      </c>
      <c r="AO54" s="45">
        <f>'[1]Frm-1 Anticipated Gen.'!C108</f>
        <v>123</v>
      </c>
      <c r="AP54" s="45">
        <f>'[1]Frm-1 Anticipated Gen.'!D108+'[1]Frm-1 Anticipated Gen.'!E108+'[1]Frm-1 Anticipated Gen.'!F108+'[1]Frm-1 Anticipated Gen.'!G108+'[1]Frm-1 Anticipated Gen.'!H108+'[1]Frm-1 Anticipated Gen.'!I108+'[1]Frm-1 Anticipated Gen.'!J108+'[1]Frm-1 Anticipated Gen.'!K108+'[1]Frm-1 Anticipated Gen.'!M108+'[1]Frm-1 Anticipated Gen.'!P108+'[1]Frm-1 Anticipated Gen.'!Z108+'[1]Frm-1 Anticipated Gen.'!AA108+'[1]Frm-1 Anticipated Gen.'!AB108+('[1]Frm-1 Anticipated Gen.'!N108*0.87)+('[1]Frm-1 Anticipated Gen.'!O108*0.87)</f>
        <v>270.52999999999997</v>
      </c>
      <c r="AQ54" s="45">
        <f t="shared" si="8"/>
        <v>473.53</v>
      </c>
      <c r="AR54" s="45">
        <f>'[1]Frm-1 Anticipated Gen.'!U108*0.77+'[1]Frm-1 Anticipated Gen.'!V108*0+'[1]Frm-1 Anticipated Gen.'!W108*0.87+'[1]Frm-1 Anticipated Gen.'!X108*0.8377+'[1]Frm-1 Anticipated Gen.'!Y108*0.8571+'[1]Frm-1 Anticipated Gen.'!AC108*0.87+'[1]Frm-1 Anticipated Gen.'!N108*0.87+'[1]Frm-1 Anticipated Gen.'!AD108*1</f>
        <v>186.33693790000001</v>
      </c>
      <c r="AS54" s="45">
        <f>'[1]Frm-4 Shared Projects'!N103</f>
        <v>60.06</v>
      </c>
      <c r="AT54" s="45">
        <f>'[1]Annx-D (IE)'!P97</f>
        <v>0</v>
      </c>
      <c r="AU54" s="45">
        <f>'[1]Annx-D (IE)'!R97</f>
        <v>0</v>
      </c>
      <c r="AV54" s="45">
        <f>'[1]Annx-D (IE)'!S97</f>
        <v>0</v>
      </c>
      <c r="AW54" s="45">
        <f>'[1]Annx-D (IE)'!U97</f>
        <v>0</v>
      </c>
      <c r="AX54" s="45">
        <f>'[1]Frm-1 Anticipated Gen.'!U108*0.23+'[1]Frm-1 Anticipated Gen.'!V108*0+'[1]Frm-1 Anticipated Gen.'!W108*0.13+'[1]Frm-1 Anticipated Gen.'!X108*0.1623+'[1]Frm-1 Anticipated Gen.'!Y108*0.1429+('[1]Frm-1 Anticipated Gen.'!AC108*0.13)+('[1]Frm-1 Anticipated Gen.'!N108*0.13)</f>
        <v>36.770062100000004</v>
      </c>
      <c r="AY54" s="45">
        <f>'[1]GoHP POWER'!G95+'[1]GoHP POWER'!H95</f>
        <v>585.93000000000006</v>
      </c>
      <c r="AZ54" s="45">
        <f>'[1]Annx-D (IE)'!AU97</f>
        <v>370</v>
      </c>
      <c r="BA54" s="45">
        <f>'[1]Annx-D (IE)'!AS97</f>
        <v>0</v>
      </c>
      <c r="BB54" s="45">
        <f>ABS('[1]Annx-D (IE)'!AW97)+'[1]Annx-D (IE)'!AV97</f>
        <v>0</v>
      </c>
      <c r="BC54" s="45">
        <f>'[1]CENTER SECTOR'!BW99-AY54-'[1]GoHP POWER'!F95</f>
        <v>323.85602403159965</v>
      </c>
      <c r="BD54" s="45">
        <f t="shared" si="9"/>
        <v>614.69993790000001</v>
      </c>
      <c r="BE54" s="45">
        <f t="shared" si="10"/>
        <v>1360.1460861315995</v>
      </c>
      <c r="BF54" s="45">
        <f t="shared" si="11"/>
        <v>599.84602403159965</v>
      </c>
      <c r="BG54" s="45">
        <f t="shared" si="1"/>
        <v>-14.853913868400468</v>
      </c>
      <c r="BH54" s="46"/>
      <c r="BI54" s="44"/>
      <c r="BJ54" s="44"/>
      <c r="BK54" s="44"/>
      <c r="BL54" s="44"/>
      <c r="BM54" s="44"/>
      <c r="BN54" s="44"/>
    </row>
    <row r="55" spans="1:73" ht="55.15" customHeight="1" x14ac:dyDescent="0.2">
      <c r="A55" s="44">
        <v>44</v>
      </c>
      <c r="B55" s="45" t="s">
        <v>165</v>
      </c>
      <c r="C55" s="45">
        <f>'[1]Frm-3 DEMAND'!C55</f>
        <v>1562</v>
      </c>
      <c r="D55" s="44">
        <f>'[1]Frm-3 DEMAND'!F55</f>
        <v>0</v>
      </c>
      <c r="E55" s="45">
        <f t="shared" si="2"/>
        <v>1562</v>
      </c>
      <c r="F55" s="44">
        <f>'[1]Frm-1 Anticipated Gen.'!T61</f>
        <v>300</v>
      </c>
      <c r="G55" s="44">
        <f>'[1]Frm-1 Anticipated Gen.'!B61</f>
        <v>90</v>
      </c>
      <c r="H55" s="45">
        <f>'[1]Frm-1 Anticipated Gen.'!C61</f>
        <v>87</v>
      </c>
      <c r="I55" s="45">
        <f>'[1]Frm-1 Anticipated Gen.'!D61+'[1]Frm-1 Anticipated Gen.'!E61+'[1]Frm-1 Anticipated Gen.'!F61+'[1]Frm-1 Anticipated Gen.'!G61+'[1]Frm-1 Anticipated Gen.'!H61+'[1]Frm-1 Anticipated Gen.'!I61+'[1]Frm-1 Anticipated Gen.'!J61+'[1]Frm-1 Anticipated Gen.'!K61+'[1]Frm-1 Anticipated Gen.'!M61+'[1]Frm-1 Anticipated Gen.'!P61+'[1]Frm-1 Anticipated Gen.'!Z61+'[1]Frm-1 Anticipated Gen.'!AA61+'[1]Frm-1 Anticipated Gen.'!AB61+('[1]Frm-1 Anticipated Gen.'!N61*0.87)+('[1]Frm-1 Anticipated Gen.'!O61*0.87)</f>
        <v>300.52999999999997</v>
      </c>
      <c r="J55" s="45">
        <f t="shared" si="3"/>
        <v>477.53</v>
      </c>
      <c r="K55" s="45">
        <f>'[1]Frm-1 Anticipated Gen.'!U61*0.77+'[1]Frm-1 Anticipated Gen.'!V61*0+'[1]Frm-1 Anticipated Gen.'!W61*0.87+'[1]Frm-1 Anticipated Gen.'!X61*0.8377+'[1]Frm-1 Anticipated Gen.'!Y61*0.8571+'[1]Frm-1 Anticipated Gen.'!AC61*0.87+'[1]Frm-1 Anticipated Gen.'!N61*0.87+'[1]Frm-1 Anticipated Gen.'!AD61*1</f>
        <v>55.818365799999995</v>
      </c>
      <c r="L55" s="45">
        <f>'[1]Frm-4 Shared Projects'!N56</f>
        <v>60.06</v>
      </c>
      <c r="M55" s="45">
        <f>'[1]Annx-D (IE)'!P50</f>
        <v>0</v>
      </c>
      <c r="N55" s="45">
        <f>'[1]Annx-D (IE)'!R50</f>
        <v>0</v>
      </c>
      <c r="O55" s="45">
        <f>'[1]Annx-D (IE)'!S50</f>
        <v>0</v>
      </c>
      <c r="P55" s="45">
        <f>'[1]Annx-D (IE)'!U50</f>
        <v>0</v>
      </c>
      <c r="Q55" s="45">
        <f>'[1]Frm-1 Anticipated Gen.'!U61*0.23+'[1]Frm-1 Anticipated Gen.'!V61*0+'[1]Frm-1 Anticipated Gen.'!W61*0.13+'[1]Frm-1 Anticipated Gen.'!X61*0.1623+'[1]Frm-1 Anticipated Gen.'!Y61*0.1429+('[1]Frm-1 Anticipated Gen.'!AC61*0.13)+('[1]Frm-1 Anticipated Gen.'!N61*0.13)</f>
        <v>8.1856341999999991</v>
      </c>
      <c r="R55" s="45">
        <f>'[1]GoHP POWER'!G48+'[1]GoHP POWER'!H48</f>
        <v>222.57</v>
      </c>
      <c r="S55" s="45">
        <f>'[1]Annx-D (IE)'!AU50</f>
        <v>220</v>
      </c>
      <c r="T55" s="45">
        <f>'[1]Annx-D (IE)'!AS50</f>
        <v>0</v>
      </c>
      <c r="U55" s="45">
        <f>ABS('[1]Annx-D (IE)'!AW50)+'[1]Annx-D (IE)'!AV50</f>
        <v>0</v>
      </c>
      <c r="V55" s="45">
        <f>'[1]CENTER SECTOR'!BW52-R55-'[1]GoHP POWER'!F48</f>
        <v>265.42853067719989</v>
      </c>
      <c r="W55" s="45">
        <f t="shared" si="4"/>
        <v>776.28436580000005</v>
      </c>
      <c r="X55" s="45">
        <f t="shared" si="5"/>
        <v>1113.7741648771998</v>
      </c>
      <c r="Y55" s="45">
        <f t="shared" si="6"/>
        <v>328.05853067719988</v>
      </c>
      <c r="Z55" s="45">
        <f t="shared" si="0"/>
        <v>-448.22583512280016</v>
      </c>
      <c r="AA55" s="46"/>
      <c r="AB55" s="44"/>
      <c r="AC55" s="44"/>
      <c r="AD55" s="44"/>
      <c r="AE55" s="44"/>
      <c r="AF55" s="44"/>
      <c r="AG55" s="44"/>
      <c r="AH55" s="45">
        <v>92</v>
      </c>
      <c r="AI55" s="45" t="s">
        <v>166</v>
      </c>
      <c r="AJ55" s="45">
        <f>'[1]Frm-3 DEMAND'!C103</f>
        <v>1350</v>
      </c>
      <c r="AK55" s="44">
        <f>'[1]Frm-3 DEMAND'!F103</f>
        <v>0</v>
      </c>
      <c r="AL55" s="45">
        <f t="shared" si="7"/>
        <v>1350</v>
      </c>
      <c r="AM55" s="44">
        <f>'[1]Frm-1 Anticipated Gen.'!T109</f>
        <v>300</v>
      </c>
      <c r="AN55" s="44">
        <f>'[1]Frm-1 Anticipated Gen.'!B109</f>
        <v>81</v>
      </c>
      <c r="AO55" s="45">
        <f>'[1]Frm-1 Anticipated Gen.'!C109</f>
        <v>123</v>
      </c>
      <c r="AP55" s="45">
        <f>'[1]Frm-1 Anticipated Gen.'!D109+'[1]Frm-1 Anticipated Gen.'!E109+'[1]Frm-1 Anticipated Gen.'!F109+'[1]Frm-1 Anticipated Gen.'!G109+'[1]Frm-1 Anticipated Gen.'!H109+'[1]Frm-1 Anticipated Gen.'!I109+'[1]Frm-1 Anticipated Gen.'!J109+'[1]Frm-1 Anticipated Gen.'!K109+'[1]Frm-1 Anticipated Gen.'!M109+'[1]Frm-1 Anticipated Gen.'!P109+'[1]Frm-1 Anticipated Gen.'!Z109+'[1]Frm-1 Anticipated Gen.'!AA109+'[1]Frm-1 Anticipated Gen.'!AB109+('[1]Frm-1 Anticipated Gen.'!N109*0.87)+('[1]Frm-1 Anticipated Gen.'!O109*0.87)</f>
        <v>270.52999999999997</v>
      </c>
      <c r="AQ55" s="45">
        <f t="shared" si="8"/>
        <v>474.53</v>
      </c>
      <c r="AR55" s="45">
        <f>'[1]Frm-1 Anticipated Gen.'!U109*0.77+'[1]Frm-1 Anticipated Gen.'!V109*0+'[1]Frm-1 Anticipated Gen.'!W109*0.87+'[1]Frm-1 Anticipated Gen.'!X109*0.8377+'[1]Frm-1 Anticipated Gen.'!Y109*0.8571+'[1]Frm-1 Anticipated Gen.'!AC109*0.87+'[1]Frm-1 Anticipated Gen.'!N109*0.87+'[1]Frm-1 Anticipated Gen.'!AD109*1</f>
        <v>186.33693790000001</v>
      </c>
      <c r="AS55" s="45">
        <f>'[1]Frm-4 Shared Projects'!N104</f>
        <v>60.06</v>
      </c>
      <c r="AT55" s="45">
        <f>'[1]Annx-D (IE)'!P98</f>
        <v>0</v>
      </c>
      <c r="AU55" s="45">
        <f>'[1]Annx-D (IE)'!R98</f>
        <v>0</v>
      </c>
      <c r="AV55" s="45">
        <f>'[1]Annx-D (IE)'!S98</f>
        <v>0</v>
      </c>
      <c r="AW55" s="45">
        <f>'[1]Annx-D (IE)'!U98</f>
        <v>0</v>
      </c>
      <c r="AX55" s="45">
        <f>'[1]Frm-1 Anticipated Gen.'!U109*0.23+'[1]Frm-1 Anticipated Gen.'!V109*0+'[1]Frm-1 Anticipated Gen.'!W109*0.13+'[1]Frm-1 Anticipated Gen.'!X109*0.1623+'[1]Frm-1 Anticipated Gen.'!Y109*0.1429+('[1]Frm-1 Anticipated Gen.'!AC109*0.13)+('[1]Frm-1 Anticipated Gen.'!N109*0.13)</f>
        <v>36.770062100000004</v>
      </c>
      <c r="AY55" s="45">
        <f>'[1]GoHP POWER'!G96+'[1]GoHP POWER'!H96</f>
        <v>585.93000000000006</v>
      </c>
      <c r="AZ55" s="45">
        <f>'[1]Annx-D (IE)'!AU98</f>
        <v>370</v>
      </c>
      <c r="BA55" s="45">
        <f>'[1]Annx-D (IE)'!AS98</f>
        <v>0</v>
      </c>
      <c r="BB55" s="45">
        <f>ABS('[1]Annx-D (IE)'!AW98)+'[1]Annx-D (IE)'!AV98</f>
        <v>0</v>
      </c>
      <c r="BC55" s="45">
        <f>'[1]CENTER SECTOR'!BW100-AY55-'[1]GoHP POWER'!F96</f>
        <v>322.74328403159961</v>
      </c>
      <c r="BD55" s="45">
        <f t="shared" si="9"/>
        <v>538.69993790000001</v>
      </c>
      <c r="BE55" s="45">
        <f t="shared" si="10"/>
        <v>1410.0333461315995</v>
      </c>
      <c r="BF55" s="45">
        <f t="shared" si="11"/>
        <v>598.73328403159962</v>
      </c>
      <c r="BG55" s="45">
        <f t="shared" si="1"/>
        <v>60.033346131599501</v>
      </c>
      <c r="BH55" s="46"/>
      <c r="BI55" s="44"/>
      <c r="BJ55" s="44"/>
      <c r="BK55" s="44"/>
      <c r="BL55" s="44"/>
      <c r="BM55" s="44"/>
      <c r="BN55" s="44"/>
    </row>
    <row r="56" spans="1:73" ht="55.15" customHeight="1" x14ac:dyDescent="0.2">
      <c r="A56" s="44">
        <v>45</v>
      </c>
      <c r="B56" s="45" t="s">
        <v>167</v>
      </c>
      <c r="C56" s="45">
        <f>'[1]Frm-3 DEMAND'!C56</f>
        <v>1565</v>
      </c>
      <c r="D56" s="44">
        <f>'[1]Frm-3 DEMAND'!F56</f>
        <v>0</v>
      </c>
      <c r="E56" s="45">
        <f t="shared" si="2"/>
        <v>1565</v>
      </c>
      <c r="F56" s="44">
        <f>'[1]Frm-1 Anticipated Gen.'!T62</f>
        <v>300</v>
      </c>
      <c r="G56" s="44">
        <f>'[1]Frm-1 Anticipated Gen.'!B62</f>
        <v>90</v>
      </c>
      <c r="H56" s="45">
        <f>'[1]Frm-1 Anticipated Gen.'!C62</f>
        <v>90</v>
      </c>
      <c r="I56" s="45">
        <f>'[1]Frm-1 Anticipated Gen.'!D62+'[1]Frm-1 Anticipated Gen.'!E62+'[1]Frm-1 Anticipated Gen.'!F62+'[1]Frm-1 Anticipated Gen.'!G62+'[1]Frm-1 Anticipated Gen.'!H62+'[1]Frm-1 Anticipated Gen.'!I62+'[1]Frm-1 Anticipated Gen.'!J62+'[1]Frm-1 Anticipated Gen.'!K62+'[1]Frm-1 Anticipated Gen.'!M62+'[1]Frm-1 Anticipated Gen.'!P62+'[1]Frm-1 Anticipated Gen.'!Z62+'[1]Frm-1 Anticipated Gen.'!AA62+'[1]Frm-1 Anticipated Gen.'!AB62+('[1]Frm-1 Anticipated Gen.'!N62*0.87)+('[1]Frm-1 Anticipated Gen.'!O62*0.87)</f>
        <v>297.52999999999997</v>
      </c>
      <c r="J56" s="45">
        <f t="shared" si="3"/>
        <v>477.53</v>
      </c>
      <c r="K56" s="45">
        <f>'[1]Frm-1 Anticipated Gen.'!U62*0.77+'[1]Frm-1 Anticipated Gen.'!V62*0+'[1]Frm-1 Anticipated Gen.'!W62*0.87+'[1]Frm-1 Anticipated Gen.'!X62*0.8377+'[1]Frm-1 Anticipated Gen.'!Y62*0.8571+'[1]Frm-1 Anticipated Gen.'!AC62*0.87+'[1]Frm-1 Anticipated Gen.'!N62*0.87+'[1]Frm-1 Anticipated Gen.'!AD62*1</f>
        <v>55.818365799999995</v>
      </c>
      <c r="L56" s="45">
        <f>'[1]Frm-4 Shared Projects'!N57</f>
        <v>60.06</v>
      </c>
      <c r="M56" s="45">
        <f>'[1]Annx-D (IE)'!P51</f>
        <v>0</v>
      </c>
      <c r="N56" s="45">
        <f>'[1]Annx-D (IE)'!R51</f>
        <v>0</v>
      </c>
      <c r="O56" s="45">
        <f>'[1]Annx-D (IE)'!S51</f>
        <v>0</v>
      </c>
      <c r="P56" s="45">
        <f>'[1]Annx-D (IE)'!U51</f>
        <v>0</v>
      </c>
      <c r="Q56" s="45">
        <f>'[1]Frm-1 Anticipated Gen.'!U62*0.23+'[1]Frm-1 Anticipated Gen.'!V62*0+'[1]Frm-1 Anticipated Gen.'!W62*0.13+'[1]Frm-1 Anticipated Gen.'!X62*0.1623+'[1]Frm-1 Anticipated Gen.'!Y62*0.1429+('[1]Frm-1 Anticipated Gen.'!AC62*0.13)+('[1]Frm-1 Anticipated Gen.'!N62*0.13)</f>
        <v>8.1856341999999991</v>
      </c>
      <c r="R56" s="45">
        <f>'[1]GoHP POWER'!G49+'[1]GoHP POWER'!H49</f>
        <v>222.57</v>
      </c>
      <c r="S56" s="45">
        <f>'[1]Annx-D (IE)'!AU51</f>
        <v>220</v>
      </c>
      <c r="T56" s="45">
        <f>'[1]Annx-D (IE)'!AS51</f>
        <v>0</v>
      </c>
      <c r="U56" s="45">
        <f>ABS('[1]Annx-D (IE)'!AW51)+'[1]Annx-D (IE)'!AV51</f>
        <v>0</v>
      </c>
      <c r="V56" s="45">
        <f>'[1]CENTER SECTOR'!BW53-R56-'[1]GoHP POWER'!F49</f>
        <v>265.89853067719991</v>
      </c>
      <c r="W56" s="45">
        <f t="shared" si="4"/>
        <v>779.28436580000005</v>
      </c>
      <c r="X56" s="45">
        <f t="shared" si="5"/>
        <v>1114.2441648771999</v>
      </c>
      <c r="Y56" s="45">
        <f t="shared" si="6"/>
        <v>328.52853067719991</v>
      </c>
      <c r="Z56" s="45">
        <f t="shared" si="0"/>
        <v>-450.75583512280014</v>
      </c>
      <c r="AA56" s="46"/>
      <c r="AB56" s="44"/>
      <c r="AC56" s="44"/>
      <c r="AD56" s="44"/>
      <c r="AE56" s="44"/>
      <c r="AF56" s="44"/>
      <c r="AG56" s="44"/>
      <c r="AH56" s="45">
        <v>93</v>
      </c>
      <c r="AI56" s="45" t="s">
        <v>168</v>
      </c>
      <c r="AJ56" s="45">
        <f>'[1]Frm-3 DEMAND'!C104</f>
        <v>1315</v>
      </c>
      <c r="AK56" s="44">
        <f>'[1]Frm-3 DEMAND'!F104</f>
        <v>0</v>
      </c>
      <c r="AL56" s="45">
        <f t="shared" si="7"/>
        <v>1315</v>
      </c>
      <c r="AM56" s="44">
        <f>'[1]Frm-1 Anticipated Gen.'!T110</f>
        <v>300</v>
      </c>
      <c r="AN56" s="44">
        <f>'[1]Frm-1 Anticipated Gen.'!B110</f>
        <v>81</v>
      </c>
      <c r="AO56" s="45">
        <f>'[1]Frm-1 Anticipated Gen.'!C110</f>
        <v>123</v>
      </c>
      <c r="AP56" s="45">
        <f>'[1]Frm-1 Anticipated Gen.'!D110+'[1]Frm-1 Anticipated Gen.'!E110+'[1]Frm-1 Anticipated Gen.'!F110+'[1]Frm-1 Anticipated Gen.'!G110+'[1]Frm-1 Anticipated Gen.'!H110+'[1]Frm-1 Anticipated Gen.'!I110+'[1]Frm-1 Anticipated Gen.'!J110+'[1]Frm-1 Anticipated Gen.'!K110+'[1]Frm-1 Anticipated Gen.'!M110+'[1]Frm-1 Anticipated Gen.'!P110+'[1]Frm-1 Anticipated Gen.'!Z110+'[1]Frm-1 Anticipated Gen.'!AA110+'[1]Frm-1 Anticipated Gen.'!AB110+('[1]Frm-1 Anticipated Gen.'!N110*0.87)+('[1]Frm-1 Anticipated Gen.'!O110*0.87)</f>
        <v>270.52999999999997</v>
      </c>
      <c r="AQ56" s="45">
        <f t="shared" si="8"/>
        <v>474.53</v>
      </c>
      <c r="AR56" s="45">
        <f>'[1]Frm-1 Anticipated Gen.'!U110*0.77+'[1]Frm-1 Anticipated Gen.'!V110*0+'[1]Frm-1 Anticipated Gen.'!W110*0.87+'[1]Frm-1 Anticipated Gen.'!X110*0.8377+'[1]Frm-1 Anticipated Gen.'!Y110*0.8571+'[1]Frm-1 Anticipated Gen.'!AC110*0.87+'[1]Frm-1 Anticipated Gen.'!N110*0.87+'[1]Frm-1 Anticipated Gen.'!AD110*1</f>
        <v>186.33693790000001</v>
      </c>
      <c r="AS56" s="45">
        <f>'[1]Frm-4 Shared Projects'!N105</f>
        <v>60.06</v>
      </c>
      <c r="AT56" s="45">
        <f>'[1]Annx-D (IE)'!P99</f>
        <v>0</v>
      </c>
      <c r="AU56" s="45">
        <f>'[1]Annx-D (IE)'!R99</f>
        <v>0</v>
      </c>
      <c r="AV56" s="45">
        <f>'[1]Annx-D (IE)'!S99</f>
        <v>0</v>
      </c>
      <c r="AW56" s="45">
        <f>'[1]Annx-D (IE)'!U99</f>
        <v>0</v>
      </c>
      <c r="AX56" s="45">
        <f>'[1]Frm-1 Anticipated Gen.'!U110*0.23+'[1]Frm-1 Anticipated Gen.'!V110*0+'[1]Frm-1 Anticipated Gen.'!W110*0.13+'[1]Frm-1 Anticipated Gen.'!X110*0.1623+'[1]Frm-1 Anticipated Gen.'!Y110*0.1429+('[1]Frm-1 Anticipated Gen.'!AC110*0.13)+('[1]Frm-1 Anticipated Gen.'!N110*0.13)</f>
        <v>36.770062100000004</v>
      </c>
      <c r="AY56" s="45">
        <f>'[1]GoHP POWER'!G97+'[1]GoHP POWER'!H97</f>
        <v>585.93000000000006</v>
      </c>
      <c r="AZ56" s="45">
        <f>'[1]Annx-D (IE)'!AU99</f>
        <v>370</v>
      </c>
      <c r="BA56" s="45">
        <f>'[1]Annx-D (IE)'!AS99</f>
        <v>0</v>
      </c>
      <c r="BB56" s="45">
        <f>ABS('[1]Annx-D (IE)'!AW99)+'[1]Annx-D (IE)'!AV99</f>
        <v>0</v>
      </c>
      <c r="BC56" s="45">
        <f>'[1]CENTER SECTOR'!BW101-AY56-'[1]GoHP POWER'!F97</f>
        <v>307.50577435440005</v>
      </c>
      <c r="BD56" s="45">
        <f t="shared" si="9"/>
        <v>503.69993790000001</v>
      </c>
      <c r="BE56" s="45">
        <f t="shared" si="10"/>
        <v>1394.7958364543999</v>
      </c>
      <c r="BF56" s="45">
        <f t="shared" si="11"/>
        <v>583.49577435440006</v>
      </c>
      <c r="BG56" s="45">
        <f t="shared" si="1"/>
        <v>79.795836454399932</v>
      </c>
      <c r="BH56" s="46"/>
      <c r="BI56" s="44"/>
      <c r="BJ56" s="44"/>
      <c r="BK56" s="44"/>
      <c r="BL56" s="44"/>
      <c r="BM56" s="44"/>
      <c r="BN56" s="44"/>
    </row>
    <row r="57" spans="1:73" ht="55.15" customHeight="1" x14ac:dyDescent="0.2">
      <c r="A57" s="44">
        <v>46</v>
      </c>
      <c r="B57" s="45" t="s">
        <v>169</v>
      </c>
      <c r="C57" s="45">
        <f>'[1]Frm-3 DEMAND'!C57</f>
        <v>1558</v>
      </c>
      <c r="D57" s="44">
        <f>'[1]Frm-3 DEMAND'!F57</f>
        <v>0</v>
      </c>
      <c r="E57" s="45">
        <f t="shared" si="2"/>
        <v>1558</v>
      </c>
      <c r="F57" s="44">
        <f>'[1]Frm-1 Anticipated Gen.'!T63</f>
        <v>300</v>
      </c>
      <c r="G57" s="44">
        <f>'[1]Frm-1 Anticipated Gen.'!B63</f>
        <v>90</v>
      </c>
      <c r="H57" s="45">
        <f>'[1]Frm-1 Anticipated Gen.'!C63</f>
        <v>90</v>
      </c>
      <c r="I57" s="45">
        <f>'[1]Frm-1 Anticipated Gen.'!D63+'[1]Frm-1 Anticipated Gen.'!E63+'[1]Frm-1 Anticipated Gen.'!F63+'[1]Frm-1 Anticipated Gen.'!G63+'[1]Frm-1 Anticipated Gen.'!H63+'[1]Frm-1 Anticipated Gen.'!I63+'[1]Frm-1 Anticipated Gen.'!J63+'[1]Frm-1 Anticipated Gen.'!K63+'[1]Frm-1 Anticipated Gen.'!M63+'[1]Frm-1 Anticipated Gen.'!P63+'[1]Frm-1 Anticipated Gen.'!Z63+'[1]Frm-1 Anticipated Gen.'!AA63+'[1]Frm-1 Anticipated Gen.'!AB63+('[1]Frm-1 Anticipated Gen.'!N63*0.87)+('[1]Frm-1 Anticipated Gen.'!O63*0.87)</f>
        <v>292.52999999999997</v>
      </c>
      <c r="J57" s="45">
        <f t="shared" si="3"/>
        <v>472.53</v>
      </c>
      <c r="K57" s="45">
        <f>'[1]Frm-1 Anticipated Gen.'!U63*0.77+'[1]Frm-1 Anticipated Gen.'!V63*0+'[1]Frm-1 Anticipated Gen.'!W63*0.87+'[1]Frm-1 Anticipated Gen.'!X63*0.8377+'[1]Frm-1 Anticipated Gen.'!Y63*0.8571+'[1]Frm-1 Anticipated Gen.'!AC63*0.87+'[1]Frm-1 Anticipated Gen.'!N63*0.87+'[1]Frm-1 Anticipated Gen.'!AD63*1</f>
        <v>55.818365799999995</v>
      </c>
      <c r="L57" s="45">
        <f>'[1]Frm-4 Shared Projects'!N58</f>
        <v>60.06</v>
      </c>
      <c r="M57" s="45">
        <f>'[1]Annx-D (IE)'!P52</f>
        <v>0</v>
      </c>
      <c r="N57" s="45">
        <f>'[1]Annx-D (IE)'!R52</f>
        <v>0</v>
      </c>
      <c r="O57" s="45">
        <f>'[1]Annx-D (IE)'!S52</f>
        <v>0</v>
      </c>
      <c r="P57" s="45">
        <f>'[1]Annx-D (IE)'!U52</f>
        <v>0</v>
      </c>
      <c r="Q57" s="45">
        <f>'[1]Frm-1 Anticipated Gen.'!U63*0.23+'[1]Frm-1 Anticipated Gen.'!V63*0+'[1]Frm-1 Anticipated Gen.'!W63*0.13+'[1]Frm-1 Anticipated Gen.'!X63*0.1623+'[1]Frm-1 Anticipated Gen.'!Y63*0.1429+('[1]Frm-1 Anticipated Gen.'!AC63*0.13)+('[1]Frm-1 Anticipated Gen.'!N63*0.13)</f>
        <v>8.1856341999999991</v>
      </c>
      <c r="R57" s="45">
        <f>'[1]GoHP POWER'!G50+'[1]GoHP POWER'!H50</f>
        <v>222.57</v>
      </c>
      <c r="S57" s="45">
        <f>'[1]Annx-D (IE)'!AU52</f>
        <v>220</v>
      </c>
      <c r="T57" s="45">
        <f>'[1]Annx-D (IE)'!AS52</f>
        <v>0</v>
      </c>
      <c r="U57" s="45">
        <f>ABS('[1]Annx-D (IE)'!AW52)+'[1]Annx-D (IE)'!AV52</f>
        <v>0</v>
      </c>
      <c r="V57" s="45">
        <f>'[1]CENTER SECTOR'!BW54-R57-'[1]GoHP POWER'!F50</f>
        <v>266.27853067719991</v>
      </c>
      <c r="W57" s="45">
        <f t="shared" si="4"/>
        <v>777.28436580000005</v>
      </c>
      <c r="X57" s="45">
        <f t="shared" si="5"/>
        <v>1109.6241648772</v>
      </c>
      <c r="Y57" s="45">
        <f t="shared" si="6"/>
        <v>328.90853067719991</v>
      </c>
      <c r="Z57" s="45">
        <f t="shared" si="0"/>
        <v>-448.37583512280003</v>
      </c>
      <c r="AA57" s="46"/>
      <c r="AB57" s="44"/>
      <c r="AC57" s="44"/>
      <c r="AD57" s="44"/>
      <c r="AE57" s="44"/>
      <c r="AF57" s="44"/>
      <c r="AG57" s="44"/>
      <c r="AH57" s="45">
        <v>94</v>
      </c>
      <c r="AI57" s="45" t="s">
        <v>170</v>
      </c>
      <c r="AJ57" s="45">
        <f>'[1]Frm-3 DEMAND'!C105</f>
        <v>1308</v>
      </c>
      <c r="AK57" s="44">
        <f>'[1]Frm-3 DEMAND'!F105</f>
        <v>0</v>
      </c>
      <c r="AL57" s="45">
        <f t="shared" si="7"/>
        <v>1308</v>
      </c>
      <c r="AM57" s="44">
        <f>'[1]Frm-1 Anticipated Gen.'!T111</f>
        <v>300</v>
      </c>
      <c r="AN57" s="44">
        <f>'[1]Frm-1 Anticipated Gen.'!B111</f>
        <v>82</v>
      </c>
      <c r="AO57" s="45">
        <f>'[1]Frm-1 Anticipated Gen.'!C111</f>
        <v>123</v>
      </c>
      <c r="AP57" s="45">
        <f>'[1]Frm-1 Anticipated Gen.'!D111+'[1]Frm-1 Anticipated Gen.'!E111+'[1]Frm-1 Anticipated Gen.'!F111+'[1]Frm-1 Anticipated Gen.'!G111+'[1]Frm-1 Anticipated Gen.'!H111+'[1]Frm-1 Anticipated Gen.'!I111+'[1]Frm-1 Anticipated Gen.'!J111+'[1]Frm-1 Anticipated Gen.'!K111+'[1]Frm-1 Anticipated Gen.'!M111+'[1]Frm-1 Anticipated Gen.'!P111+'[1]Frm-1 Anticipated Gen.'!Z111+'[1]Frm-1 Anticipated Gen.'!AA111+'[1]Frm-1 Anticipated Gen.'!AB111+('[1]Frm-1 Anticipated Gen.'!N111*0.87)+('[1]Frm-1 Anticipated Gen.'!O111*0.87)</f>
        <v>270.52999999999997</v>
      </c>
      <c r="AQ57" s="45">
        <f t="shared" si="8"/>
        <v>475.53</v>
      </c>
      <c r="AR57" s="45">
        <f>'[1]Frm-1 Anticipated Gen.'!U111*0.77+'[1]Frm-1 Anticipated Gen.'!V111*0+'[1]Frm-1 Anticipated Gen.'!W111*0.87+'[1]Frm-1 Anticipated Gen.'!X111*0.8377+'[1]Frm-1 Anticipated Gen.'!Y111*0.8571+'[1]Frm-1 Anticipated Gen.'!AC111*0.87+'[1]Frm-1 Anticipated Gen.'!N111*0.87+'[1]Frm-1 Anticipated Gen.'!AD111*1</f>
        <v>186.33693790000001</v>
      </c>
      <c r="AS57" s="45">
        <f>'[1]Frm-4 Shared Projects'!N106</f>
        <v>60.06</v>
      </c>
      <c r="AT57" s="45">
        <f>'[1]Annx-D (IE)'!P100</f>
        <v>0</v>
      </c>
      <c r="AU57" s="45">
        <f>'[1]Annx-D (IE)'!R100</f>
        <v>0</v>
      </c>
      <c r="AV57" s="45">
        <f>'[1]Annx-D (IE)'!S100</f>
        <v>0</v>
      </c>
      <c r="AW57" s="45">
        <f>'[1]Annx-D (IE)'!U100</f>
        <v>0</v>
      </c>
      <c r="AX57" s="45">
        <f>'[1]Frm-1 Anticipated Gen.'!U111*0.23+'[1]Frm-1 Anticipated Gen.'!V111*0+'[1]Frm-1 Anticipated Gen.'!W111*0.13+'[1]Frm-1 Anticipated Gen.'!X111*0.1623+'[1]Frm-1 Anticipated Gen.'!Y111*0.1429+('[1]Frm-1 Anticipated Gen.'!AC111*0.13)+('[1]Frm-1 Anticipated Gen.'!N111*0.13)</f>
        <v>36.770062100000004</v>
      </c>
      <c r="AY57" s="45">
        <f>'[1]GoHP POWER'!G98+'[1]GoHP POWER'!H98</f>
        <v>585.93000000000006</v>
      </c>
      <c r="AZ57" s="45">
        <f>'[1]Annx-D (IE)'!AU100</f>
        <v>370</v>
      </c>
      <c r="BA57" s="45">
        <f>'[1]Annx-D (IE)'!AS100</f>
        <v>0</v>
      </c>
      <c r="BB57" s="45">
        <f>ABS('[1]Annx-D (IE)'!AW100)+'[1]Annx-D (IE)'!AV100</f>
        <v>0</v>
      </c>
      <c r="BC57" s="45">
        <f>'[1]CENTER SECTOR'!BW102-AY57-'[1]GoHP POWER'!F98</f>
        <v>296.34578067719985</v>
      </c>
      <c r="BD57" s="45">
        <f t="shared" si="9"/>
        <v>495.69993790000001</v>
      </c>
      <c r="BE57" s="45">
        <f t="shared" si="10"/>
        <v>1384.6358427771997</v>
      </c>
      <c r="BF57" s="45">
        <f t="shared" si="11"/>
        <v>572.33578067719986</v>
      </c>
      <c r="BG57" s="45">
        <f t="shared" si="1"/>
        <v>76.635842777199741</v>
      </c>
      <c r="BH57" s="46"/>
      <c r="BI57" s="44"/>
      <c r="BJ57" s="44"/>
      <c r="BK57" s="44"/>
      <c r="BL57" s="44"/>
      <c r="BM57" s="44"/>
      <c r="BN57" s="44"/>
    </row>
    <row r="58" spans="1:73" ht="55.15" customHeight="1" x14ac:dyDescent="0.2">
      <c r="A58" s="44">
        <v>47</v>
      </c>
      <c r="B58" s="45" t="s">
        <v>171</v>
      </c>
      <c r="C58" s="45">
        <f>'[1]Frm-3 DEMAND'!C58</f>
        <v>1553</v>
      </c>
      <c r="D58" s="44">
        <f>'[1]Frm-3 DEMAND'!F58</f>
        <v>0</v>
      </c>
      <c r="E58" s="45">
        <f t="shared" si="2"/>
        <v>1553</v>
      </c>
      <c r="F58" s="44">
        <f>'[1]Frm-1 Anticipated Gen.'!T64</f>
        <v>300</v>
      </c>
      <c r="G58" s="44">
        <f>'[1]Frm-1 Anticipated Gen.'!B64</f>
        <v>90</v>
      </c>
      <c r="H58" s="45">
        <f>'[1]Frm-1 Anticipated Gen.'!C64</f>
        <v>90</v>
      </c>
      <c r="I58" s="45">
        <f>'[1]Frm-1 Anticipated Gen.'!D64+'[1]Frm-1 Anticipated Gen.'!E64+'[1]Frm-1 Anticipated Gen.'!F64+'[1]Frm-1 Anticipated Gen.'!G64+'[1]Frm-1 Anticipated Gen.'!H64+'[1]Frm-1 Anticipated Gen.'!I64+'[1]Frm-1 Anticipated Gen.'!J64+'[1]Frm-1 Anticipated Gen.'!K64+'[1]Frm-1 Anticipated Gen.'!M64+'[1]Frm-1 Anticipated Gen.'!P64+'[1]Frm-1 Anticipated Gen.'!Z64+'[1]Frm-1 Anticipated Gen.'!AA64+'[1]Frm-1 Anticipated Gen.'!AB64+('[1]Frm-1 Anticipated Gen.'!N64*0.87)+('[1]Frm-1 Anticipated Gen.'!O64*0.87)</f>
        <v>292.52999999999997</v>
      </c>
      <c r="J58" s="45">
        <f t="shared" si="3"/>
        <v>472.53</v>
      </c>
      <c r="K58" s="45">
        <f>'[1]Frm-1 Anticipated Gen.'!U64*0.77+'[1]Frm-1 Anticipated Gen.'!V64*0+'[1]Frm-1 Anticipated Gen.'!W64*0.87+'[1]Frm-1 Anticipated Gen.'!X64*0.8377+'[1]Frm-1 Anticipated Gen.'!Y64*0.8571+'[1]Frm-1 Anticipated Gen.'!AC64*0.87+'[1]Frm-1 Anticipated Gen.'!N64*0.87+'[1]Frm-1 Anticipated Gen.'!AD64*1</f>
        <v>55.818365799999995</v>
      </c>
      <c r="L58" s="45">
        <f>'[1]Frm-4 Shared Projects'!N59</f>
        <v>60.06</v>
      </c>
      <c r="M58" s="45">
        <f>'[1]Annx-D (IE)'!P53</f>
        <v>0</v>
      </c>
      <c r="N58" s="45">
        <f>'[1]Annx-D (IE)'!R53</f>
        <v>0</v>
      </c>
      <c r="O58" s="45">
        <f>'[1]Annx-D (IE)'!S53</f>
        <v>0</v>
      </c>
      <c r="P58" s="45">
        <f>'[1]Annx-D (IE)'!U53</f>
        <v>0</v>
      </c>
      <c r="Q58" s="45">
        <f>'[1]Frm-1 Anticipated Gen.'!U64*0.23+'[1]Frm-1 Anticipated Gen.'!V64*0+'[1]Frm-1 Anticipated Gen.'!W64*0.13+'[1]Frm-1 Anticipated Gen.'!X64*0.1623+'[1]Frm-1 Anticipated Gen.'!Y64*0.1429+('[1]Frm-1 Anticipated Gen.'!AC64*0.13)+('[1]Frm-1 Anticipated Gen.'!N64*0.13)</f>
        <v>8.1856341999999991</v>
      </c>
      <c r="R58" s="45">
        <f>'[1]GoHP POWER'!G51+'[1]GoHP POWER'!H51</f>
        <v>222.57</v>
      </c>
      <c r="S58" s="45">
        <f>'[1]Annx-D (IE)'!AU53</f>
        <v>220</v>
      </c>
      <c r="T58" s="45">
        <f>'[1]Annx-D (IE)'!AS53</f>
        <v>0</v>
      </c>
      <c r="U58" s="45">
        <f>ABS('[1]Annx-D (IE)'!AW53)+'[1]Annx-D (IE)'!AV53</f>
        <v>0</v>
      </c>
      <c r="V58" s="45">
        <f>'[1]CENTER SECTOR'!BW55-R58-'[1]GoHP POWER'!F51</f>
        <v>266.50853067719993</v>
      </c>
      <c r="W58" s="45">
        <f t="shared" si="4"/>
        <v>772.28436580000005</v>
      </c>
      <c r="X58" s="45">
        <f t="shared" si="5"/>
        <v>1109.8541648772</v>
      </c>
      <c r="Y58" s="45">
        <f t="shared" si="6"/>
        <v>329.13853067719992</v>
      </c>
      <c r="Z58" s="45">
        <f t="shared" si="0"/>
        <v>-443.14583512280001</v>
      </c>
      <c r="AA58" s="46"/>
      <c r="AB58" s="44"/>
      <c r="AC58" s="44"/>
      <c r="AD58" s="44"/>
      <c r="AE58" s="44"/>
      <c r="AF58" s="44"/>
      <c r="AG58" s="44"/>
      <c r="AH58" s="45">
        <v>95</v>
      </c>
      <c r="AI58" s="45" t="s">
        <v>172</v>
      </c>
      <c r="AJ58" s="45">
        <f>'[1]Frm-3 DEMAND'!C106</f>
        <v>1289</v>
      </c>
      <c r="AK58" s="44">
        <f>'[1]Frm-3 DEMAND'!F106</f>
        <v>0</v>
      </c>
      <c r="AL58" s="45">
        <f t="shared" si="7"/>
        <v>1289</v>
      </c>
      <c r="AM58" s="44">
        <f>'[1]Frm-1 Anticipated Gen.'!T112</f>
        <v>300</v>
      </c>
      <c r="AN58" s="44">
        <f>'[1]Frm-1 Anticipated Gen.'!B112</f>
        <v>82</v>
      </c>
      <c r="AO58" s="45">
        <f>'[1]Frm-1 Anticipated Gen.'!C112</f>
        <v>123</v>
      </c>
      <c r="AP58" s="45">
        <f>'[1]Frm-1 Anticipated Gen.'!D112+'[1]Frm-1 Anticipated Gen.'!E112+'[1]Frm-1 Anticipated Gen.'!F112+'[1]Frm-1 Anticipated Gen.'!G112+'[1]Frm-1 Anticipated Gen.'!H112+'[1]Frm-1 Anticipated Gen.'!I112+'[1]Frm-1 Anticipated Gen.'!J112+'[1]Frm-1 Anticipated Gen.'!K112+'[1]Frm-1 Anticipated Gen.'!M112+'[1]Frm-1 Anticipated Gen.'!P112+'[1]Frm-1 Anticipated Gen.'!Z112+'[1]Frm-1 Anticipated Gen.'!AA112+'[1]Frm-1 Anticipated Gen.'!AB112+('[1]Frm-1 Anticipated Gen.'!N112*0.87)+('[1]Frm-1 Anticipated Gen.'!O112*0.87)</f>
        <v>270.52999999999997</v>
      </c>
      <c r="AQ58" s="45">
        <f t="shared" si="8"/>
        <v>475.53</v>
      </c>
      <c r="AR58" s="45">
        <f>'[1]Frm-1 Anticipated Gen.'!U112*0.77+'[1]Frm-1 Anticipated Gen.'!V112*0+'[1]Frm-1 Anticipated Gen.'!W112*0.87+'[1]Frm-1 Anticipated Gen.'!X112*0.8377+'[1]Frm-1 Anticipated Gen.'!Y112*0.8571+'[1]Frm-1 Anticipated Gen.'!AC112*0.87+'[1]Frm-1 Anticipated Gen.'!N112*0.87+'[1]Frm-1 Anticipated Gen.'!AD112*1</f>
        <v>186.33693790000001</v>
      </c>
      <c r="AS58" s="45">
        <f>'[1]Frm-4 Shared Projects'!N107</f>
        <v>60.06</v>
      </c>
      <c r="AT58" s="45">
        <f>'[1]Annx-D (IE)'!P101</f>
        <v>0</v>
      </c>
      <c r="AU58" s="45">
        <f>'[1]Annx-D (IE)'!R101</f>
        <v>0</v>
      </c>
      <c r="AV58" s="45">
        <f>'[1]Annx-D (IE)'!S101</f>
        <v>0</v>
      </c>
      <c r="AW58" s="45">
        <f>'[1]Annx-D (IE)'!U101</f>
        <v>0</v>
      </c>
      <c r="AX58" s="45">
        <f>'[1]Frm-1 Anticipated Gen.'!U112*0.23+'[1]Frm-1 Anticipated Gen.'!V112*0+'[1]Frm-1 Anticipated Gen.'!W112*0.13+'[1]Frm-1 Anticipated Gen.'!X112*0.1623+'[1]Frm-1 Anticipated Gen.'!Y112*0.1429+('[1]Frm-1 Anticipated Gen.'!AC112*0.13)+('[1]Frm-1 Anticipated Gen.'!N112*0.13)</f>
        <v>36.770062100000004</v>
      </c>
      <c r="AY58" s="45">
        <f>'[1]GoHP POWER'!G99+'[1]GoHP POWER'!H99</f>
        <v>585.93000000000006</v>
      </c>
      <c r="AZ58" s="45">
        <f>'[1]Annx-D (IE)'!AU101</f>
        <v>370</v>
      </c>
      <c r="BA58" s="45">
        <f>'[1]Annx-D (IE)'!AS101</f>
        <v>0</v>
      </c>
      <c r="BB58" s="45">
        <f>ABS('[1]Annx-D (IE)'!AW101)+'[1]Annx-D (IE)'!AV101</f>
        <v>0</v>
      </c>
      <c r="BC58" s="45">
        <f>'[1]CENTER SECTOR'!BW103-AY58-'[1]GoHP POWER'!F99</f>
        <v>281.77727167720013</v>
      </c>
      <c r="BD58" s="45">
        <f t="shared" si="9"/>
        <v>476.69993790000001</v>
      </c>
      <c r="BE58" s="45">
        <f t="shared" si="10"/>
        <v>1370.0673337772</v>
      </c>
      <c r="BF58" s="45">
        <f t="shared" si="11"/>
        <v>557.76727167720014</v>
      </c>
      <c r="BG58" s="45">
        <f t="shared" si="1"/>
        <v>81.06733377720002</v>
      </c>
      <c r="BH58" s="46"/>
      <c r="BI58" s="44"/>
      <c r="BJ58" s="44"/>
      <c r="BK58" s="44"/>
      <c r="BL58" s="44"/>
      <c r="BM58" s="44"/>
      <c r="BN58" s="44"/>
    </row>
    <row r="59" spans="1:73" ht="55.15" customHeight="1" x14ac:dyDescent="0.2">
      <c r="A59" s="44">
        <v>48</v>
      </c>
      <c r="B59" s="45" t="s">
        <v>173</v>
      </c>
      <c r="C59" s="45">
        <f>'[1]Frm-3 DEMAND'!C59</f>
        <v>1547</v>
      </c>
      <c r="D59" s="44">
        <f>'[1]Frm-3 DEMAND'!F59</f>
        <v>0</v>
      </c>
      <c r="E59" s="45">
        <f t="shared" si="2"/>
        <v>1547</v>
      </c>
      <c r="F59" s="44">
        <f>'[1]Frm-1 Anticipated Gen.'!T65</f>
        <v>300</v>
      </c>
      <c r="G59" s="44">
        <f>'[1]Frm-1 Anticipated Gen.'!B65</f>
        <v>90</v>
      </c>
      <c r="H59" s="45">
        <f>'[1]Frm-1 Anticipated Gen.'!C65</f>
        <v>122</v>
      </c>
      <c r="I59" s="45">
        <f>'[1]Frm-1 Anticipated Gen.'!D65+'[1]Frm-1 Anticipated Gen.'!E65+'[1]Frm-1 Anticipated Gen.'!F65+'[1]Frm-1 Anticipated Gen.'!G65+'[1]Frm-1 Anticipated Gen.'!H65+'[1]Frm-1 Anticipated Gen.'!I65+'[1]Frm-1 Anticipated Gen.'!J65+'[1]Frm-1 Anticipated Gen.'!K65+'[1]Frm-1 Anticipated Gen.'!M65+'[1]Frm-1 Anticipated Gen.'!P65+'[1]Frm-1 Anticipated Gen.'!Z65+'[1]Frm-1 Anticipated Gen.'!AA65+'[1]Frm-1 Anticipated Gen.'!AB65+('[1]Frm-1 Anticipated Gen.'!N65*0.87)+('[1]Frm-1 Anticipated Gen.'!O65*0.87)</f>
        <v>292.52999999999997</v>
      </c>
      <c r="J59" s="45">
        <f t="shared" si="3"/>
        <v>504.53</v>
      </c>
      <c r="K59" s="45">
        <f>'[1]Frm-1 Anticipated Gen.'!U65*0.77+'[1]Frm-1 Anticipated Gen.'!V65*0+'[1]Frm-1 Anticipated Gen.'!W65*0.87+'[1]Frm-1 Anticipated Gen.'!X65*0.8377+'[1]Frm-1 Anticipated Gen.'!Y65*0.8571+'[1]Frm-1 Anticipated Gen.'!AC65*0.87+'[1]Frm-1 Anticipated Gen.'!N65*0.87+'[1]Frm-1 Anticipated Gen.'!AD65*1</f>
        <v>55.818365799999995</v>
      </c>
      <c r="L59" s="45">
        <f>'[1]Frm-4 Shared Projects'!N60</f>
        <v>60.06</v>
      </c>
      <c r="M59" s="45">
        <f>'[1]Annx-D (IE)'!P54</f>
        <v>0</v>
      </c>
      <c r="N59" s="45">
        <f>'[1]Annx-D (IE)'!R54</f>
        <v>0</v>
      </c>
      <c r="O59" s="45">
        <f>'[1]Annx-D (IE)'!S54</f>
        <v>0</v>
      </c>
      <c r="P59" s="45">
        <f>'[1]Annx-D (IE)'!U54</f>
        <v>0</v>
      </c>
      <c r="Q59" s="45">
        <f>'[1]Frm-1 Anticipated Gen.'!U65*0.23+'[1]Frm-1 Anticipated Gen.'!V65*0+'[1]Frm-1 Anticipated Gen.'!W65*0.13+'[1]Frm-1 Anticipated Gen.'!X65*0.1623+'[1]Frm-1 Anticipated Gen.'!Y65*0.1429+('[1]Frm-1 Anticipated Gen.'!AC65*0.13)+('[1]Frm-1 Anticipated Gen.'!N65*0.13)</f>
        <v>8.1856341999999991</v>
      </c>
      <c r="R59" s="45">
        <f>'[1]GoHP POWER'!G52+'[1]GoHP POWER'!H52</f>
        <v>222.57</v>
      </c>
      <c r="S59" s="45">
        <f>'[1]Annx-D (IE)'!AU54</f>
        <v>220</v>
      </c>
      <c r="T59" s="45">
        <f>'[1]Annx-D (IE)'!AS54</f>
        <v>0</v>
      </c>
      <c r="U59" s="45">
        <f>ABS('[1]Annx-D (IE)'!AW54)+'[1]Annx-D (IE)'!AV54</f>
        <v>0</v>
      </c>
      <c r="V59" s="45">
        <f>'[1]CENTER SECTOR'!BW56-R59-'[1]GoHP POWER'!F52</f>
        <v>266.70853067719986</v>
      </c>
      <c r="W59" s="45">
        <f t="shared" si="4"/>
        <v>734.28436580000005</v>
      </c>
      <c r="X59" s="45">
        <f t="shared" si="5"/>
        <v>1142.0541648771998</v>
      </c>
      <c r="Y59" s="45">
        <f t="shared" si="6"/>
        <v>329.33853067719986</v>
      </c>
      <c r="Z59" s="45">
        <f t="shared" si="0"/>
        <v>-404.94583512280019</v>
      </c>
      <c r="AA59" s="46"/>
      <c r="AB59" s="44"/>
      <c r="AC59" s="44"/>
      <c r="AD59" s="44"/>
      <c r="AE59" s="44"/>
      <c r="AF59" s="44"/>
      <c r="AG59" s="44"/>
      <c r="AH59" s="45">
        <v>96</v>
      </c>
      <c r="AI59" s="45" t="s">
        <v>174</v>
      </c>
      <c r="AJ59" s="45">
        <f>'[1]Frm-3 DEMAND'!C107</f>
        <v>1279</v>
      </c>
      <c r="AK59" s="44">
        <f>'[1]Frm-3 DEMAND'!F107</f>
        <v>0</v>
      </c>
      <c r="AL59" s="45">
        <f t="shared" si="7"/>
        <v>1279</v>
      </c>
      <c r="AM59" s="44">
        <f>'[1]Frm-1 Anticipated Gen.'!T113</f>
        <v>300</v>
      </c>
      <c r="AN59" s="44">
        <f>'[1]Frm-1 Anticipated Gen.'!B113</f>
        <v>82</v>
      </c>
      <c r="AO59" s="45">
        <f>'[1]Frm-1 Anticipated Gen.'!C113</f>
        <v>123</v>
      </c>
      <c r="AP59" s="45">
        <f>'[1]Frm-1 Anticipated Gen.'!D113+'[1]Frm-1 Anticipated Gen.'!E113+'[1]Frm-1 Anticipated Gen.'!F113+'[1]Frm-1 Anticipated Gen.'!G113+'[1]Frm-1 Anticipated Gen.'!H113+'[1]Frm-1 Anticipated Gen.'!I113+'[1]Frm-1 Anticipated Gen.'!J113+'[1]Frm-1 Anticipated Gen.'!K113+'[1]Frm-1 Anticipated Gen.'!M113+'[1]Frm-1 Anticipated Gen.'!P113+'[1]Frm-1 Anticipated Gen.'!Z113+'[1]Frm-1 Anticipated Gen.'!AA113+'[1]Frm-1 Anticipated Gen.'!AB113+('[1]Frm-1 Anticipated Gen.'!N113*0.87)+('[1]Frm-1 Anticipated Gen.'!O113*0.87)</f>
        <v>270.52999999999997</v>
      </c>
      <c r="AQ59" s="45">
        <f>AN59+AO59+AP59</f>
        <v>475.53</v>
      </c>
      <c r="AR59" s="45">
        <f>'[1]Frm-1 Anticipated Gen.'!U113*0.77+'[1]Frm-1 Anticipated Gen.'!V113*0+'[1]Frm-1 Anticipated Gen.'!W113*0.87+'[1]Frm-1 Anticipated Gen.'!X113*0.8377+'[1]Frm-1 Anticipated Gen.'!Y113*0.8571+'[1]Frm-1 Anticipated Gen.'!AC113*0.87+'[1]Frm-1 Anticipated Gen.'!N113*0.87+'[1]Frm-1 Anticipated Gen.'!AD113*1</f>
        <v>186.33693790000001</v>
      </c>
      <c r="AS59" s="45">
        <f>'[1]Frm-4 Shared Projects'!N108</f>
        <v>60.06</v>
      </c>
      <c r="AT59" s="45">
        <f>'[1]Annx-D (IE)'!P102</f>
        <v>0</v>
      </c>
      <c r="AU59" s="45">
        <f>'[1]Annx-D (IE)'!R102</f>
        <v>0</v>
      </c>
      <c r="AV59" s="45">
        <f>'[1]Annx-D (IE)'!S102</f>
        <v>0</v>
      </c>
      <c r="AW59" s="45">
        <f>'[1]Annx-D (IE)'!U102</f>
        <v>0</v>
      </c>
      <c r="AX59" s="45">
        <f>'[1]Frm-1 Anticipated Gen.'!U113*0.23+'[1]Frm-1 Anticipated Gen.'!V113*0+'[1]Frm-1 Anticipated Gen.'!W113*0.13+'[1]Frm-1 Anticipated Gen.'!X113*0.1623+'[1]Frm-1 Anticipated Gen.'!Y113*0.1429+('[1]Frm-1 Anticipated Gen.'!AC113*0.13)+('[1]Frm-1 Anticipated Gen.'!N113*0.13)</f>
        <v>36.770062100000004</v>
      </c>
      <c r="AY59" s="45">
        <f>'[1]GoHP POWER'!G100+'[1]GoHP POWER'!H100</f>
        <v>510.66000000000008</v>
      </c>
      <c r="AZ59" s="45">
        <f>'[1]Annx-D (IE)'!AU102</f>
        <v>370</v>
      </c>
      <c r="BA59" s="45">
        <f>'[1]Annx-D (IE)'!AS102</f>
        <v>0</v>
      </c>
      <c r="BB59" s="45">
        <f>ABS('[1]Annx-D (IE)'!AW102)+'[1]Annx-D (IE)'!AV102</f>
        <v>0</v>
      </c>
      <c r="BC59" s="45">
        <f>'[1]CENTER SECTOR'!BW104-AY59-'[1]GoHP POWER'!F100</f>
        <v>278.00403267720003</v>
      </c>
      <c r="BD59" s="45">
        <f t="shared" si="9"/>
        <v>466.69993790000001</v>
      </c>
      <c r="BE59" s="45">
        <f t="shared" si="10"/>
        <v>1291.0240947771999</v>
      </c>
      <c r="BF59" s="45">
        <f t="shared" si="11"/>
        <v>478.72403267720011</v>
      </c>
      <c r="BG59" s="45">
        <f t="shared" si="1"/>
        <v>12.024094777199934</v>
      </c>
      <c r="BH59" s="46"/>
      <c r="BI59" s="44"/>
      <c r="BJ59" s="44"/>
      <c r="BK59" s="44"/>
      <c r="BL59" s="44"/>
      <c r="BM59" s="44"/>
      <c r="BN59" s="44"/>
    </row>
    <row r="60" spans="1:73" ht="26.25" customHeight="1" thickBot="1" x14ac:dyDescent="0.25">
      <c r="A60" s="3"/>
      <c r="B60" s="3"/>
      <c r="C60" s="3"/>
      <c r="D60" s="3"/>
      <c r="E60" s="3"/>
      <c r="F60" s="3"/>
      <c r="G60" s="3"/>
      <c r="H60" s="3"/>
      <c r="I60" s="3"/>
      <c r="J60" s="3" t="s">
        <v>175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5"/>
      <c r="AB60" s="5"/>
      <c r="AC60" s="5"/>
      <c r="AD60" s="5"/>
      <c r="AE60" s="5"/>
      <c r="AF60" s="5"/>
      <c r="AG60" s="5"/>
      <c r="AH60" s="3"/>
      <c r="AI60" s="47" t="s">
        <v>176</v>
      </c>
      <c r="AJ60" s="48">
        <f t="shared" ref="AJ60:AZ60" si="12">ROUND(SUM((C12:C59),(AJ12:AJ59))/4,0)</f>
        <v>33964</v>
      </c>
      <c r="AK60" s="49">
        <f t="shared" si="12"/>
        <v>0</v>
      </c>
      <c r="AL60" s="49">
        <f t="shared" si="12"/>
        <v>33964</v>
      </c>
      <c r="AM60" s="49">
        <f t="shared" si="12"/>
        <v>6318</v>
      </c>
      <c r="AN60" s="49">
        <f t="shared" si="12"/>
        <v>2016</v>
      </c>
      <c r="AO60" s="49">
        <f t="shared" si="12"/>
        <v>2684</v>
      </c>
      <c r="AP60" s="49">
        <f t="shared" si="12"/>
        <v>7560</v>
      </c>
      <c r="AQ60" s="49">
        <f t="shared" si="12"/>
        <v>12260</v>
      </c>
      <c r="AR60" s="49">
        <f t="shared" si="12"/>
        <v>2898</v>
      </c>
      <c r="AS60" s="49">
        <f t="shared" si="12"/>
        <v>1441</v>
      </c>
      <c r="AT60" s="49">
        <f t="shared" si="12"/>
        <v>0</v>
      </c>
      <c r="AU60" s="49">
        <f t="shared" si="12"/>
        <v>0</v>
      </c>
      <c r="AV60" s="49">
        <f t="shared" si="12"/>
        <v>0</v>
      </c>
      <c r="AW60" s="49">
        <f t="shared" si="12"/>
        <v>0</v>
      </c>
      <c r="AX60" s="49">
        <f t="shared" si="12"/>
        <v>536</v>
      </c>
      <c r="AY60" s="49">
        <f t="shared" si="12"/>
        <v>8444</v>
      </c>
      <c r="AZ60" s="49">
        <f t="shared" si="12"/>
        <v>6480</v>
      </c>
      <c r="BA60" s="49">
        <f>ROUND(SUM((T12:T59),(BA12:BA59))/4,2)</f>
        <v>0</v>
      </c>
      <c r="BB60" s="49">
        <f>ROUND(SUM((U12:U59),(BB12:BB59))/4,2)</f>
        <v>0</v>
      </c>
      <c r="BC60" s="49">
        <f>ROUND(SUM((V12:V59),(BC12:BC59))/4,0)</f>
        <v>6504</v>
      </c>
      <c r="BD60" s="49">
        <f>ROUND(SUM((W12:W59),(BD12:BD59))/4,0)</f>
        <v>14851</v>
      </c>
      <c r="BE60" s="49">
        <f>ROUND(SUM((X12:X59),(BE12:BE59))/4,0)</f>
        <v>29023</v>
      </c>
      <c r="BF60" s="49">
        <f>ROUND(SUM((Y12:Y59),(BF12:BF59))/4,0)</f>
        <v>9910</v>
      </c>
      <c r="BG60" s="49">
        <f>ROUND(SUM((Z12:Z59),(BG12:BG59))/4,2)</f>
        <v>-4941.59</v>
      </c>
      <c r="BH60" s="49"/>
      <c r="BI60" s="49"/>
      <c r="BJ60" s="49"/>
      <c r="BK60" s="49"/>
      <c r="BL60" s="49"/>
      <c r="BM60" s="49"/>
      <c r="BN60" s="50"/>
    </row>
    <row r="61" spans="1:73" ht="24.75" customHeight="1" thickBot="1" x14ac:dyDescent="0.25">
      <c r="A61" s="51" t="s">
        <v>177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3"/>
      <c r="AB61" s="53"/>
      <c r="AC61" s="53"/>
      <c r="AD61" s="53"/>
      <c r="AE61" s="53"/>
      <c r="AF61" s="53"/>
      <c r="AG61" s="54"/>
      <c r="AH61" s="55"/>
      <c r="AI61" s="55"/>
      <c r="AJ61" s="55"/>
      <c r="AK61" s="55"/>
      <c r="AL61" s="55"/>
      <c r="AM61" s="55"/>
      <c r="AN61" s="55"/>
      <c r="AO61" s="55"/>
      <c r="AP61" s="56"/>
      <c r="AQ61" s="52"/>
      <c r="AR61" s="57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6"/>
      <c r="BE61" s="56"/>
      <c r="BF61" s="56"/>
      <c r="BG61" s="56"/>
      <c r="BH61" s="54"/>
      <c r="BI61" s="54"/>
      <c r="BJ61" s="54"/>
      <c r="BK61" s="54"/>
      <c r="BL61" s="54"/>
      <c r="BM61" s="54"/>
      <c r="BN61" s="54"/>
      <c r="BO61" s="58"/>
    </row>
    <row r="62" spans="1:73" ht="77.45" customHeight="1" x14ac:dyDescent="0.2">
      <c r="A62" s="59">
        <f>[1]Abstract!C3</f>
        <v>1</v>
      </c>
      <c r="B62" s="60" t="str">
        <f>[1]Abstract!D3</f>
        <v>Own Gen i/c Patikari &amp;  Micros (IPPs)</v>
      </c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2">
        <f>[1]Abstract!G3</f>
        <v>122.6</v>
      </c>
      <c r="N62" s="62"/>
      <c r="O62" s="62"/>
      <c r="P62" s="62"/>
      <c r="Q62" s="63"/>
      <c r="R62" s="61"/>
      <c r="S62" s="63"/>
      <c r="T62" s="64">
        <v>6</v>
      </c>
      <c r="U62" s="65" t="str">
        <f>[1]Abstract!D8</f>
        <v xml:space="preserve">GoHP power scheduled to HPSEBL Equity : NJPC 22%,  Rampur  26.1%, Koldam 15% UA &amp; SOR  </v>
      </c>
      <c r="V62" s="65"/>
      <c r="W62" s="65"/>
      <c r="X62" s="65"/>
      <c r="Y62" s="65"/>
      <c r="Z62" s="65"/>
      <c r="AA62" s="65"/>
      <c r="AB62" s="65"/>
      <c r="AC62" s="62">
        <f>[1]Abstract!$G$8</f>
        <v>84.437224999999955</v>
      </c>
      <c r="AD62" s="62"/>
      <c r="AE62" s="66">
        <v>11</v>
      </c>
      <c r="AF62" s="66"/>
      <c r="AG62" s="63">
        <f>[1]Abstract!G8</f>
        <v>84.437224999999955</v>
      </c>
      <c r="AH62" s="66"/>
      <c r="AI62" s="66">
        <v>11</v>
      </c>
      <c r="AJ62" s="65" t="str">
        <f>[1]Abstract!$K$27</f>
        <v>Net Availability after Export/sale (9-10)</v>
      </c>
      <c r="AK62" s="65"/>
      <c r="AL62" s="65"/>
      <c r="AM62" s="65"/>
      <c r="AN62" s="62">
        <f>[1]Abstract!$O$27</f>
        <v>292.47708499999993</v>
      </c>
      <c r="AO62" s="62"/>
      <c r="AP62" s="61"/>
      <c r="AQ62" s="67">
        <v>16</v>
      </c>
      <c r="AR62" s="68" t="str">
        <f>[1]Abstract!K32</f>
        <v>Surrender of Energy from central sector</v>
      </c>
      <c r="AS62" s="68"/>
      <c r="AT62" s="69"/>
      <c r="AU62" s="61"/>
      <c r="AV62" s="61"/>
      <c r="AW62" s="61"/>
      <c r="AX62" s="61"/>
      <c r="AY62" s="70"/>
      <c r="AZ62" s="70"/>
      <c r="BA62" s="61"/>
      <c r="BB62" s="61"/>
      <c r="BC62" s="71">
        <f>[1]Abstract!O32</f>
        <v>2.2454599999999956</v>
      </c>
      <c r="BD62" s="72"/>
      <c r="BE62" s="55"/>
      <c r="BF62" s="55"/>
      <c r="BG62" s="55"/>
      <c r="BH62" s="55"/>
      <c r="BI62" s="55"/>
      <c r="BJ62" s="55"/>
      <c r="BK62" s="55"/>
      <c r="BL62" s="54"/>
      <c r="BM62" s="54"/>
      <c r="BN62" s="54"/>
      <c r="BO62" s="54"/>
      <c r="BP62" s="54"/>
      <c r="BQ62" s="54"/>
      <c r="BR62" s="54"/>
      <c r="BU62" s="6">
        <f>3977-2879</f>
        <v>1098</v>
      </c>
    </row>
    <row r="63" spans="1:73" ht="43.5" customHeight="1" x14ac:dyDescent="0.2">
      <c r="A63" s="73">
        <f>[1]Abstract!C4</f>
        <v>2</v>
      </c>
      <c r="B63" s="51" t="str">
        <f>[1]Abstract!D4</f>
        <v>Baspa-II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74">
        <f>[1]Abstract!G4</f>
        <v>63.18</v>
      </c>
      <c r="N63" s="74"/>
      <c r="O63" s="74"/>
      <c r="P63" s="74"/>
      <c r="Q63" s="75"/>
      <c r="R63" s="53"/>
      <c r="S63" s="75"/>
      <c r="T63" s="76">
        <v>7</v>
      </c>
      <c r="U63" s="77" t="str">
        <f>[1]Abstract!D9</f>
        <v>Total Availability with HPSEBL (1+2+3+4+5+6)</v>
      </c>
      <c r="V63" s="77"/>
      <c r="W63" s="77"/>
      <c r="X63" s="77"/>
      <c r="Y63" s="77"/>
      <c r="Z63" s="77"/>
      <c r="AA63" s="77"/>
      <c r="AB63" s="77"/>
      <c r="AC63" s="74">
        <f>[1]Abstract!G9</f>
        <v>357.27708499999994</v>
      </c>
      <c r="AD63" s="74"/>
      <c r="AE63" s="78">
        <v>12</v>
      </c>
      <c r="AF63" s="78"/>
      <c r="AG63" s="75">
        <f>[1]Abstract!G9</f>
        <v>357.27708499999994</v>
      </c>
      <c r="AH63" s="78"/>
      <c r="AI63" s="78">
        <v>12</v>
      </c>
      <c r="AJ63" s="77" t="str">
        <f>[1]Abstract!K28</f>
        <v xml:space="preserve">Demand of the State </v>
      </c>
      <c r="AK63" s="77"/>
      <c r="AL63" s="77"/>
      <c r="AM63" s="77"/>
      <c r="AN63" s="74">
        <f>[1]Abstract!O28</f>
        <v>339.64</v>
      </c>
      <c r="AO63" s="74"/>
      <c r="AP63" s="53"/>
      <c r="AQ63" s="79">
        <v>17</v>
      </c>
      <c r="AR63" s="80" t="str">
        <f>[1]Abstract!K33</f>
        <v>Net Deficit (15-16)</v>
      </c>
      <c r="AS63" s="80"/>
      <c r="AT63" s="54"/>
      <c r="AU63" s="53"/>
      <c r="AV63" s="53"/>
      <c r="AW63" s="53"/>
      <c r="AX63" s="53"/>
      <c r="AY63" s="81"/>
      <c r="AZ63" s="81"/>
      <c r="BA63" s="53"/>
      <c r="BB63" s="53"/>
      <c r="BC63" s="82">
        <f>[1]Abstract!O33</f>
        <v>-49.408375000000049</v>
      </c>
      <c r="BD63" s="83"/>
      <c r="BE63" s="55"/>
      <c r="BF63" s="56"/>
      <c r="BG63" s="57"/>
      <c r="BH63" s="55"/>
      <c r="BI63" s="55"/>
      <c r="BJ63" s="55"/>
      <c r="BK63" s="55"/>
      <c r="BL63" s="54"/>
      <c r="BM63" s="54"/>
      <c r="BN63" s="54"/>
      <c r="BO63" s="54"/>
      <c r="BP63" s="54"/>
      <c r="BQ63" s="54"/>
      <c r="BR63" s="54"/>
    </row>
    <row r="64" spans="1:73" ht="43.5" customHeight="1" x14ac:dyDescent="0.2">
      <c r="A64" s="73">
        <f>[1]Abstract!C5</f>
        <v>3</v>
      </c>
      <c r="B64" s="51" t="str">
        <f>[1]Abstract!D5</f>
        <v>Central Sector i/c SoR and e/c GoHP power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74">
        <f>[1]Abstract!G5</f>
        <v>67.28546</v>
      </c>
      <c r="N64" s="74"/>
      <c r="O64" s="74"/>
      <c r="P64" s="74"/>
      <c r="Q64" s="75"/>
      <c r="R64" s="53"/>
      <c r="S64" s="75"/>
      <c r="T64" s="76">
        <v>8</v>
      </c>
      <c r="U64" s="77" t="str">
        <f>[1]Abstract!$D$33</f>
        <v>Total Import</v>
      </c>
      <c r="V64" s="77"/>
      <c r="W64" s="77"/>
      <c r="X64" s="77"/>
      <c r="Y64" s="77"/>
      <c r="Z64" s="77"/>
      <c r="AA64" s="77"/>
      <c r="AB64" s="77"/>
      <c r="AC64" s="74">
        <f>[1]Abstract!G33</f>
        <v>0</v>
      </c>
      <c r="AD64" s="74"/>
      <c r="AE64" s="78">
        <v>13</v>
      </c>
      <c r="AF64" s="78"/>
      <c r="AG64" s="75">
        <f>[1]Abstract!G33</f>
        <v>0</v>
      </c>
      <c r="AH64" s="78"/>
      <c r="AI64" s="78">
        <v>13</v>
      </c>
      <c r="AJ64" s="77" t="str">
        <f>[1]Abstract!K29</f>
        <v>Power Cut/ Restriction</v>
      </c>
      <c r="AK64" s="77"/>
      <c r="AL64" s="77"/>
      <c r="AM64" s="77"/>
      <c r="AN64" s="74">
        <f>[1]Abstract!O29</f>
        <v>0</v>
      </c>
      <c r="AO64" s="74"/>
      <c r="AP64" s="53"/>
      <c r="AQ64" s="79"/>
      <c r="AR64" s="80"/>
      <c r="AS64" s="80"/>
      <c r="AT64" s="54"/>
      <c r="AU64" s="53"/>
      <c r="AV64" s="53"/>
      <c r="AW64" s="53"/>
      <c r="AX64" s="53"/>
      <c r="AY64" s="81"/>
      <c r="AZ64" s="81"/>
      <c r="BA64" s="53"/>
      <c r="BB64" s="53"/>
      <c r="BC64" s="82"/>
      <c r="BD64" s="83"/>
      <c r="BE64" s="55"/>
      <c r="BF64" s="55"/>
      <c r="BG64" s="55"/>
      <c r="BH64" s="55"/>
      <c r="BI64" s="55"/>
      <c r="BJ64" s="55"/>
      <c r="BK64" s="55"/>
      <c r="BL64" s="54"/>
      <c r="BM64" s="54"/>
      <c r="BN64" s="54"/>
      <c r="BO64" s="54"/>
      <c r="BP64" s="54"/>
      <c r="BQ64" s="54"/>
      <c r="BR64" s="54"/>
    </row>
    <row r="65" spans="1:72" ht="43.5" customHeight="1" x14ac:dyDescent="0.2">
      <c r="A65" s="73">
        <f>[1]Abstract!C6</f>
        <v>4</v>
      </c>
      <c r="B65" s="77" t="str">
        <f>[1]Abstract!D6</f>
        <v xml:space="preserve">Free Power from IPPs selling out side  </v>
      </c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4">
        <f>[1]Abstract!G6</f>
        <v>5.36</v>
      </c>
      <c r="N65" s="74"/>
      <c r="O65" s="74"/>
      <c r="P65" s="74"/>
      <c r="Q65" s="75"/>
      <c r="R65" s="53"/>
      <c r="S65" s="75"/>
      <c r="T65" s="76">
        <v>9</v>
      </c>
      <c r="U65" s="84" t="str">
        <f>[1]Abstract!$D$34</f>
        <v>Total Availability with HPSEBL (7+8)</v>
      </c>
      <c r="V65" s="84"/>
      <c r="W65" s="84"/>
      <c r="X65" s="84"/>
      <c r="Y65" s="84"/>
      <c r="Z65" s="84"/>
      <c r="AA65" s="84"/>
      <c r="AB65" s="84"/>
      <c r="AC65" s="74">
        <f>[1]Abstract!$G$34</f>
        <v>357.27708499999994</v>
      </c>
      <c r="AD65" s="74"/>
      <c r="AE65" s="78">
        <v>14</v>
      </c>
      <c r="AF65" s="78"/>
      <c r="AG65" s="75">
        <f>[1]Abstract!G34</f>
        <v>357.27708499999994</v>
      </c>
      <c r="AH65" s="78"/>
      <c r="AI65" s="78">
        <v>14</v>
      </c>
      <c r="AJ65" s="77" t="str">
        <f>[1]Abstract!K30</f>
        <v>Restricted Demand (12-13)</v>
      </c>
      <c r="AK65" s="77"/>
      <c r="AL65" s="77"/>
      <c r="AM65" s="77"/>
      <c r="AN65" s="74">
        <f>[1]Abstract!O30</f>
        <v>339.64</v>
      </c>
      <c r="AO65" s="74"/>
      <c r="AP65" s="53"/>
      <c r="AQ65" s="79"/>
      <c r="AR65" s="80"/>
      <c r="AS65" s="80"/>
      <c r="AT65" s="54"/>
      <c r="AU65" s="54"/>
      <c r="AV65" s="54"/>
      <c r="AW65" s="53"/>
      <c r="AX65" s="53"/>
      <c r="AY65" s="81"/>
      <c r="AZ65" s="81"/>
      <c r="BA65" s="53"/>
      <c r="BB65" s="53"/>
      <c r="BC65" s="82"/>
      <c r="BD65" s="83"/>
      <c r="BE65" s="55"/>
      <c r="BF65" s="55"/>
      <c r="BG65" s="55"/>
      <c r="BH65" s="55"/>
      <c r="BI65" s="55"/>
      <c r="BJ65" s="55"/>
      <c r="BK65" s="57"/>
      <c r="BL65" s="54"/>
      <c r="BM65" s="54"/>
      <c r="BN65" s="85" t="s">
        <v>178</v>
      </c>
      <c r="BO65" s="54"/>
      <c r="BP65" s="54"/>
      <c r="BQ65" s="54"/>
      <c r="BR65" s="54"/>
      <c r="BS65" s="58"/>
      <c r="BT65" s="58"/>
    </row>
    <row r="66" spans="1:72" ht="43.5" customHeight="1" thickBot="1" x14ac:dyDescent="0.25">
      <c r="A66" s="86">
        <f>[1]Abstract!C7</f>
        <v>5</v>
      </c>
      <c r="B66" s="87" t="str">
        <f>[1]Abstract!D7</f>
        <v>Bilateral  Share (Khara, Shanan &amp; RSD)</v>
      </c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9">
        <f>[1]Abstract!G7</f>
        <v>14.414399999999979</v>
      </c>
      <c r="N66" s="89"/>
      <c r="O66" s="89"/>
      <c r="P66" s="89"/>
      <c r="Q66" s="90"/>
      <c r="R66" s="88"/>
      <c r="S66" s="91"/>
      <c r="T66" s="92">
        <v>10</v>
      </c>
      <c r="U66" s="93" t="str">
        <f>[1]Abstract!$K$26</f>
        <v xml:space="preserve">Total Export </v>
      </c>
      <c r="V66" s="93"/>
      <c r="W66" s="93"/>
      <c r="X66" s="93"/>
      <c r="Y66" s="93"/>
      <c r="Z66" s="93"/>
      <c r="AA66" s="93"/>
      <c r="AB66" s="93"/>
      <c r="AC66" s="89">
        <f>[1]Abstract!$O$26</f>
        <v>64.800000000000011</v>
      </c>
      <c r="AD66" s="89"/>
      <c r="AE66" s="94">
        <v>15</v>
      </c>
      <c r="AF66" s="94"/>
      <c r="AG66" s="90">
        <f>[1]Abstract!O26</f>
        <v>64.800000000000011</v>
      </c>
      <c r="AH66" s="94"/>
      <c r="AI66" s="94">
        <v>15</v>
      </c>
      <c r="AJ66" s="95" t="str">
        <f>[1]Abstract!K31</f>
        <v xml:space="preserve">Gross Surplus/Deficit (+/-) </v>
      </c>
      <c r="AK66" s="95"/>
      <c r="AL66" s="95"/>
      <c r="AM66" s="95"/>
      <c r="AN66" s="89">
        <f>[1]Abstract!O31</f>
        <v>-47.162915000000055</v>
      </c>
      <c r="AO66" s="89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96"/>
      <c r="BE66" s="55"/>
      <c r="BF66" s="55"/>
      <c r="BG66" s="55"/>
      <c r="BH66" s="55"/>
      <c r="BI66" s="55"/>
      <c r="BJ66" s="55"/>
      <c r="BK66" s="55"/>
      <c r="BL66" s="54"/>
      <c r="BM66" s="54"/>
      <c r="BN66" s="85" t="s">
        <v>179</v>
      </c>
      <c r="BO66" s="54"/>
      <c r="BP66" s="54"/>
      <c r="BQ66" s="54"/>
      <c r="BR66" s="54"/>
    </row>
    <row r="67" spans="1:72" ht="15.75" customHeight="1" x14ac:dyDescent="0.2">
      <c r="A67" s="97" t="str">
        <f>IF('[1]Frm-1 Anticipated Gen.'!$A$122="","",'[1]Frm-1 Anticipated Gen.'!$A$122)</f>
        <v/>
      </c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8"/>
      <c r="AF67" s="98"/>
      <c r="AG67" s="98"/>
      <c r="AH67" s="99"/>
      <c r="AI67" s="99"/>
      <c r="AJ67" s="100"/>
      <c r="AK67" s="99"/>
      <c r="AL67" s="99"/>
      <c r="AM67" s="99"/>
      <c r="AN67" s="99"/>
      <c r="AO67" s="99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H67" s="54"/>
      <c r="BI67" s="54"/>
      <c r="BK67" s="54"/>
      <c r="BL67" s="85"/>
      <c r="BM67" s="54"/>
      <c r="BN67" s="54"/>
    </row>
    <row r="68" spans="1:72" ht="15.75" customHeight="1" x14ac:dyDescent="0.2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8"/>
      <c r="AF68" s="98"/>
      <c r="AG68" s="98"/>
      <c r="AH68" s="99"/>
      <c r="AI68" s="99"/>
      <c r="AJ68" s="100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  <c r="BH68" s="98"/>
      <c r="BI68" s="98"/>
      <c r="BK68" s="98"/>
      <c r="BL68" s="98"/>
      <c r="BM68" s="98"/>
      <c r="BN68" s="98"/>
    </row>
    <row r="69" spans="1:72" ht="15.75" customHeight="1" x14ac:dyDescent="0.2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8"/>
      <c r="AF69" s="98"/>
      <c r="AG69" s="98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8"/>
      <c r="BI69" s="98"/>
      <c r="BJ69" s="98"/>
      <c r="BK69" s="98"/>
      <c r="BL69" s="98"/>
      <c r="BM69" s="98"/>
      <c r="BN69" s="98"/>
    </row>
    <row r="70" spans="1:72" x14ac:dyDescent="0.2">
      <c r="M70" s="58"/>
      <c r="N70" s="58"/>
      <c r="O70" s="58"/>
      <c r="P70" s="58"/>
      <c r="Q70" s="58"/>
      <c r="AD70" s="102"/>
    </row>
    <row r="72" spans="1:72" x14ac:dyDescent="0.2">
      <c r="BL72" s="103"/>
    </row>
    <row r="73" spans="1:72" x14ac:dyDescent="0.2">
      <c r="BL73" s="103"/>
    </row>
    <row r="83" spans="30:44" x14ac:dyDescent="0.2">
      <c r="AD83" s="102"/>
      <c r="AE83" s="102"/>
      <c r="AF83" s="102"/>
      <c r="AG83" s="102"/>
      <c r="AH83" s="104"/>
      <c r="AI83" s="104"/>
      <c r="AJ83" s="104"/>
      <c r="AK83" s="104"/>
      <c r="AL83" s="104"/>
      <c r="AM83" s="104"/>
      <c r="AO83" s="104"/>
      <c r="AP83" s="104"/>
      <c r="AR83" s="104"/>
    </row>
    <row r="84" spans="30:44" x14ac:dyDescent="0.2">
      <c r="AD84" s="102"/>
      <c r="AE84" s="102"/>
      <c r="AF84" s="102"/>
      <c r="AG84" s="102"/>
      <c r="AH84" s="104"/>
      <c r="AI84" s="104"/>
      <c r="AJ84" s="104"/>
      <c r="AK84" s="104"/>
      <c r="AL84" s="104"/>
      <c r="AM84" s="104"/>
      <c r="AO84" s="104"/>
      <c r="AP84" s="104"/>
      <c r="AR84" s="104"/>
    </row>
    <row r="85" spans="30:44" x14ac:dyDescent="0.2">
      <c r="AD85" s="102"/>
      <c r="AE85" s="102"/>
      <c r="AF85" s="102"/>
      <c r="AG85" s="102"/>
      <c r="AH85" s="104"/>
      <c r="AI85" s="104"/>
      <c r="AJ85" s="104"/>
      <c r="AK85" s="104"/>
      <c r="AL85" s="104"/>
      <c r="AM85" s="104"/>
      <c r="AO85" s="104"/>
      <c r="AP85" s="104"/>
      <c r="AR85" s="104"/>
    </row>
    <row r="86" spans="30:44" x14ac:dyDescent="0.2">
      <c r="AD86" s="102"/>
      <c r="AE86" s="102"/>
      <c r="AF86" s="102"/>
      <c r="AG86" s="102"/>
      <c r="AH86" s="104"/>
      <c r="AI86" s="104"/>
      <c r="AJ86" s="104"/>
      <c r="AK86" s="104"/>
      <c r="AL86" s="104"/>
      <c r="AM86" s="104"/>
      <c r="AO86" s="104"/>
      <c r="AP86" s="104"/>
      <c r="AR86" s="104"/>
    </row>
    <row r="87" spans="30:44" x14ac:dyDescent="0.2">
      <c r="AD87" s="102"/>
      <c r="AE87" s="102"/>
      <c r="AF87" s="102"/>
      <c r="AG87" s="102"/>
      <c r="AH87" s="104"/>
      <c r="AI87" s="104"/>
      <c r="AJ87" s="104"/>
      <c r="AK87" s="104"/>
      <c r="AL87" s="104"/>
      <c r="AM87" s="104"/>
      <c r="AO87" s="104"/>
      <c r="AP87" s="104"/>
      <c r="AR87" s="104"/>
    </row>
    <row r="88" spans="30:44" x14ac:dyDescent="0.2">
      <c r="AD88" s="102"/>
      <c r="AE88" s="102"/>
      <c r="AF88" s="102"/>
      <c r="AG88" s="102"/>
      <c r="AH88" s="104"/>
      <c r="AI88" s="104"/>
      <c r="AJ88" s="104"/>
      <c r="AK88" s="104"/>
      <c r="AL88" s="104"/>
      <c r="AM88" s="104"/>
      <c r="AO88" s="104"/>
      <c r="AP88" s="104"/>
      <c r="AR88" s="104"/>
    </row>
    <row r="89" spans="30:44" x14ac:dyDescent="0.2">
      <c r="AD89" s="102"/>
      <c r="AE89" s="102"/>
      <c r="AF89" s="102"/>
      <c r="AG89" s="102"/>
      <c r="AH89" s="104"/>
      <c r="AI89" s="104"/>
      <c r="AJ89" s="104"/>
      <c r="AK89" s="104"/>
      <c r="AL89" s="104"/>
      <c r="AM89" s="104"/>
      <c r="AO89" s="104"/>
      <c r="AP89" s="104"/>
      <c r="AR89" s="104"/>
    </row>
    <row r="90" spans="30:44" x14ac:dyDescent="0.2">
      <c r="AD90" s="102"/>
      <c r="AE90" s="102"/>
      <c r="AF90" s="102"/>
      <c r="AG90" s="102"/>
      <c r="AH90" s="104"/>
      <c r="AI90" s="104"/>
      <c r="AJ90" s="104"/>
      <c r="AK90" s="104"/>
      <c r="AL90" s="104"/>
      <c r="AM90" s="104"/>
      <c r="AO90" s="104"/>
      <c r="AP90" s="104"/>
      <c r="AR90" s="104"/>
    </row>
    <row r="91" spans="30:44" x14ac:dyDescent="0.2">
      <c r="AD91" s="102"/>
      <c r="AE91" s="102"/>
      <c r="AF91" s="102"/>
      <c r="AG91" s="102"/>
      <c r="AH91" s="104"/>
      <c r="AI91" s="104"/>
      <c r="AJ91" s="104"/>
      <c r="AK91" s="104"/>
      <c r="AL91" s="104"/>
      <c r="AM91" s="104"/>
      <c r="AO91" s="104"/>
      <c r="AP91" s="104"/>
      <c r="AR91" s="104"/>
    </row>
    <row r="92" spans="30:44" x14ac:dyDescent="0.2">
      <c r="AD92" s="102"/>
      <c r="AH92" s="104"/>
      <c r="AI92" s="104"/>
      <c r="AJ92" s="104"/>
      <c r="AK92" s="104"/>
      <c r="AL92" s="104"/>
      <c r="AM92" s="104"/>
      <c r="AO92" s="104"/>
      <c r="AP92" s="104"/>
      <c r="AR92" s="104"/>
    </row>
    <row r="93" spans="30:44" x14ac:dyDescent="0.2">
      <c r="AD93" s="102"/>
      <c r="AE93" s="102"/>
      <c r="AF93" s="102"/>
      <c r="AG93" s="102"/>
    </row>
    <row r="94" spans="30:44" x14ac:dyDescent="0.2">
      <c r="AD94" s="102"/>
      <c r="AE94" s="102"/>
      <c r="AF94" s="102"/>
      <c r="AG94" s="102"/>
    </row>
  </sheetData>
  <mergeCells count="108">
    <mergeCell ref="A67:AD69"/>
    <mergeCell ref="BC65:BD65"/>
    <mergeCell ref="M66:P66"/>
    <mergeCell ref="U66:AB66"/>
    <mergeCell ref="AC66:AD66"/>
    <mergeCell ref="AJ66:AM66"/>
    <mergeCell ref="AN66:AO66"/>
    <mergeCell ref="B65:L65"/>
    <mergeCell ref="M65:P65"/>
    <mergeCell ref="U65:AB65"/>
    <mergeCell ref="AC65:AD65"/>
    <mergeCell ref="AJ65:AM65"/>
    <mergeCell ref="AN65:AO65"/>
    <mergeCell ref="M64:P64"/>
    <mergeCell ref="U64:AB64"/>
    <mergeCell ref="AC64:AD64"/>
    <mergeCell ref="AJ64:AM64"/>
    <mergeCell ref="AN64:AO64"/>
    <mergeCell ref="BC64:BD64"/>
    <mergeCell ref="M63:P63"/>
    <mergeCell ref="U63:AB63"/>
    <mergeCell ref="AC63:AD63"/>
    <mergeCell ref="AJ63:AM63"/>
    <mergeCell ref="AN63:AO63"/>
    <mergeCell ref="BC63:BD63"/>
    <mergeCell ref="BL7:BL9"/>
    <mergeCell ref="BM7:BM9"/>
    <mergeCell ref="BN7:BN9"/>
    <mergeCell ref="M62:P62"/>
    <mergeCell ref="U62:AB62"/>
    <mergeCell ref="AC62:AD62"/>
    <mergeCell ref="AJ62:AM62"/>
    <mergeCell ref="AN62:AO62"/>
    <mergeCell ref="BC62:BD62"/>
    <mergeCell ref="BA7:BA9"/>
    <mergeCell ref="BB7:BB9"/>
    <mergeCell ref="BH7:BH9"/>
    <mergeCell ref="BI7:BI9"/>
    <mergeCell ref="BJ7:BJ9"/>
    <mergeCell ref="BK7:BK9"/>
    <mergeCell ref="AE7:AE9"/>
    <mergeCell ref="AF7:AF9"/>
    <mergeCell ref="AG7:AG9"/>
    <mergeCell ref="AN7:AN9"/>
    <mergeCell ref="AO7:AO9"/>
    <mergeCell ref="AP7:AP9"/>
    <mergeCell ref="BF6:BF9"/>
    <mergeCell ref="BG6:BG9"/>
    <mergeCell ref="BH6:BN6"/>
    <mergeCell ref="G7:G9"/>
    <mergeCell ref="H7:H9"/>
    <mergeCell ref="I7:I9"/>
    <mergeCell ref="J7:J9"/>
    <mergeCell ref="M7:M9"/>
    <mergeCell ref="N7:P8"/>
    <mergeCell ref="Q7:Q9"/>
    <mergeCell ref="AT6:AX6"/>
    <mergeCell ref="AY6:AY9"/>
    <mergeCell ref="AZ6:BB6"/>
    <mergeCell ref="BC6:BC9"/>
    <mergeCell ref="BD6:BD9"/>
    <mergeCell ref="BE6:BE9"/>
    <mergeCell ref="AT7:AT9"/>
    <mergeCell ref="AU7:AW8"/>
    <mergeCell ref="AX7:AX9"/>
    <mergeCell ref="AZ7:AZ9"/>
    <mergeCell ref="AK6:AK9"/>
    <mergeCell ref="AL6:AL9"/>
    <mergeCell ref="AM6:AM9"/>
    <mergeCell ref="AN6:AQ6"/>
    <mergeCell ref="AR6:AR9"/>
    <mergeCell ref="AS6:AS9"/>
    <mergeCell ref="AQ7:AQ9"/>
    <mergeCell ref="Y6:Y9"/>
    <mergeCell ref="Z6:Z9"/>
    <mergeCell ref="AA6:AF6"/>
    <mergeCell ref="AH6:AH9"/>
    <mergeCell ref="AI6:AI9"/>
    <mergeCell ref="AJ6:AJ9"/>
    <mergeCell ref="AA7:AA9"/>
    <mergeCell ref="AB7:AB9"/>
    <mergeCell ref="AC7:AC9"/>
    <mergeCell ref="AD7:AD9"/>
    <mergeCell ref="M6:Q6"/>
    <mergeCell ref="R6:R9"/>
    <mergeCell ref="S6:U6"/>
    <mergeCell ref="V6:V9"/>
    <mergeCell ref="W6:W9"/>
    <mergeCell ref="X6:X9"/>
    <mergeCell ref="S7:S9"/>
    <mergeCell ref="T7:T9"/>
    <mergeCell ref="U7:U9"/>
    <mergeCell ref="AU5:AZ5"/>
    <mergeCell ref="A6:A9"/>
    <mergeCell ref="B6:B9"/>
    <mergeCell ref="C6:C9"/>
    <mergeCell ref="D6:D9"/>
    <mergeCell ref="E6:E9"/>
    <mergeCell ref="F6:F9"/>
    <mergeCell ref="G6:J6"/>
    <mergeCell ref="K6:K9"/>
    <mergeCell ref="L6:L9"/>
    <mergeCell ref="E1:G1"/>
    <mergeCell ref="G2:I2"/>
    <mergeCell ref="J2:K2"/>
    <mergeCell ref="A5:AH5"/>
    <mergeCell ref="AI5:AJ5"/>
    <mergeCell ref="AL5:AR5"/>
  </mergeCells>
  <printOptions horizontalCentered="1" verticalCentered="1"/>
  <pageMargins left="0.31496062992125984" right="0.11811023622047245" top="0.15748031496062992" bottom="0" header="0" footer="0"/>
  <pageSetup paperSize="8" scale="18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Annx-A (DA) </vt:lpstr>
      <vt:lpstr>'Annx-A (DA) 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2022-05-22T03:32:07Z</dcterms:created>
  <dcterms:modified xsi:type="dcterms:W3CDTF">2022-05-22T03:32:15Z</dcterms:modified>
</cp:coreProperties>
</file>