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URS_booked'!$A$1:$BU$106</definedName>
  </definedNames>
  <calcPr calcId="125725"/>
</workbook>
</file>

<file path=xl/calcChain.xml><?xml version="1.0" encoding="utf-8"?>
<calcChain xmlns="http://schemas.openxmlformats.org/spreadsheetml/2006/main">
  <c r="BC145" i="1"/>
  <c r="BB108"/>
  <c r="AX108"/>
  <c r="AW108"/>
  <c r="AT108"/>
  <c r="AP108"/>
  <c r="AO108"/>
  <c r="AL108"/>
  <c r="AH108"/>
  <c r="AD108"/>
  <c r="Z108"/>
  <c r="V108"/>
  <c r="R108"/>
  <c r="N108"/>
  <c r="J108"/>
  <c r="E108"/>
  <c r="BT105"/>
  <c r="BC105"/>
  <c r="BC108" s="1"/>
  <c r="BB105"/>
  <c r="BA105"/>
  <c r="BA108" s="1"/>
  <c r="AZ105"/>
  <c r="AZ108" s="1"/>
  <c r="AY105"/>
  <c r="AY108" s="1"/>
  <c r="AX105"/>
  <c r="AW105"/>
  <c r="AV105"/>
  <c r="AV108" s="1"/>
  <c r="AU105"/>
  <c r="AU108" s="1"/>
  <c r="AT105"/>
  <c r="AS105"/>
  <c r="AS108" s="1"/>
  <c r="AR105"/>
  <c r="AR108" s="1"/>
  <c r="AQ105"/>
  <c r="AQ108" s="1"/>
  <c r="AP105"/>
  <c r="AO105"/>
  <c r="AN105"/>
  <c r="AN108" s="1"/>
  <c r="AM105"/>
  <c r="AM108" s="1"/>
  <c r="AL105"/>
  <c r="AK105"/>
  <c r="AK108" s="1"/>
  <c r="AJ105"/>
  <c r="AJ108" s="1"/>
  <c r="AI105"/>
  <c r="AI108" s="1"/>
  <c r="AH105"/>
  <c r="AG105"/>
  <c r="AG108" s="1"/>
  <c r="AF105"/>
  <c r="AF108" s="1"/>
  <c r="AE105"/>
  <c r="AE108" s="1"/>
  <c r="AD105"/>
  <c r="AC105"/>
  <c r="AC108" s="1"/>
  <c r="AB105"/>
  <c r="AB108" s="1"/>
  <c r="AA105"/>
  <c r="AA108" s="1"/>
  <c r="Z105"/>
  <c r="Y105"/>
  <c r="Y108" s="1"/>
  <c r="X105"/>
  <c r="X108" s="1"/>
  <c r="W105"/>
  <c r="W108" s="1"/>
  <c r="V105"/>
  <c r="U105"/>
  <c r="U108" s="1"/>
  <c r="T105"/>
  <c r="T108" s="1"/>
  <c r="S105"/>
  <c r="S108" s="1"/>
  <c r="R105"/>
  <c r="Q105"/>
  <c r="Q108" s="1"/>
  <c r="P105"/>
  <c r="P108" s="1"/>
  <c r="O105"/>
  <c r="O108" s="1"/>
  <c r="N105"/>
  <c r="M105"/>
  <c r="M108" s="1"/>
  <c r="L105"/>
  <c r="L108" s="1"/>
  <c r="K105"/>
  <c r="K108" s="1"/>
  <c r="J105"/>
  <c r="I105"/>
  <c r="I108" s="1"/>
  <c r="H105"/>
  <c r="H108" s="1"/>
  <c r="G105"/>
  <c r="G108" s="1"/>
  <c r="F105"/>
  <c r="E105"/>
  <c r="D105"/>
  <c r="D108" s="1"/>
  <c r="C105"/>
  <c r="C108" s="1"/>
  <c r="B105"/>
  <c r="B108" s="1"/>
  <c r="BS104"/>
  <c r="BI104" s="1"/>
  <c r="BQ104"/>
  <c r="BP104"/>
  <c r="BR104" s="1"/>
  <c r="BN104"/>
  <c r="BM104"/>
  <c r="BL104"/>
  <c r="BK104"/>
  <c r="BO104" s="1"/>
  <c r="BF104"/>
  <c r="BD104"/>
  <c r="BS103"/>
  <c r="BI103" s="1"/>
  <c r="BQ103"/>
  <c r="BP103"/>
  <c r="BR103" s="1"/>
  <c r="BN103"/>
  <c r="BM103"/>
  <c r="BL103"/>
  <c r="BK103"/>
  <c r="BO103" s="1"/>
  <c r="BU103" s="1"/>
  <c r="BF103"/>
  <c r="BD103"/>
  <c r="BS102"/>
  <c r="BI102" s="1"/>
  <c r="BQ102"/>
  <c r="BP102"/>
  <c r="BR102" s="1"/>
  <c r="BN102"/>
  <c r="BM102"/>
  <c r="BL102"/>
  <c r="BK102"/>
  <c r="BO102" s="1"/>
  <c r="BU102" s="1"/>
  <c r="BF102"/>
  <c r="BD102"/>
  <c r="BS101"/>
  <c r="BI101" s="1"/>
  <c r="BQ101"/>
  <c r="BP101"/>
  <c r="BR101" s="1"/>
  <c r="BN101"/>
  <c r="BM101"/>
  <c r="BL101"/>
  <c r="BK101"/>
  <c r="BO101" s="1"/>
  <c r="BU101" s="1"/>
  <c r="BF101"/>
  <c r="BD101"/>
  <c r="BS100"/>
  <c r="BI100" s="1"/>
  <c r="BQ100"/>
  <c r="BP100"/>
  <c r="BR100" s="1"/>
  <c r="BN100"/>
  <c r="BM100"/>
  <c r="BL100"/>
  <c r="BK100"/>
  <c r="BO100" s="1"/>
  <c r="BU100" s="1"/>
  <c r="BF100"/>
  <c r="BD100"/>
  <c r="BS99"/>
  <c r="BI99" s="1"/>
  <c r="BQ99"/>
  <c r="BP99"/>
  <c r="BR99" s="1"/>
  <c r="BN99"/>
  <c r="BM99"/>
  <c r="BL99"/>
  <c r="BK99"/>
  <c r="BO99" s="1"/>
  <c r="BF99"/>
  <c r="BD99"/>
  <c r="BS98"/>
  <c r="BI98" s="1"/>
  <c r="BQ98"/>
  <c r="BP98"/>
  <c r="BR98" s="1"/>
  <c r="BN98"/>
  <c r="BM98"/>
  <c r="BL98"/>
  <c r="BK98"/>
  <c r="BO98" s="1"/>
  <c r="BU98" s="1"/>
  <c r="BF98"/>
  <c r="BD98"/>
  <c r="BS97"/>
  <c r="BI97" s="1"/>
  <c r="BQ97"/>
  <c r="BP97"/>
  <c r="BR97" s="1"/>
  <c r="BN97"/>
  <c r="BM97"/>
  <c r="BL97"/>
  <c r="BK97"/>
  <c r="BO97" s="1"/>
  <c r="BF97"/>
  <c r="BD97"/>
  <c r="BS96"/>
  <c r="BI96" s="1"/>
  <c r="BQ96"/>
  <c r="BP96"/>
  <c r="BR96" s="1"/>
  <c r="BN96"/>
  <c r="BM96"/>
  <c r="BL96"/>
  <c r="BK96"/>
  <c r="BO96" s="1"/>
  <c r="BF96"/>
  <c r="BD96"/>
  <c r="BS95"/>
  <c r="BI95" s="1"/>
  <c r="BQ95"/>
  <c r="BP95"/>
  <c r="BR95" s="1"/>
  <c r="BN95"/>
  <c r="BM95"/>
  <c r="BL95"/>
  <c r="BK95"/>
  <c r="BO95" s="1"/>
  <c r="BU95" s="1"/>
  <c r="BF95"/>
  <c r="BD95"/>
  <c r="BS94"/>
  <c r="BI94" s="1"/>
  <c r="BQ94"/>
  <c r="BP94"/>
  <c r="BR94" s="1"/>
  <c r="BN94"/>
  <c r="BM94"/>
  <c r="BL94"/>
  <c r="BK94"/>
  <c r="BO94" s="1"/>
  <c r="BU94" s="1"/>
  <c r="BF94"/>
  <c r="BD94"/>
  <c r="BS93"/>
  <c r="BI93" s="1"/>
  <c r="BQ93"/>
  <c r="BP93"/>
  <c r="BR93" s="1"/>
  <c r="BN93"/>
  <c r="BM93"/>
  <c r="BL93"/>
  <c r="BK93"/>
  <c r="BO93" s="1"/>
  <c r="BU93" s="1"/>
  <c r="BF93"/>
  <c r="BD93"/>
  <c r="BS92"/>
  <c r="BI92" s="1"/>
  <c r="BQ92"/>
  <c r="BP92"/>
  <c r="BR92" s="1"/>
  <c r="BN92"/>
  <c r="BM92"/>
  <c r="BL92"/>
  <c r="BK92"/>
  <c r="BO92" s="1"/>
  <c r="BU92" s="1"/>
  <c r="BF92"/>
  <c r="BD92"/>
  <c r="BS91"/>
  <c r="BI91" s="1"/>
  <c r="BQ91"/>
  <c r="BP91"/>
  <c r="BR91" s="1"/>
  <c r="BN91"/>
  <c r="BM91"/>
  <c r="BL91"/>
  <c r="BK91"/>
  <c r="BO91" s="1"/>
  <c r="BF91"/>
  <c r="BD91"/>
  <c r="BS90"/>
  <c r="BI90" s="1"/>
  <c r="BQ90"/>
  <c r="BP90"/>
  <c r="BR90" s="1"/>
  <c r="BN90"/>
  <c r="BM90"/>
  <c r="BL90"/>
  <c r="BK90"/>
  <c r="BO90" s="1"/>
  <c r="BU90" s="1"/>
  <c r="BF90"/>
  <c r="BD90"/>
  <c r="BS89"/>
  <c r="BI89" s="1"/>
  <c r="BQ89"/>
  <c r="BP89"/>
  <c r="BR89" s="1"/>
  <c r="BN89"/>
  <c r="BM89"/>
  <c r="BL89"/>
  <c r="BK89"/>
  <c r="BO89" s="1"/>
  <c r="BF89"/>
  <c r="BD89"/>
  <c r="BS88"/>
  <c r="BI88" s="1"/>
  <c r="BQ88"/>
  <c r="BP88"/>
  <c r="BR88" s="1"/>
  <c r="BN88"/>
  <c r="BM88"/>
  <c r="BL88"/>
  <c r="BK88"/>
  <c r="BO88" s="1"/>
  <c r="BF88"/>
  <c r="BD88"/>
  <c r="BS87"/>
  <c r="BI87" s="1"/>
  <c r="BQ87"/>
  <c r="BP87"/>
  <c r="BR87" s="1"/>
  <c r="BN87"/>
  <c r="BM87"/>
  <c r="BL87"/>
  <c r="BK87"/>
  <c r="BO87" s="1"/>
  <c r="BU87" s="1"/>
  <c r="BF87"/>
  <c r="BD87"/>
  <c r="BS86"/>
  <c r="BI86" s="1"/>
  <c r="BQ86"/>
  <c r="BP86"/>
  <c r="BR86" s="1"/>
  <c r="BN86"/>
  <c r="BM86"/>
  <c r="BL86"/>
  <c r="BK86"/>
  <c r="BO86" s="1"/>
  <c r="BU86" s="1"/>
  <c r="BF86"/>
  <c r="BD86"/>
  <c r="BS85"/>
  <c r="BI85" s="1"/>
  <c r="BQ85"/>
  <c r="BP85"/>
  <c r="BR85" s="1"/>
  <c r="BN85"/>
  <c r="BM85"/>
  <c r="BL85"/>
  <c r="BK85"/>
  <c r="BO85" s="1"/>
  <c r="BU85" s="1"/>
  <c r="BF85"/>
  <c r="BD85"/>
  <c r="BS84"/>
  <c r="BI84" s="1"/>
  <c r="BQ84"/>
  <c r="BP84"/>
  <c r="BR84" s="1"/>
  <c r="BN84"/>
  <c r="BM84"/>
  <c r="BL84"/>
  <c r="BK84"/>
  <c r="BO84" s="1"/>
  <c r="BU84" s="1"/>
  <c r="BF84"/>
  <c r="BD84"/>
  <c r="BS83"/>
  <c r="BI83" s="1"/>
  <c r="BQ83"/>
  <c r="BP83"/>
  <c r="BR83" s="1"/>
  <c r="BN83"/>
  <c r="BM83"/>
  <c r="BL83"/>
  <c r="BK83"/>
  <c r="BO83" s="1"/>
  <c r="BF83"/>
  <c r="BD83"/>
  <c r="BS82"/>
  <c r="BI82" s="1"/>
  <c r="BQ82"/>
  <c r="BP82"/>
  <c r="BR82" s="1"/>
  <c r="BN82"/>
  <c r="BM82"/>
  <c r="BL82"/>
  <c r="BK82"/>
  <c r="BO82" s="1"/>
  <c r="BF82"/>
  <c r="BD82"/>
  <c r="BS81"/>
  <c r="BI81" s="1"/>
  <c r="BQ81"/>
  <c r="BP81"/>
  <c r="BR81" s="1"/>
  <c r="BN81"/>
  <c r="BM81"/>
  <c r="BL81"/>
  <c r="BK81"/>
  <c r="BO81" s="1"/>
  <c r="BF81"/>
  <c r="BD81"/>
  <c r="BS80"/>
  <c r="BI80" s="1"/>
  <c r="BQ80"/>
  <c r="BP80"/>
  <c r="BR80" s="1"/>
  <c r="BN80"/>
  <c r="BM80"/>
  <c r="BL80"/>
  <c r="BK80"/>
  <c r="BO80" s="1"/>
  <c r="BF80"/>
  <c r="BD80"/>
  <c r="BS79"/>
  <c r="BI79" s="1"/>
  <c r="BQ79"/>
  <c r="BP79"/>
  <c r="BR79" s="1"/>
  <c r="BN79"/>
  <c r="BM79"/>
  <c r="BL79"/>
  <c r="BK79"/>
  <c r="BO79" s="1"/>
  <c r="BU79" s="1"/>
  <c r="BF79"/>
  <c r="BD79"/>
  <c r="BS78"/>
  <c r="BI78" s="1"/>
  <c r="BQ78"/>
  <c r="BP78"/>
  <c r="BR78" s="1"/>
  <c r="BN78"/>
  <c r="BM78"/>
  <c r="BL78"/>
  <c r="BK78"/>
  <c r="BO78" s="1"/>
  <c r="BU78" s="1"/>
  <c r="BF78"/>
  <c r="BD78"/>
  <c r="BS77"/>
  <c r="BI77" s="1"/>
  <c r="BQ77"/>
  <c r="BP77"/>
  <c r="BR77" s="1"/>
  <c r="BN77"/>
  <c r="BM77"/>
  <c r="BL77"/>
  <c r="BK77"/>
  <c r="BO77" s="1"/>
  <c r="BU77" s="1"/>
  <c r="BF77"/>
  <c r="BD77"/>
  <c r="BS76"/>
  <c r="BI76" s="1"/>
  <c r="BQ76"/>
  <c r="BP76"/>
  <c r="BR76" s="1"/>
  <c r="BN76"/>
  <c r="BM76"/>
  <c r="BL76"/>
  <c r="BK76"/>
  <c r="BO76" s="1"/>
  <c r="BU76" s="1"/>
  <c r="BF76"/>
  <c r="BD76"/>
  <c r="BS75"/>
  <c r="BI75" s="1"/>
  <c r="BQ75"/>
  <c r="BP75"/>
  <c r="BR75" s="1"/>
  <c r="BN75"/>
  <c r="BM75"/>
  <c r="BL75"/>
  <c r="BK75"/>
  <c r="BO75" s="1"/>
  <c r="BF75"/>
  <c r="BD75"/>
  <c r="BS74"/>
  <c r="BI74" s="1"/>
  <c r="BQ74"/>
  <c r="BP74"/>
  <c r="BR74" s="1"/>
  <c r="BN74"/>
  <c r="BM74"/>
  <c r="BL74"/>
  <c r="BK74"/>
  <c r="BO74" s="1"/>
  <c r="BF74"/>
  <c r="BD74"/>
  <c r="BS73"/>
  <c r="BI73" s="1"/>
  <c r="BQ73"/>
  <c r="BP73"/>
  <c r="BR73" s="1"/>
  <c r="BN73"/>
  <c r="BM73"/>
  <c r="BL73"/>
  <c r="BK73"/>
  <c r="BO73" s="1"/>
  <c r="BF73"/>
  <c r="BD73"/>
  <c r="BS72"/>
  <c r="BI72" s="1"/>
  <c r="BQ72"/>
  <c r="BP72"/>
  <c r="BR72" s="1"/>
  <c r="BN72"/>
  <c r="BM72"/>
  <c r="BL72"/>
  <c r="BK72"/>
  <c r="BO72" s="1"/>
  <c r="BF72"/>
  <c r="BD72"/>
  <c r="BS71"/>
  <c r="BI71" s="1"/>
  <c r="BQ71"/>
  <c r="BP71"/>
  <c r="BR71" s="1"/>
  <c r="BN71"/>
  <c r="BM71"/>
  <c r="BL71"/>
  <c r="BK71"/>
  <c r="BO71" s="1"/>
  <c r="BU71" s="1"/>
  <c r="BF71"/>
  <c r="BD71"/>
  <c r="BS70"/>
  <c r="BI70" s="1"/>
  <c r="BQ70"/>
  <c r="BP70"/>
  <c r="BR70" s="1"/>
  <c r="BN70"/>
  <c r="BM70"/>
  <c r="BL70"/>
  <c r="BK70"/>
  <c r="BO70" s="1"/>
  <c r="BU70" s="1"/>
  <c r="BF70"/>
  <c r="BD70"/>
  <c r="BS69"/>
  <c r="BI69" s="1"/>
  <c r="BQ69"/>
  <c r="BP69"/>
  <c r="BR69" s="1"/>
  <c r="BN69"/>
  <c r="BM69"/>
  <c r="BL69"/>
  <c r="BK69"/>
  <c r="BO69" s="1"/>
  <c r="BU69" s="1"/>
  <c r="BF69"/>
  <c r="BD69"/>
  <c r="BS68"/>
  <c r="BI68" s="1"/>
  <c r="BQ68"/>
  <c r="BP68"/>
  <c r="BR68" s="1"/>
  <c r="BN68"/>
  <c r="BM68"/>
  <c r="BL68"/>
  <c r="BK68"/>
  <c r="BO68" s="1"/>
  <c r="BU68" s="1"/>
  <c r="BF68"/>
  <c r="BD68"/>
  <c r="BS67"/>
  <c r="BI67" s="1"/>
  <c r="BQ67"/>
  <c r="BP67"/>
  <c r="BR67" s="1"/>
  <c r="BN67"/>
  <c r="BM67"/>
  <c r="BL67"/>
  <c r="BK67"/>
  <c r="BO67" s="1"/>
  <c r="BF67"/>
  <c r="BD67"/>
  <c r="BS66"/>
  <c r="BI66" s="1"/>
  <c r="BQ66"/>
  <c r="BP66"/>
  <c r="BR66" s="1"/>
  <c r="BN66"/>
  <c r="BM66"/>
  <c r="BL66"/>
  <c r="BK66"/>
  <c r="BO66" s="1"/>
  <c r="BF66"/>
  <c r="BD66"/>
  <c r="BS65"/>
  <c r="BI65" s="1"/>
  <c r="BQ65"/>
  <c r="BP65"/>
  <c r="BR65" s="1"/>
  <c r="BN65"/>
  <c r="BM65"/>
  <c r="BL65"/>
  <c r="BK65"/>
  <c r="BO65" s="1"/>
  <c r="BF65"/>
  <c r="BD65"/>
  <c r="BS64"/>
  <c r="BI64" s="1"/>
  <c r="BQ64"/>
  <c r="BP64"/>
  <c r="BR64" s="1"/>
  <c r="BN64"/>
  <c r="BM64"/>
  <c r="BL64"/>
  <c r="BK64"/>
  <c r="BO64" s="1"/>
  <c r="BF64"/>
  <c r="BD64"/>
  <c r="BS63"/>
  <c r="BI63" s="1"/>
  <c r="BQ63"/>
  <c r="BP63"/>
  <c r="BR63" s="1"/>
  <c r="BN63"/>
  <c r="BM63"/>
  <c r="BL63"/>
  <c r="BK63"/>
  <c r="BO63" s="1"/>
  <c r="BU63" s="1"/>
  <c r="BF63"/>
  <c r="BD63"/>
  <c r="BS62"/>
  <c r="BI62" s="1"/>
  <c r="BQ62"/>
  <c r="BP62"/>
  <c r="BR62" s="1"/>
  <c r="BN62"/>
  <c r="BM62"/>
  <c r="BL62"/>
  <c r="BK62"/>
  <c r="BO62" s="1"/>
  <c r="BU62" s="1"/>
  <c r="BF62"/>
  <c r="BD62"/>
  <c r="BS61"/>
  <c r="BI61" s="1"/>
  <c r="BQ61"/>
  <c r="BP61"/>
  <c r="BR61" s="1"/>
  <c r="BN61"/>
  <c r="BM61"/>
  <c r="BL61"/>
  <c r="BK61"/>
  <c r="BO61" s="1"/>
  <c r="BU61" s="1"/>
  <c r="BF61"/>
  <c r="BD61"/>
  <c r="BS60"/>
  <c r="BI60" s="1"/>
  <c r="BQ60"/>
  <c r="BP60"/>
  <c r="BR60" s="1"/>
  <c r="BN60"/>
  <c r="BM60"/>
  <c r="BL60"/>
  <c r="BK60"/>
  <c r="BO60" s="1"/>
  <c r="BU60" s="1"/>
  <c r="BF60"/>
  <c r="BD60"/>
  <c r="BS59"/>
  <c r="BI59" s="1"/>
  <c r="BQ59"/>
  <c r="BP59"/>
  <c r="BR59" s="1"/>
  <c r="BN59"/>
  <c r="BM59"/>
  <c r="BL59"/>
  <c r="BK59"/>
  <c r="BO59" s="1"/>
  <c r="BF59"/>
  <c r="BD59"/>
  <c r="BS58"/>
  <c r="BI58" s="1"/>
  <c r="BQ58"/>
  <c r="BP58"/>
  <c r="BR58" s="1"/>
  <c r="BN58"/>
  <c r="BM58"/>
  <c r="BL58"/>
  <c r="BK58"/>
  <c r="BO58" s="1"/>
  <c r="BF58"/>
  <c r="BD58"/>
  <c r="BS57"/>
  <c r="BI57" s="1"/>
  <c r="BQ57"/>
  <c r="BP57"/>
  <c r="BN57"/>
  <c r="BM57"/>
  <c r="BL57"/>
  <c r="BK57"/>
  <c r="BO57" s="1"/>
  <c r="BF57"/>
  <c r="BD57"/>
  <c r="BS56"/>
  <c r="BI56" s="1"/>
  <c r="BQ56"/>
  <c r="BP56"/>
  <c r="BR56" s="1"/>
  <c r="BN56"/>
  <c r="BM56"/>
  <c r="BL56"/>
  <c r="BK56"/>
  <c r="BO56" s="1"/>
  <c r="BU56" s="1"/>
  <c r="BF56"/>
  <c r="BD56"/>
  <c r="BS55"/>
  <c r="BI55" s="1"/>
  <c r="BQ55"/>
  <c r="BP55"/>
  <c r="BR55" s="1"/>
  <c r="BN55"/>
  <c r="BM55"/>
  <c r="BL55"/>
  <c r="BK55"/>
  <c r="BO55" s="1"/>
  <c r="BU55" s="1"/>
  <c r="BF55"/>
  <c r="BD55"/>
  <c r="BS54"/>
  <c r="BI54" s="1"/>
  <c r="BQ54"/>
  <c r="BP54"/>
  <c r="BR54" s="1"/>
  <c r="BN54"/>
  <c r="BM54"/>
  <c r="BL54"/>
  <c r="BK54"/>
  <c r="BO54" s="1"/>
  <c r="BU54" s="1"/>
  <c r="BF54"/>
  <c r="BD54"/>
  <c r="BS53"/>
  <c r="BI53" s="1"/>
  <c r="BQ53"/>
  <c r="BP53"/>
  <c r="BN53"/>
  <c r="BM53"/>
  <c r="BL53"/>
  <c r="BK53"/>
  <c r="BO53" s="1"/>
  <c r="BF53"/>
  <c r="BD53"/>
  <c r="BS52"/>
  <c r="BI52" s="1"/>
  <c r="BQ52"/>
  <c r="BP52"/>
  <c r="BN52"/>
  <c r="BM52"/>
  <c r="BL52"/>
  <c r="BK52"/>
  <c r="BO52" s="1"/>
  <c r="BF52"/>
  <c r="BD52"/>
  <c r="BS51"/>
  <c r="BI51" s="1"/>
  <c r="BQ51"/>
  <c r="BP51"/>
  <c r="BN51"/>
  <c r="BM51"/>
  <c r="BL51"/>
  <c r="BK51"/>
  <c r="BO51" s="1"/>
  <c r="BF51"/>
  <c r="BD51"/>
  <c r="BS50"/>
  <c r="BI50" s="1"/>
  <c r="BQ50"/>
  <c r="BP50"/>
  <c r="BN50"/>
  <c r="BM50"/>
  <c r="BL50"/>
  <c r="BK50"/>
  <c r="BO50" s="1"/>
  <c r="BF50"/>
  <c r="BD50"/>
  <c r="BS49"/>
  <c r="BI49" s="1"/>
  <c r="BQ49"/>
  <c r="BP49"/>
  <c r="BN49"/>
  <c r="BM49"/>
  <c r="BL49"/>
  <c r="BK49"/>
  <c r="BO49" s="1"/>
  <c r="BF49"/>
  <c r="BD49"/>
  <c r="BS48"/>
  <c r="BI48" s="1"/>
  <c r="BQ48"/>
  <c r="BP48"/>
  <c r="BN48"/>
  <c r="BM48"/>
  <c r="BL48"/>
  <c r="BK48"/>
  <c r="BO48" s="1"/>
  <c r="BF48"/>
  <c r="BD48"/>
  <c r="BS47"/>
  <c r="BI47" s="1"/>
  <c r="BQ47"/>
  <c r="BP47"/>
  <c r="BR47" s="1"/>
  <c r="BN47"/>
  <c r="BM47"/>
  <c r="BL47"/>
  <c r="BK47"/>
  <c r="BO47" s="1"/>
  <c r="BU47" s="1"/>
  <c r="BF47"/>
  <c r="BD47"/>
  <c r="BS46"/>
  <c r="BI46" s="1"/>
  <c r="BQ46"/>
  <c r="BP46"/>
  <c r="BN46"/>
  <c r="BM46"/>
  <c r="BL46"/>
  <c r="BK46"/>
  <c r="BO46" s="1"/>
  <c r="BF46"/>
  <c r="BD46"/>
  <c r="BS45"/>
  <c r="BI45" s="1"/>
  <c r="BQ45"/>
  <c r="BP45"/>
  <c r="BN45"/>
  <c r="BM45"/>
  <c r="BL45"/>
  <c r="BK45"/>
  <c r="BO45" s="1"/>
  <c r="BF45"/>
  <c r="BD45"/>
  <c r="BS44"/>
  <c r="BI44" s="1"/>
  <c r="BQ44"/>
  <c r="BP44"/>
  <c r="BN44"/>
  <c r="BM44"/>
  <c r="BL44"/>
  <c r="BK44"/>
  <c r="BO44" s="1"/>
  <c r="BF44"/>
  <c r="BD44"/>
  <c r="BS43"/>
  <c r="BI43" s="1"/>
  <c r="BQ43"/>
  <c r="BP43"/>
  <c r="BN43"/>
  <c r="BM43"/>
  <c r="BL43"/>
  <c r="BK43"/>
  <c r="BO43" s="1"/>
  <c r="BF43"/>
  <c r="BD43"/>
  <c r="BS42"/>
  <c r="BI42" s="1"/>
  <c r="BQ42"/>
  <c r="BP42"/>
  <c r="BN42"/>
  <c r="BM42"/>
  <c r="BL42"/>
  <c r="BK42"/>
  <c r="BO42" s="1"/>
  <c r="BF42"/>
  <c r="BD42"/>
  <c r="BS41"/>
  <c r="BI41" s="1"/>
  <c r="BQ41"/>
  <c r="BP41"/>
  <c r="BN41"/>
  <c r="BM41"/>
  <c r="BL41"/>
  <c r="BK41"/>
  <c r="BO41" s="1"/>
  <c r="BF41"/>
  <c r="BD41"/>
  <c r="BS40"/>
  <c r="BI40" s="1"/>
  <c r="BQ40"/>
  <c r="BP40"/>
  <c r="BN40"/>
  <c r="BM40"/>
  <c r="BL40"/>
  <c r="BK40"/>
  <c r="BO40" s="1"/>
  <c r="BF40"/>
  <c r="BD40"/>
  <c r="BS39"/>
  <c r="BI39" s="1"/>
  <c r="BQ39"/>
  <c r="BP39"/>
  <c r="BN39"/>
  <c r="BM39"/>
  <c r="BL39"/>
  <c r="BK39"/>
  <c r="BO39" s="1"/>
  <c r="BF39"/>
  <c r="BD39"/>
  <c r="BS38"/>
  <c r="BI38" s="1"/>
  <c r="BQ38"/>
  <c r="BP38"/>
  <c r="BN38"/>
  <c r="BM38"/>
  <c r="BL38"/>
  <c r="BK38"/>
  <c r="BO38" s="1"/>
  <c r="BF38"/>
  <c r="BD38"/>
  <c r="BS37"/>
  <c r="BI37" s="1"/>
  <c r="BQ37"/>
  <c r="BP37"/>
  <c r="BN37"/>
  <c r="BM37"/>
  <c r="BL37"/>
  <c r="BK37"/>
  <c r="BO37" s="1"/>
  <c r="BF37"/>
  <c r="BD37"/>
  <c r="BS36"/>
  <c r="BI36" s="1"/>
  <c r="BQ36"/>
  <c r="BP36"/>
  <c r="BN36"/>
  <c r="BM36"/>
  <c r="BL36"/>
  <c r="BK36"/>
  <c r="BO36" s="1"/>
  <c r="BF36"/>
  <c r="BD36"/>
  <c r="BS35"/>
  <c r="BI35" s="1"/>
  <c r="BQ35"/>
  <c r="BP35"/>
  <c r="BN35"/>
  <c r="BM35"/>
  <c r="BL35"/>
  <c r="BK35"/>
  <c r="BO35" s="1"/>
  <c r="BF35"/>
  <c r="BD35"/>
  <c r="BS34"/>
  <c r="BI34" s="1"/>
  <c r="BQ34"/>
  <c r="BP34"/>
  <c r="BR34" s="1"/>
  <c r="BN34"/>
  <c r="BM34"/>
  <c r="BL34"/>
  <c r="BK34"/>
  <c r="BO34" s="1"/>
  <c r="BF34"/>
  <c r="BD34"/>
  <c r="BS33"/>
  <c r="BI33" s="1"/>
  <c r="BQ33"/>
  <c r="BP33"/>
  <c r="BN33"/>
  <c r="BM33"/>
  <c r="BL33"/>
  <c r="BK33"/>
  <c r="BO33" s="1"/>
  <c r="BF33"/>
  <c r="BD33"/>
  <c r="BS32"/>
  <c r="BI32" s="1"/>
  <c r="BQ32"/>
  <c r="BP32"/>
  <c r="BN32"/>
  <c r="BM32"/>
  <c r="BL32"/>
  <c r="BK32"/>
  <c r="BO32" s="1"/>
  <c r="BF32"/>
  <c r="BD32"/>
  <c r="BS31"/>
  <c r="BI31" s="1"/>
  <c r="BQ31"/>
  <c r="BP31"/>
  <c r="BN31"/>
  <c r="BM31"/>
  <c r="BL31"/>
  <c r="BK31"/>
  <c r="BO31" s="1"/>
  <c r="BF31"/>
  <c r="BD31"/>
  <c r="BS30"/>
  <c r="BI30" s="1"/>
  <c r="BQ30"/>
  <c r="BP30"/>
  <c r="BN30"/>
  <c r="BM30"/>
  <c r="BL30"/>
  <c r="BK30"/>
  <c r="BO30" s="1"/>
  <c r="BF30"/>
  <c r="BD30"/>
  <c r="BS29"/>
  <c r="BI29" s="1"/>
  <c r="BQ29"/>
  <c r="BP29"/>
  <c r="BN29"/>
  <c r="BM29"/>
  <c r="BL29"/>
  <c r="BK29"/>
  <c r="BO29" s="1"/>
  <c r="BF29"/>
  <c r="BD29"/>
  <c r="BS28"/>
  <c r="BI28" s="1"/>
  <c r="BQ28"/>
  <c r="BP28"/>
  <c r="BN28"/>
  <c r="BM28"/>
  <c r="BL28"/>
  <c r="BK28"/>
  <c r="BO28" s="1"/>
  <c r="BF28"/>
  <c r="BD28"/>
  <c r="BS27"/>
  <c r="BI27" s="1"/>
  <c r="BQ27"/>
  <c r="BP27"/>
  <c r="BN27"/>
  <c r="BM27"/>
  <c r="BL27"/>
  <c r="BK27"/>
  <c r="BO27" s="1"/>
  <c r="BF27"/>
  <c r="BD27"/>
  <c r="BS26"/>
  <c r="BI26" s="1"/>
  <c r="BQ26"/>
  <c r="BP26"/>
  <c r="BN26"/>
  <c r="BM26"/>
  <c r="BL26"/>
  <c r="BK26"/>
  <c r="BO26" s="1"/>
  <c r="BF26"/>
  <c r="BD26"/>
  <c r="BS25"/>
  <c r="BI25" s="1"/>
  <c r="BQ25"/>
  <c r="BP25"/>
  <c r="BN25"/>
  <c r="BM25"/>
  <c r="BL25"/>
  <c r="BK25"/>
  <c r="BO25" s="1"/>
  <c r="BF25"/>
  <c r="BD25"/>
  <c r="BS24"/>
  <c r="BI24" s="1"/>
  <c r="BQ24"/>
  <c r="BP24"/>
  <c r="BN24"/>
  <c r="BM24"/>
  <c r="BL24"/>
  <c r="BK24"/>
  <c r="BO24" s="1"/>
  <c r="BF24"/>
  <c r="BD24"/>
  <c r="BS23"/>
  <c r="BI23" s="1"/>
  <c r="BQ23"/>
  <c r="BP23"/>
  <c r="BN23"/>
  <c r="BM23"/>
  <c r="BL23"/>
  <c r="BK23"/>
  <c r="BO23" s="1"/>
  <c r="BF23"/>
  <c r="BD23"/>
  <c r="BS22"/>
  <c r="BI22" s="1"/>
  <c r="BQ22"/>
  <c r="BP22"/>
  <c r="BN22"/>
  <c r="BM22"/>
  <c r="BL22"/>
  <c r="BK22"/>
  <c r="BO22" s="1"/>
  <c r="BF22"/>
  <c r="BD22"/>
  <c r="BS21"/>
  <c r="BI21" s="1"/>
  <c r="BQ21"/>
  <c r="BP21"/>
  <c r="BN21"/>
  <c r="BM21"/>
  <c r="BL21"/>
  <c r="BK21"/>
  <c r="BO21" s="1"/>
  <c r="BF21"/>
  <c r="BD21"/>
  <c r="BS20"/>
  <c r="BI20" s="1"/>
  <c r="BQ20"/>
  <c r="BP20"/>
  <c r="BN20"/>
  <c r="BM20"/>
  <c r="BL20"/>
  <c r="BK20"/>
  <c r="BO20" s="1"/>
  <c r="BF20"/>
  <c r="BD20"/>
  <c r="BS19"/>
  <c r="BI19" s="1"/>
  <c r="BQ19"/>
  <c r="BP19"/>
  <c r="BN19"/>
  <c r="BM19"/>
  <c r="BL19"/>
  <c r="BK19"/>
  <c r="BO19" s="1"/>
  <c r="BF19"/>
  <c r="BD19"/>
  <c r="BS18"/>
  <c r="BI18" s="1"/>
  <c r="BQ18"/>
  <c r="BP18"/>
  <c r="BN18"/>
  <c r="BM18"/>
  <c r="BL18"/>
  <c r="BK18"/>
  <c r="BO18" s="1"/>
  <c r="BF18"/>
  <c r="BD18"/>
  <c r="BS17"/>
  <c r="BI17" s="1"/>
  <c r="BQ17"/>
  <c r="BP17"/>
  <c r="BN17"/>
  <c r="BM17"/>
  <c r="BL17"/>
  <c r="BK17"/>
  <c r="BO17" s="1"/>
  <c r="BF17"/>
  <c r="BD17"/>
  <c r="BS16"/>
  <c r="BI16" s="1"/>
  <c r="BQ16"/>
  <c r="BP16"/>
  <c r="BR16" s="1"/>
  <c r="BN16"/>
  <c r="BM16"/>
  <c r="BL16"/>
  <c r="BK16"/>
  <c r="BO16" s="1"/>
  <c r="BU16" s="1"/>
  <c r="BF16"/>
  <c r="BD16"/>
  <c r="BS15"/>
  <c r="BI15" s="1"/>
  <c r="BQ15"/>
  <c r="BP15"/>
  <c r="BN15"/>
  <c r="BM15"/>
  <c r="BL15"/>
  <c r="BK15"/>
  <c r="BO15" s="1"/>
  <c r="BF15"/>
  <c r="BD15"/>
  <c r="BS14"/>
  <c r="BI14" s="1"/>
  <c r="BQ14"/>
  <c r="BP14"/>
  <c r="BN14"/>
  <c r="BM14"/>
  <c r="BL14"/>
  <c r="BK14"/>
  <c r="BO14" s="1"/>
  <c r="BF14"/>
  <c r="BD14"/>
  <c r="BS13"/>
  <c r="BI13" s="1"/>
  <c r="BQ13"/>
  <c r="BP13"/>
  <c r="BN13"/>
  <c r="BM13"/>
  <c r="BL13"/>
  <c r="BK13"/>
  <c r="BO13" s="1"/>
  <c r="BF13"/>
  <c r="BD13"/>
  <c r="BS12"/>
  <c r="BI12" s="1"/>
  <c r="BQ12"/>
  <c r="BP12"/>
  <c r="BN12"/>
  <c r="BM12"/>
  <c r="BL12"/>
  <c r="BK12"/>
  <c r="BO12" s="1"/>
  <c r="BF12"/>
  <c r="BD12"/>
  <c r="BS11"/>
  <c r="BI11" s="1"/>
  <c r="BQ11"/>
  <c r="BP11"/>
  <c r="BN11"/>
  <c r="BM11"/>
  <c r="BL11"/>
  <c r="BK11"/>
  <c r="BO11" s="1"/>
  <c r="BF11"/>
  <c r="BD11"/>
  <c r="BS10"/>
  <c r="BI10" s="1"/>
  <c r="BQ10"/>
  <c r="BP10"/>
  <c r="BN10"/>
  <c r="BM10"/>
  <c r="BL10"/>
  <c r="BK10"/>
  <c r="BO10" s="1"/>
  <c r="BF10"/>
  <c r="BD10"/>
  <c r="BS9"/>
  <c r="BS105" s="1"/>
  <c r="BQ9"/>
  <c r="BQ105" s="1"/>
  <c r="BP9"/>
  <c r="BP105" s="1"/>
  <c r="BN9"/>
  <c r="BN105" s="1"/>
  <c r="BM9"/>
  <c r="BM105" s="1"/>
  <c r="BL9"/>
  <c r="BL105" s="1"/>
  <c r="BK9"/>
  <c r="BO9" s="1"/>
  <c r="BF9"/>
  <c r="BF105" s="1"/>
  <c r="BD9"/>
  <c r="BD105" s="1"/>
  <c r="AF4"/>
  <c r="BH3"/>
  <c r="BG3"/>
  <c r="BF3"/>
  <c r="BE3"/>
  <c r="BE4" s="1"/>
  <c r="BU20" l="1"/>
  <c r="BU28"/>
  <c r="BU36"/>
  <c r="BU37"/>
  <c r="BU53"/>
  <c r="BU19"/>
  <c r="BU51"/>
  <c r="BU59"/>
  <c r="BU67"/>
  <c r="BU75"/>
  <c r="BU83"/>
  <c r="BU91"/>
  <c r="BU99"/>
  <c r="BU34"/>
  <c r="BU42"/>
  <c r="BU58"/>
  <c r="BU66"/>
  <c r="BU74"/>
  <c r="BU82"/>
  <c r="BU65"/>
  <c r="BU73"/>
  <c r="BU81"/>
  <c r="BU89"/>
  <c r="BU97"/>
  <c r="BO105"/>
  <c r="BU14"/>
  <c r="BU17"/>
  <c r="BU49"/>
  <c r="BU40"/>
  <c r="BU48"/>
  <c r="BU64"/>
  <c r="BU72"/>
  <c r="BU80"/>
  <c r="BU88"/>
  <c r="BU96"/>
  <c r="BU104"/>
  <c r="BU23"/>
  <c r="BU31"/>
  <c r="BU39"/>
  <c r="BD108"/>
  <c r="BD109" s="1"/>
  <c r="BU30"/>
  <c r="BU46"/>
  <c r="BR9"/>
  <c r="BR105" s="1"/>
  <c r="BR10"/>
  <c r="BU10" s="1"/>
  <c r="BR11"/>
  <c r="BU11" s="1"/>
  <c r="BR12"/>
  <c r="BU12" s="1"/>
  <c r="BR13"/>
  <c r="BU13" s="1"/>
  <c r="BR14"/>
  <c r="BR15"/>
  <c r="BU15" s="1"/>
  <c r="BR17"/>
  <c r="BR18"/>
  <c r="BU18" s="1"/>
  <c r="BR19"/>
  <c r="BR20"/>
  <c r="BR21"/>
  <c r="BU21" s="1"/>
  <c r="BR22"/>
  <c r="BU22" s="1"/>
  <c r="BR23"/>
  <c r="BR24"/>
  <c r="BU24" s="1"/>
  <c r="BR25"/>
  <c r="BU25" s="1"/>
  <c r="BR26"/>
  <c r="BU26" s="1"/>
  <c r="BR27"/>
  <c r="BU27" s="1"/>
  <c r="BR28"/>
  <c r="BR29"/>
  <c r="BU29" s="1"/>
  <c r="BR30"/>
  <c r="BR31"/>
  <c r="BR32"/>
  <c r="BU32" s="1"/>
  <c r="BR33"/>
  <c r="BU33" s="1"/>
  <c r="BR35"/>
  <c r="BU35" s="1"/>
  <c r="BR36"/>
  <c r="BR37"/>
  <c r="BR38"/>
  <c r="BU38" s="1"/>
  <c r="BR39"/>
  <c r="BR40"/>
  <c r="BR41"/>
  <c r="BU41" s="1"/>
  <c r="BR42"/>
  <c r="BR43"/>
  <c r="BU43" s="1"/>
  <c r="BR44"/>
  <c r="BU44" s="1"/>
  <c r="BR45"/>
  <c r="BU45" s="1"/>
  <c r="BR46"/>
  <c r="BR48"/>
  <c r="BR49"/>
  <c r="BR50"/>
  <c r="BU50" s="1"/>
  <c r="BR51"/>
  <c r="BR52"/>
  <c r="BU52" s="1"/>
  <c r="BR53"/>
  <c r="BR57"/>
  <c r="BU57" s="1"/>
  <c r="BE5"/>
  <c r="BI9"/>
  <c r="BI105" s="1"/>
  <c r="BK105"/>
  <c r="BH4"/>
  <c r="BH5" s="1"/>
  <c r="BG4"/>
  <c r="BG5" s="1"/>
  <c r="BG98"/>
  <c r="BF4"/>
  <c r="BH10" s="1"/>
  <c r="BG66" l="1"/>
  <c r="BH101"/>
  <c r="BG100"/>
  <c r="BG84"/>
  <c r="BG68"/>
  <c r="BG52"/>
  <c r="BG28"/>
  <c r="BG12"/>
  <c r="BH95"/>
  <c r="BH79"/>
  <c r="BH34"/>
  <c r="BH18"/>
  <c r="BH45"/>
  <c r="BH24"/>
  <c r="BG85"/>
  <c r="BG53"/>
  <c r="BJ53" s="1"/>
  <c r="BG21"/>
  <c r="BH88"/>
  <c r="BH47"/>
  <c r="BH17"/>
  <c r="BG58"/>
  <c r="BG18"/>
  <c r="BJ18" s="1"/>
  <c r="BH77"/>
  <c r="BG92"/>
  <c r="BG76"/>
  <c r="BG60"/>
  <c r="BG44"/>
  <c r="BG36"/>
  <c r="BG20"/>
  <c r="BH103"/>
  <c r="BH87"/>
  <c r="BH71"/>
  <c r="BH63"/>
  <c r="BH27"/>
  <c r="BH36"/>
  <c r="BH25"/>
  <c r="BH30"/>
  <c r="BH23"/>
  <c r="BH33"/>
  <c r="BG101"/>
  <c r="BJ101" s="1"/>
  <c r="BG93"/>
  <c r="BG77"/>
  <c r="BJ77" s="1"/>
  <c r="BG69"/>
  <c r="BG61"/>
  <c r="BG45"/>
  <c r="BJ45" s="1"/>
  <c r="BG37"/>
  <c r="BJ37" s="1"/>
  <c r="BG29"/>
  <c r="BG13"/>
  <c r="BH104"/>
  <c r="BH96"/>
  <c r="BH80"/>
  <c r="BH72"/>
  <c r="BH64"/>
  <c r="BG102"/>
  <c r="BG94"/>
  <c r="BG86"/>
  <c r="BG78"/>
  <c r="BG70"/>
  <c r="BG62"/>
  <c r="BG54"/>
  <c r="BG46"/>
  <c r="BG38"/>
  <c r="BJ38" s="1"/>
  <c r="BG30"/>
  <c r="BJ30" s="1"/>
  <c r="BG22"/>
  <c r="BJ22" s="1"/>
  <c r="BG14"/>
  <c r="BH54"/>
  <c r="BH97"/>
  <c r="BH89"/>
  <c r="BH81"/>
  <c r="BH73"/>
  <c r="BH65"/>
  <c r="BH55"/>
  <c r="BH26"/>
  <c r="BH35"/>
  <c r="BH44"/>
  <c r="BH13"/>
  <c r="BH38"/>
  <c r="BH31"/>
  <c r="BH32"/>
  <c r="BG82"/>
  <c r="BJ82" s="1"/>
  <c r="BG103"/>
  <c r="BG71"/>
  <c r="BJ71" s="1"/>
  <c r="BG23"/>
  <c r="BJ23" s="1"/>
  <c r="BH66"/>
  <c r="BG42"/>
  <c r="BJ42" s="1"/>
  <c r="BG95"/>
  <c r="BJ95" s="1"/>
  <c r="BG79"/>
  <c r="BJ79" s="1"/>
  <c r="BG55"/>
  <c r="BG39"/>
  <c r="BJ39" s="1"/>
  <c r="BG15"/>
  <c r="BH98"/>
  <c r="BJ98" s="1"/>
  <c r="BH82"/>
  <c r="BH56"/>
  <c r="BH14"/>
  <c r="BG96"/>
  <c r="BJ96" s="1"/>
  <c r="BG72"/>
  <c r="BG56"/>
  <c r="BG40"/>
  <c r="BJ40" s="1"/>
  <c r="BG24"/>
  <c r="BH91"/>
  <c r="BH83"/>
  <c r="BH75"/>
  <c r="BH67"/>
  <c r="BH59"/>
  <c r="BH11"/>
  <c r="BH20"/>
  <c r="BU9"/>
  <c r="BU105" s="1"/>
  <c r="BH21"/>
  <c r="BH46"/>
  <c r="BF5"/>
  <c r="BH40"/>
  <c r="BH49"/>
  <c r="BG50"/>
  <c r="BJ50" s="1"/>
  <c r="BG10"/>
  <c r="BJ10" s="1"/>
  <c r="BG87"/>
  <c r="BJ87" s="1"/>
  <c r="BG63"/>
  <c r="BJ63" s="1"/>
  <c r="BG47"/>
  <c r="BJ47" s="1"/>
  <c r="BG31"/>
  <c r="BH58"/>
  <c r="BH90"/>
  <c r="BH74"/>
  <c r="BH12"/>
  <c r="BH41"/>
  <c r="BG104"/>
  <c r="BJ104" s="1"/>
  <c r="BG88"/>
  <c r="BJ88" s="1"/>
  <c r="BG80"/>
  <c r="BJ80" s="1"/>
  <c r="BG64"/>
  <c r="BJ64" s="1"/>
  <c r="BG48"/>
  <c r="BG32"/>
  <c r="BJ32" s="1"/>
  <c r="BG16"/>
  <c r="BJ16" s="1"/>
  <c r="BH99"/>
  <c r="BH43"/>
  <c r="BH52"/>
  <c r="BH29"/>
  <c r="BH39"/>
  <c r="BH9"/>
  <c r="BH105" s="1"/>
  <c r="BG97"/>
  <c r="BJ97" s="1"/>
  <c r="BG89"/>
  <c r="BJ89" s="1"/>
  <c r="BG81"/>
  <c r="BJ81" s="1"/>
  <c r="BG73"/>
  <c r="BG65"/>
  <c r="BJ65" s="1"/>
  <c r="BG57"/>
  <c r="BG49"/>
  <c r="BJ49" s="1"/>
  <c r="BG41"/>
  <c r="BG33"/>
  <c r="BJ33" s="1"/>
  <c r="BG25"/>
  <c r="BJ25" s="1"/>
  <c r="BG17"/>
  <c r="BJ17" s="1"/>
  <c r="BG9"/>
  <c r="BH100"/>
  <c r="BH92"/>
  <c r="BH84"/>
  <c r="BH76"/>
  <c r="BH68"/>
  <c r="BH60"/>
  <c r="BH42"/>
  <c r="BH51"/>
  <c r="BH57"/>
  <c r="BG90"/>
  <c r="BJ90" s="1"/>
  <c r="BG34"/>
  <c r="BH93"/>
  <c r="BH69"/>
  <c r="BH19"/>
  <c r="BH37"/>
  <c r="BH53"/>
  <c r="BH15"/>
  <c r="BH48"/>
  <c r="BG74"/>
  <c r="BG26"/>
  <c r="BJ26" s="1"/>
  <c r="BH85"/>
  <c r="BH61"/>
  <c r="BH28"/>
  <c r="BH22"/>
  <c r="BG99"/>
  <c r="BJ99" s="1"/>
  <c r="BG91"/>
  <c r="BJ91" s="1"/>
  <c r="BG83"/>
  <c r="BG75"/>
  <c r="BG67"/>
  <c r="BJ67" s="1"/>
  <c r="BG59"/>
  <c r="BJ59" s="1"/>
  <c r="BG51"/>
  <c r="BJ51" s="1"/>
  <c r="BG43"/>
  <c r="BJ43" s="1"/>
  <c r="BG35"/>
  <c r="BJ35" s="1"/>
  <c r="BG27"/>
  <c r="BJ27" s="1"/>
  <c r="BG19"/>
  <c r="BG11"/>
  <c r="BH102"/>
  <c r="BH94"/>
  <c r="BH86"/>
  <c r="BH78"/>
  <c r="BH70"/>
  <c r="BH62"/>
  <c r="BH16"/>
  <c r="BH50"/>
  <c r="BJ19" l="1"/>
  <c r="BJ74"/>
  <c r="BJ86"/>
  <c r="BJ13"/>
  <c r="BJ11"/>
  <c r="BJ75"/>
  <c r="BJ41"/>
  <c r="BJ48"/>
  <c r="BJ72"/>
  <c r="BJ55"/>
  <c r="BJ103"/>
  <c r="BJ14"/>
  <c r="BJ78"/>
  <c r="BJ93"/>
  <c r="BJ76"/>
  <c r="BJ21"/>
  <c r="BJ66"/>
  <c r="BJ56"/>
  <c r="BJ70"/>
  <c r="BJ60"/>
  <c r="BJ69"/>
  <c r="BJ100"/>
  <c r="BJ15"/>
  <c r="BJ62"/>
  <c r="BJ44"/>
  <c r="BJ61"/>
  <c r="BG105"/>
  <c r="BJ9"/>
  <c r="BJ105" s="1"/>
  <c r="BJ24"/>
  <c r="BJ54"/>
  <c r="BJ36"/>
  <c r="BJ84"/>
  <c r="BJ73"/>
  <c r="BJ46"/>
  <c r="BJ20"/>
  <c r="BJ58"/>
  <c r="BJ68"/>
  <c r="BJ102"/>
  <c r="BJ52"/>
  <c r="BJ31"/>
  <c r="BJ94"/>
  <c r="BJ29"/>
  <c r="BJ85"/>
  <c r="BJ28"/>
  <c r="BJ57"/>
  <c r="BJ83"/>
  <c r="BJ34"/>
  <c r="BJ92"/>
  <c r="BJ12"/>
</calcChain>
</file>

<file path=xl/comments1.xml><?xml version="1.0" encoding="utf-8"?>
<comments xmlns="http://schemas.openxmlformats.org/spreadsheetml/2006/main">
  <authors>
    <author>DOEACC-Dell</author>
  </authors>
  <commentList>
    <comment ref="BG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I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<sst xmlns="http://schemas.openxmlformats.org/spreadsheetml/2006/main" count="236" uniqueCount="180">
  <si>
    <t>Final</t>
  </si>
  <si>
    <t>ANTA_GF</t>
  </si>
  <si>
    <t>ANTA_LF</t>
  </si>
  <si>
    <t>ANTA_RF</t>
  </si>
  <si>
    <t>AURY_GF</t>
  </si>
  <si>
    <t>AURY CRF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</si>
  <si>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</si>
  <si>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</si>
  <si>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</si>
  <si>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</si>
  <si>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</si>
  <si>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</si>
  <si>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</si>
  <si>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</si>
  <si>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</si>
  <si>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</si>
  <si>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</si>
  <si>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</si>
  <si>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</si>
  <si>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</si>
  <si>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</si>
  <si>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</si>
  <si>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</si>
  <si>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</si>
  <si>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</si>
  <si>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</si>
  <si>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</si>
  <si>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</si>
  <si>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</si>
  <si>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</si>
  <si>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</si>
  <si>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</si>
  <si>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</si>
  <si>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</si>
  <si>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</si>
  <si>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</si>
  <si>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</si>
  <si>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</si>
  <si>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</si>
  <si>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</si>
  <si>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</si>
  <si>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</si>
  <si>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</si>
  <si>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</si>
  <si>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</si>
  <si>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</si>
  <si>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</si>
  <si>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</si>
  <si>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</si>
  <si>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</si>
  <si>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</si>
  <si>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</si>
  <si>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</si>
  <si>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</si>
  <si>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</si>
  <si>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</si>
  <si>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</si>
  <si>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</si>
  <si>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</si>
  <si>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</si>
  <si>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</si>
  <si>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</si>
  <si>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</si>
  <si>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</si>
  <si>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</si>
  <si>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</si>
  <si>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</si>
  <si>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</si>
  <si>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DADRI-CRF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</si>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</sst>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5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17" fillId="33" borderId="10" xfId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horizontal="center" vertical="center" textRotation="90"/>
    </xf>
    <xf numFmtId="0" fontId="18" fillId="33" borderId="12" xfId="1" applyFont="1" applyFill="1" applyBorder="1" applyAlignment="1">
      <alignment horizontal="center" vertical="center" textRotation="90"/>
    </xf>
    <xf numFmtId="0" fontId="18" fillId="33" borderId="13" xfId="1" applyFont="1" applyFill="1" applyBorder="1" applyAlignment="1">
      <alignment horizontal="center" vertical="center" textRotation="90"/>
    </xf>
    <xf numFmtId="0" fontId="18" fillId="34" borderId="13" xfId="1" applyFont="1" applyFill="1" applyBorder="1" applyAlignment="1">
      <alignment horizontal="center" vertical="center" textRotation="90"/>
    </xf>
    <xf numFmtId="0" fontId="19" fillId="33" borderId="13" xfId="1" applyFont="1" applyFill="1" applyBorder="1" applyAlignment="1">
      <alignment horizontal="center" vertical="center" textRotation="90"/>
    </xf>
    <xf numFmtId="0" fontId="18" fillId="33" borderId="14" xfId="1" applyFont="1" applyFill="1" applyBorder="1" applyAlignment="1">
      <alignment horizontal="center" vertical="center" textRotation="90"/>
    </xf>
    <xf numFmtId="0" fontId="18" fillId="33" borderId="15" xfId="1" applyFont="1" applyFill="1" applyBorder="1" applyAlignment="1">
      <alignment horizontal="center" vertical="center" textRotation="90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/>
    </xf>
    <xf numFmtId="0" fontId="20" fillId="35" borderId="17" xfId="1" applyFont="1" applyFill="1" applyBorder="1" applyAlignment="1">
      <alignment horizontal="center" vertical="center"/>
    </xf>
    <xf numFmtId="0" fontId="21" fillId="35" borderId="0" xfId="1" applyFont="1" applyFill="1" applyBorder="1" applyAlignment="1">
      <alignment horizontal="center" vertical="center"/>
    </xf>
    <xf numFmtId="0" fontId="22" fillId="35" borderId="0" xfId="1" applyFont="1" applyFill="1" applyBorder="1" applyAlignment="1">
      <alignment horizontal="center" vertical="center" wrapText="1"/>
    </xf>
    <xf numFmtId="0" fontId="22" fillId="35" borderId="0" xfId="1" applyFont="1" applyFill="1" applyBorder="1" applyAlignment="1">
      <alignment horizontal="center" vertical="center" wrapText="1"/>
    </xf>
    <xf numFmtId="0" fontId="18" fillId="0" borderId="0" xfId="1" applyFont="1"/>
    <xf numFmtId="0" fontId="17" fillId="33" borderId="18" xfId="1" applyFont="1" applyFill="1" applyBorder="1" applyAlignment="1">
      <alignment horizontal="center" vertical="center"/>
    </xf>
    <xf numFmtId="0" fontId="23" fillId="33" borderId="19" xfId="1" applyFont="1" applyFill="1" applyBorder="1" applyAlignment="1">
      <alignment horizontal="center"/>
    </xf>
    <xf numFmtId="0" fontId="24" fillId="33" borderId="20" xfId="1" applyFont="1" applyFill="1" applyBorder="1" applyAlignment="1">
      <alignment horizontal="center"/>
    </xf>
    <xf numFmtId="0" fontId="23" fillId="33" borderId="21" xfId="1" applyFont="1" applyFill="1" applyBorder="1" applyAlignment="1">
      <alignment horizontal="center"/>
    </xf>
    <xf numFmtId="0" fontId="24" fillId="33" borderId="21" xfId="1" applyFont="1" applyFill="1" applyBorder="1" applyAlignment="1">
      <alignment horizontal="center"/>
    </xf>
    <xf numFmtId="0" fontId="23" fillId="33" borderId="22" xfId="1" applyFont="1" applyFill="1" applyBorder="1" applyAlignment="1">
      <alignment horizontal="center"/>
    </xf>
    <xf numFmtId="10" fontId="25" fillId="35" borderId="16" xfId="1" applyNumberFormat="1" applyFont="1" applyFill="1" applyBorder="1" applyAlignment="1">
      <alignment horizontal="center" vertical="center"/>
    </xf>
    <xf numFmtId="0" fontId="16" fillId="35" borderId="0" xfId="1" applyFill="1" applyBorder="1"/>
    <xf numFmtId="0" fontId="16" fillId="0" borderId="0" xfId="1"/>
    <xf numFmtId="0" fontId="26" fillId="35" borderId="0" xfId="1" applyFont="1" applyFill="1" applyBorder="1" applyAlignment="1">
      <alignment horizontal="center"/>
    </xf>
    <xf numFmtId="0" fontId="23" fillId="35" borderId="0" xfId="1" applyFont="1" applyFill="1" applyBorder="1" applyAlignment="1">
      <alignment horizontal="center"/>
    </xf>
    <xf numFmtId="0" fontId="24" fillId="35" borderId="0" xfId="1" applyFont="1" applyFill="1" applyBorder="1" applyAlignment="1">
      <alignment horizontal="center"/>
    </xf>
    <xf numFmtId="2" fontId="21" fillId="35" borderId="0" xfId="1" applyNumberFormat="1" applyFont="1" applyFill="1" applyBorder="1" applyAlignment="1">
      <alignment horizontal="center" vertical="center"/>
    </xf>
    <xf numFmtId="22" fontId="26" fillId="35" borderId="0" xfId="1" applyNumberFormat="1" applyFont="1" applyFill="1" applyBorder="1" applyAlignment="1">
      <alignment horizontal="center"/>
    </xf>
    <xf numFmtId="10" fontId="27" fillId="35" borderId="0" xfId="1" applyNumberFormat="1" applyFont="1" applyFill="1" applyBorder="1" applyAlignment="1">
      <alignment horizontal="center" vertical="center"/>
    </xf>
    <xf numFmtId="0" fontId="16" fillId="35" borderId="0" xfId="1" applyFill="1" applyAlignment="1">
      <alignment horizontal="center"/>
    </xf>
    <xf numFmtId="0" fontId="28" fillId="35" borderId="0" xfId="1" applyFont="1" applyFill="1" applyBorder="1" applyAlignment="1">
      <alignment horizontal="center"/>
    </xf>
    <xf numFmtId="14" fontId="28" fillId="35" borderId="0" xfId="1" applyNumberFormat="1" applyFont="1" applyFill="1" applyBorder="1" applyAlignment="1">
      <alignment horizontal="center"/>
    </xf>
    <xf numFmtId="0" fontId="29" fillId="35" borderId="0" xfId="1" applyFont="1" applyFill="1" applyAlignment="1">
      <alignment horizontal="center"/>
    </xf>
    <xf numFmtId="0" fontId="29" fillId="35" borderId="23" xfId="1" applyFont="1" applyFill="1" applyBorder="1" applyAlignment="1">
      <alignment horizontal="center"/>
    </xf>
    <xf numFmtId="10" fontId="30" fillId="35" borderId="0" xfId="1" applyNumberFormat="1" applyFont="1" applyFill="1" applyBorder="1" applyAlignment="1">
      <alignment horizontal="center" vertical="center"/>
    </xf>
    <xf numFmtId="10" fontId="25" fillId="35" borderId="11" xfId="1" applyNumberFormat="1" applyFont="1" applyFill="1" applyBorder="1" applyAlignment="1">
      <alignment horizontal="center" vertical="center"/>
    </xf>
    <xf numFmtId="0" fontId="21" fillId="35" borderId="0" xfId="1" applyFont="1" applyFill="1" applyBorder="1" applyAlignment="1">
      <alignment horizontal="center"/>
    </xf>
    <xf numFmtId="0" fontId="21" fillId="35" borderId="0" xfId="1" applyFont="1" applyFill="1" applyBorder="1" applyAlignment="1">
      <alignment horizontal="center" wrapText="1"/>
    </xf>
    <xf numFmtId="0" fontId="31" fillId="33" borderId="24" xfId="1" applyFont="1" applyFill="1" applyBorder="1" applyAlignment="1">
      <alignment horizontal="center" vertical="center"/>
    </xf>
    <xf numFmtId="0" fontId="31" fillId="33" borderId="25" xfId="1" applyFont="1" applyFill="1" applyBorder="1" applyAlignment="1">
      <alignment horizontal="center" vertical="center"/>
    </xf>
    <xf numFmtId="0" fontId="31" fillId="33" borderId="26" xfId="1" applyFont="1" applyFill="1" applyBorder="1" applyAlignment="1">
      <alignment horizontal="center" vertical="center"/>
    </xf>
    <xf numFmtId="0" fontId="21" fillId="33" borderId="27" xfId="1" applyFont="1" applyFill="1" applyBorder="1" applyAlignment="1">
      <alignment horizontal="center"/>
    </xf>
    <xf numFmtId="0" fontId="21" fillId="33" borderId="11" xfId="1" applyFont="1" applyFill="1" applyBorder="1" applyAlignment="1">
      <alignment horizontal="center"/>
    </xf>
    <xf numFmtId="0" fontId="21" fillId="33" borderId="28" xfId="1" applyFont="1" applyFill="1" applyBorder="1" applyAlignment="1">
      <alignment horizontal="center" wrapText="1"/>
    </xf>
    <xf numFmtId="0" fontId="21" fillId="33" borderId="16" xfId="1" applyFont="1" applyFill="1" applyBorder="1" applyAlignment="1">
      <alignment horizontal="center"/>
    </xf>
    <xf numFmtId="0" fontId="24" fillId="33" borderId="29" xfId="1" applyFont="1" applyFill="1" applyBorder="1" applyAlignment="1">
      <alignment horizontal="center"/>
    </xf>
    <xf numFmtId="0" fontId="24" fillId="33" borderId="30" xfId="1" applyFont="1" applyFill="1" applyBorder="1" applyAlignment="1">
      <alignment horizontal="center"/>
    </xf>
    <xf numFmtId="0" fontId="21" fillId="33" borderId="30" xfId="1" applyFont="1" applyFill="1" applyBorder="1" applyAlignment="1">
      <alignment horizontal="center" wrapText="1"/>
    </xf>
    <xf numFmtId="0" fontId="24" fillId="33" borderId="31" xfId="1" applyFont="1" applyFill="1" applyBorder="1" applyAlignment="1">
      <alignment horizontal="center"/>
    </xf>
    <xf numFmtId="0" fontId="32" fillId="33" borderId="10" xfId="1" applyFont="1" applyFill="1" applyBorder="1" applyAlignment="1">
      <alignment horizontal="center" vertical="center"/>
    </xf>
    <xf numFmtId="0" fontId="23" fillId="33" borderId="21" xfId="1" applyFont="1" applyFill="1" applyBorder="1" applyAlignment="1">
      <alignment horizontal="center" vertical="center"/>
    </xf>
    <xf numFmtId="0" fontId="24" fillId="33" borderId="21" xfId="1" applyFont="1" applyFill="1" applyBorder="1" applyAlignment="1">
      <alignment horizontal="center" vertical="center"/>
    </xf>
    <xf numFmtId="0" fontId="24" fillId="33" borderId="32" xfId="1" applyFont="1" applyFill="1" applyBorder="1" applyAlignment="1">
      <alignment horizontal="center" vertical="center"/>
    </xf>
    <xf numFmtId="0" fontId="21" fillId="33" borderId="33" xfId="1" applyFont="1" applyFill="1" applyBorder="1" applyAlignment="1">
      <alignment horizontal="center"/>
    </xf>
    <xf numFmtId="0" fontId="21" fillId="33" borderId="19" xfId="1" applyFont="1" applyFill="1" applyBorder="1" applyAlignment="1">
      <alignment horizontal="center"/>
    </xf>
    <xf numFmtId="0" fontId="21" fillId="33" borderId="28" xfId="1" applyFont="1" applyFill="1" applyBorder="1" applyAlignment="1">
      <alignment horizontal="center"/>
    </xf>
    <xf numFmtId="0" fontId="21" fillId="33" borderId="16" xfId="1" applyFont="1" applyFill="1" applyBorder="1" applyAlignment="1">
      <alignment horizontal="center"/>
    </xf>
    <xf numFmtId="0" fontId="22" fillId="33" borderId="34" xfId="1" applyFont="1" applyFill="1" applyBorder="1" applyAlignment="1">
      <alignment horizontal="center" vertical="center" wrapText="1"/>
    </xf>
    <xf numFmtId="0" fontId="22" fillId="33" borderId="35" xfId="1" applyFont="1" applyFill="1" applyBorder="1" applyAlignment="1">
      <alignment horizontal="center" vertical="center" wrapText="1"/>
    </xf>
    <xf numFmtId="0" fontId="22" fillId="33" borderId="33" xfId="1" applyFont="1" applyFill="1" applyBorder="1" applyAlignment="1">
      <alignment horizontal="center" vertical="center" wrapText="1"/>
    </xf>
    <xf numFmtId="0" fontId="22" fillId="33" borderId="19" xfId="1" applyFont="1" applyFill="1" applyBorder="1" applyAlignment="1">
      <alignment horizontal="center" vertical="center" wrapText="1"/>
    </xf>
    <xf numFmtId="0" fontId="22" fillId="33" borderId="34" xfId="1" applyFont="1" applyFill="1" applyBorder="1" applyAlignment="1">
      <alignment horizontal="center" vertical="center" wrapText="1"/>
    </xf>
    <xf numFmtId="0" fontId="22" fillId="33" borderId="36" xfId="1" applyFont="1" applyFill="1" applyBorder="1" applyAlignment="1">
      <alignment horizontal="center" vertical="center" wrapText="1"/>
    </xf>
    <xf numFmtId="0" fontId="32" fillId="33" borderId="18" xfId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horizontal="center" vertical="center" textRotation="90" wrapText="1"/>
    </xf>
    <xf numFmtId="0" fontId="18" fillId="33" borderId="13" xfId="1" applyFont="1" applyFill="1" applyBorder="1" applyAlignment="1">
      <alignment horizontal="center" vertical="center" textRotation="90" wrapText="1"/>
    </xf>
    <xf numFmtId="0" fontId="24" fillId="36" borderId="37" xfId="1" applyFont="1" applyFill="1" applyBorder="1" applyAlignment="1">
      <alignment horizontal="center" vertical="center" wrapText="1"/>
    </xf>
    <xf numFmtId="0" fontId="33" fillId="36" borderId="28" xfId="2" applyFont="1" applyFill="1" applyBorder="1" applyAlignment="1">
      <alignment horizontal="center" vertical="center" textRotation="90"/>
    </xf>
    <xf numFmtId="0" fontId="24" fillId="36" borderId="21" xfId="1" applyFont="1" applyFill="1" applyBorder="1" applyAlignment="1">
      <alignment horizontal="center" vertical="center" wrapText="1"/>
    </xf>
    <xf numFmtId="0" fontId="22" fillId="33" borderId="16" xfId="1" applyFont="1" applyFill="1" applyBorder="1" applyAlignment="1">
      <alignment horizontal="center" vertical="center" wrapText="1"/>
    </xf>
    <xf numFmtId="0" fontId="34" fillId="33" borderId="16" xfId="1" applyFont="1" applyFill="1" applyBorder="1" applyAlignment="1">
      <alignment horizontal="center" vertical="center" wrapText="1"/>
    </xf>
    <xf numFmtId="0" fontId="24" fillId="33" borderId="38" xfId="1" applyFont="1" applyFill="1" applyBorder="1" applyAlignment="1">
      <alignment horizontal="center" vertical="center"/>
    </xf>
    <xf numFmtId="0" fontId="24" fillId="33" borderId="38" xfId="1" applyFont="1" applyFill="1" applyBorder="1" applyAlignment="1">
      <alignment horizontal="center" vertical="center" wrapText="1"/>
    </xf>
    <xf numFmtId="0" fontId="35" fillId="33" borderId="38" xfId="1" applyFont="1" applyFill="1" applyBorder="1" applyAlignment="1">
      <alignment horizontal="center" vertical="center"/>
    </xf>
    <xf numFmtId="0" fontId="24" fillId="33" borderId="3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2" fillId="33" borderId="18" xfId="1" applyFont="1" applyFill="1" applyBorder="1" applyAlignment="1">
      <alignment horizontal="center" wrapText="1"/>
    </xf>
    <xf numFmtId="0" fontId="36" fillId="36" borderId="16" xfId="2" applyFont="1" applyFill="1" applyBorder="1" applyAlignment="1">
      <alignment horizontal="center" wrapText="1"/>
    </xf>
    <xf numFmtId="164" fontId="37" fillId="36" borderId="0" xfId="2" applyNumberFormat="1" applyFont="1" applyFill="1" applyBorder="1" applyAlignment="1">
      <alignment horizontal="center" wrapText="1"/>
    </xf>
    <xf numFmtId="2" fontId="16" fillId="36" borderId="0" xfId="1" applyNumberFormat="1" applyFill="1" applyBorder="1" applyAlignment="1">
      <alignment horizontal="center"/>
    </xf>
    <xf numFmtId="165" fontId="16" fillId="36" borderId="16" xfId="1" applyNumberFormat="1" applyFill="1" applyBorder="1" applyAlignment="1">
      <alignment horizontal="center"/>
    </xf>
    <xf numFmtId="165" fontId="22" fillId="33" borderId="22" xfId="1" applyNumberFormat="1" applyFont="1" applyFill="1" applyBorder="1" applyAlignment="1">
      <alignment horizontal="center" vertical="center"/>
    </xf>
    <xf numFmtId="165" fontId="22" fillId="33" borderId="19" xfId="1" applyNumberFormat="1" applyFont="1" applyFill="1" applyBorder="1" applyAlignment="1">
      <alignment horizontal="center" vertical="center"/>
    </xf>
    <xf numFmtId="2" fontId="22" fillId="33" borderId="19" xfId="1" quotePrefix="1" applyNumberFormat="1" applyFont="1" applyFill="1" applyBorder="1" applyAlignment="1">
      <alignment horizontal="center" vertical="center"/>
    </xf>
    <xf numFmtId="165" fontId="21" fillId="33" borderId="19" xfId="1" applyNumberFormat="1" applyFont="1" applyFill="1" applyBorder="1" applyAlignment="1">
      <alignment horizontal="center" vertical="center"/>
    </xf>
    <xf numFmtId="165" fontId="21" fillId="33" borderId="22" xfId="1" applyNumberFormat="1" applyFont="1" applyFill="1" applyBorder="1" applyAlignment="1">
      <alignment horizontal="center" vertical="center"/>
    </xf>
    <xf numFmtId="2" fontId="22" fillId="33" borderId="22" xfId="1" applyNumberFormat="1" applyFont="1" applyFill="1" applyBorder="1" applyAlignment="1">
      <alignment horizontal="center" vertical="center"/>
    </xf>
    <xf numFmtId="2" fontId="22" fillId="33" borderId="19" xfId="1" applyNumberFormat="1" applyFont="1" applyFill="1" applyBorder="1" applyAlignment="1">
      <alignment horizontal="center" vertical="center"/>
    </xf>
    <xf numFmtId="165" fontId="22" fillId="33" borderId="34" xfId="1" applyNumberFormat="1" applyFont="1" applyFill="1" applyBorder="1" applyAlignment="1">
      <alignment horizontal="center" vertical="center"/>
    </xf>
    <xf numFmtId="2" fontId="21" fillId="33" borderId="36" xfId="1" applyNumberFormat="1" applyFont="1" applyFill="1" applyBorder="1" applyAlignment="1">
      <alignment horizontal="center" vertical="center"/>
    </xf>
    <xf numFmtId="0" fontId="32" fillId="33" borderId="40" xfId="1" applyFont="1" applyFill="1" applyBorder="1" applyAlignment="1">
      <alignment horizontal="center" wrapText="1"/>
    </xf>
    <xf numFmtId="165" fontId="21" fillId="33" borderId="16" xfId="1" applyNumberFormat="1" applyFont="1" applyFill="1" applyBorder="1" applyAlignment="1">
      <alignment horizontal="center" vertical="center"/>
    </xf>
    <xf numFmtId="165" fontId="21" fillId="33" borderId="11" xfId="1" applyNumberFormat="1" applyFont="1" applyFill="1" applyBorder="1" applyAlignment="1">
      <alignment horizontal="center" vertical="center"/>
    </xf>
    <xf numFmtId="0" fontId="38" fillId="33" borderId="41" xfId="1" applyFont="1" applyFill="1" applyBorder="1" applyAlignment="1">
      <alignment horizontal="right"/>
    </xf>
    <xf numFmtId="2" fontId="39" fillId="36" borderId="42" xfId="1" applyNumberFormat="1" applyFont="1" applyFill="1" applyBorder="1" applyAlignment="1">
      <alignment horizontal="center"/>
    </xf>
    <xf numFmtId="2" fontId="40" fillId="36" borderId="42" xfId="1" applyNumberFormat="1" applyFont="1" applyFill="1" applyBorder="1" applyAlignment="1">
      <alignment horizontal="center" vertical="center"/>
    </xf>
    <xf numFmtId="2" fontId="22" fillId="33" borderId="42" xfId="1" applyNumberFormat="1" applyFont="1" applyFill="1" applyBorder="1" applyAlignment="1">
      <alignment horizontal="center" vertical="center"/>
    </xf>
    <xf numFmtId="2" fontId="40" fillId="33" borderId="42" xfId="1" applyNumberFormat="1" applyFont="1" applyFill="1" applyBorder="1" applyAlignment="1">
      <alignment horizontal="center" vertical="center"/>
    </xf>
    <xf numFmtId="2" fontId="40" fillId="33" borderId="4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16" fillId="0" borderId="0" xfId="1" quotePrefix="1" applyAlignment="1">
      <alignment horizontal="center"/>
    </xf>
    <xf numFmtId="0" fontId="21" fillId="0" borderId="0" xfId="1" applyFont="1" applyAlignment="1">
      <alignment horizontal="center" vertical="center"/>
    </xf>
    <xf numFmtId="2" fontId="16" fillId="0" borderId="0" xfId="1" applyNumberFormat="1" applyAlignment="1">
      <alignment horizontal="center"/>
    </xf>
    <xf numFmtId="10" fontId="16" fillId="0" borderId="0" xfId="1" applyNumberFormat="1" applyAlignment="1">
      <alignment horizontal="center"/>
    </xf>
    <xf numFmtId="0" fontId="16" fillId="0" borderId="0" xfId="1" applyAlignment="1">
      <alignment horizontal="center" wrapText="1"/>
    </xf>
    <xf numFmtId="0" fontId="21" fillId="0" borderId="0" xfId="1" quotePrefix="1" applyFont="1" applyAlignment="1">
      <alignment horizontal="center" vertical="center"/>
    </xf>
    <xf numFmtId="0" fontId="41" fillId="0" borderId="0" xfId="1" quotePrefix="1" applyFont="1" applyAlignment="1">
      <alignment horizontal="left"/>
    </xf>
    <xf numFmtId="0" fontId="42" fillId="0" borderId="0" xfId="1" applyFont="1" applyAlignment="1">
      <alignment horizontal="left" vertical="center"/>
    </xf>
    <xf numFmtId="165" fontId="16" fillId="0" borderId="0" xfId="1" applyNumberFormat="1"/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255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2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1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Q1">
            <v>44487</v>
          </cell>
        </row>
      </sheetData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88.86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45"/>
  <sheetViews>
    <sheetView tabSelected="1" view="pageBreakPreview" zoomScale="60" zoomScaleNormal="100" workbookViewId="0">
      <pane xSplit="2" ySplit="9" topLeftCell="Z89" activePane="bottomRight" state="frozen"/>
      <selection pane="topRight"/>
      <selection pane="bottomLeft"/>
      <selection pane="bottomRight" activeCell="AP9" sqref="AP9:AP104"/>
    </sheetView>
  </sheetViews>
  <sheetFormatPr defaultColWidth="8.19921875" defaultRowHeight="14.4"/>
  <cols>
    <col min="1" max="1" width="17.8984375" style="25" customWidth="1"/>
    <col min="2" max="31" width="8.69921875" style="102" customWidth="1"/>
    <col min="32" max="32" width="13.8984375" style="102" bestFit="1" customWidth="1"/>
    <col min="33" max="55" width="8.69921875" style="102" customWidth="1"/>
    <col min="56" max="56" width="18" style="102" customWidth="1"/>
    <col min="57" max="57" width="8.69921875" style="102" hidden="1" customWidth="1"/>
    <col min="58" max="58" width="10.796875" style="104" hidden="1" customWidth="1"/>
    <col min="59" max="59" width="9.296875" style="104" hidden="1" customWidth="1"/>
    <col min="60" max="60" width="7.09765625" style="104" hidden="1" customWidth="1"/>
    <col min="61" max="61" width="9.09765625" style="104" hidden="1" customWidth="1"/>
    <col min="62" max="62" width="10.69921875" style="104" hidden="1" customWidth="1"/>
    <col min="63" max="63" width="7.796875" style="104" hidden="1" customWidth="1"/>
    <col min="64" max="64" width="7.09765625" style="104" hidden="1" customWidth="1"/>
    <col min="65" max="65" width="9.3984375" style="104" hidden="1" customWidth="1"/>
    <col min="66" max="66" width="7.09765625" style="104" hidden="1" customWidth="1"/>
    <col min="67" max="67" width="9.796875" style="25" hidden="1" customWidth="1"/>
    <col min="68" max="69" width="7.09765625" style="25" hidden="1" customWidth="1"/>
    <col min="70" max="70" width="8.5" style="25" hidden="1" customWidth="1"/>
    <col min="71" max="71" width="12.09765625" style="25" hidden="1" customWidth="1"/>
    <col min="72" max="72" width="7.09765625" style="25" hidden="1" customWidth="1"/>
    <col min="73" max="73" width="10.796875" style="25" hidden="1" customWidth="1"/>
    <col min="74" max="16384" width="8.19921875" style="25"/>
  </cols>
  <sheetData>
    <row r="1" spans="1:74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 t="s">
        <v>27</v>
      </c>
      <c r="AC1" s="5" t="s">
        <v>28</v>
      </c>
      <c r="AD1" s="4" t="s">
        <v>29</v>
      </c>
      <c r="AE1" s="4" t="s">
        <v>30</v>
      </c>
      <c r="AF1" s="4" t="s">
        <v>31</v>
      </c>
      <c r="AG1" s="6" t="s">
        <v>32</v>
      </c>
      <c r="AH1" s="6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5" t="s">
        <v>44</v>
      </c>
      <c r="AT1" s="5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7" t="s">
        <v>53</v>
      </c>
      <c r="BC1" s="7" t="s">
        <v>54</v>
      </c>
      <c r="BD1" s="8"/>
      <c r="BE1" s="9" t="s">
        <v>55</v>
      </c>
      <c r="BF1" s="10" t="s">
        <v>56</v>
      </c>
      <c r="BG1" s="11"/>
      <c r="BH1" s="12"/>
      <c r="BI1" s="13"/>
      <c r="BJ1" s="14"/>
      <c r="BK1" s="14"/>
      <c r="BL1" s="14"/>
      <c r="BM1" s="14"/>
      <c r="BN1" s="14"/>
      <c r="BO1" s="14"/>
      <c r="BP1" s="14"/>
      <c r="BQ1" s="14"/>
      <c r="BR1" s="15"/>
      <c r="BS1" s="15"/>
      <c r="BT1" s="15"/>
    </row>
    <row r="2" spans="1:74" ht="16.5" customHeight="1" thickBot="1">
      <c r="A2" s="17"/>
      <c r="B2" s="18"/>
      <c r="C2" s="19"/>
      <c r="D2" s="20"/>
      <c r="E2" s="21"/>
      <c r="F2" s="21"/>
      <c r="G2" s="20"/>
      <c r="H2" s="21"/>
      <c r="I2" s="20"/>
      <c r="J2" s="21"/>
      <c r="K2" s="20"/>
      <c r="L2" s="21"/>
      <c r="M2" s="20"/>
      <c r="N2" s="21"/>
      <c r="O2" s="20"/>
      <c r="P2" s="21"/>
      <c r="Q2" s="20"/>
      <c r="R2" s="21"/>
      <c r="S2" s="20"/>
      <c r="T2" s="21"/>
      <c r="U2" s="20"/>
      <c r="V2" s="21"/>
      <c r="W2" s="20"/>
      <c r="X2" s="21"/>
      <c r="Y2" s="20"/>
      <c r="Z2" s="20"/>
      <c r="AA2" s="21"/>
      <c r="AB2" s="20"/>
      <c r="AC2" s="21"/>
      <c r="AD2" s="20"/>
      <c r="AE2" s="21"/>
      <c r="AF2" s="20"/>
      <c r="AG2" s="21"/>
      <c r="AH2" s="21"/>
      <c r="AI2" s="20"/>
      <c r="AJ2" s="21"/>
      <c r="AK2" s="20"/>
      <c r="AL2" s="21"/>
      <c r="AM2" s="20"/>
      <c r="AN2" s="21"/>
      <c r="AO2" s="20"/>
      <c r="AP2" s="21"/>
      <c r="AQ2" s="21"/>
      <c r="AR2" s="20"/>
      <c r="AS2" s="21"/>
      <c r="AT2" s="21"/>
      <c r="AU2" s="20"/>
      <c r="AV2" s="20"/>
      <c r="AW2" s="21"/>
      <c r="AX2" s="20"/>
      <c r="AY2" s="21"/>
      <c r="AZ2" s="20"/>
      <c r="BA2" s="20"/>
      <c r="BB2" s="21"/>
      <c r="BC2" s="20"/>
      <c r="BD2" s="22"/>
      <c r="BE2" s="23" t="s">
        <v>57</v>
      </c>
      <c r="BF2" s="23" t="s">
        <v>58</v>
      </c>
      <c r="BG2" s="23" t="s">
        <v>59</v>
      </c>
      <c r="BH2" s="23" t="s">
        <v>60</v>
      </c>
      <c r="BI2" s="13"/>
      <c r="BJ2" s="13"/>
      <c r="BK2" s="13"/>
      <c r="BL2" s="13"/>
      <c r="BM2" s="13"/>
      <c r="BN2" s="24"/>
      <c r="BO2" s="24"/>
      <c r="BP2" s="24"/>
      <c r="BQ2" s="24"/>
      <c r="BR2" s="24"/>
      <c r="BS2" s="24"/>
      <c r="BT2" s="24"/>
    </row>
    <row r="3" spans="1:74" ht="12" customHeight="1">
      <c r="A3" s="26"/>
      <c r="B3" s="27"/>
      <c r="C3" s="28"/>
      <c r="D3" s="27"/>
      <c r="E3" s="28"/>
      <c r="F3" s="28"/>
      <c r="G3" s="27"/>
      <c r="H3" s="28"/>
      <c r="I3" s="27"/>
      <c r="J3" s="28"/>
      <c r="K3" s="27"/>
      <c r="L3" s="28"/>
      <c r="M3" s="28"/>
      <c r="N3" s="27"/>
      <c r="O3" s="28"/>
      <c r="P3" s="27"/>
      <c r="Q3" s="28"/>
      <c r="R3" s="27"/>
      <c r="S3" s="28"/>
      <c r="T3" s="27"/>
      <c r="U3" s="28"/>
      <c r="V3" s="27"/>
      <c r="W3" s="28"/>
      <c r="X3" s="27"/>
      <c r="Y3" s="28"/>
      <c r="Z3" s="28"/>
      <c r="AA3" s="27"/>
      <c r="AB3" s="27"/>
      <c r="AC3" s="27"/>
      <c r="AD3" s="28"/>
      <c r="AE3" s="27"/>
      <c r="AF3" s="27"/>
      <c r="AG3" s="27"/>
      <c r="AH3" s="27"/>
      <c r="AI3" s="28"/>
      <c r="AJ3" s="27"/>
      <c r="AK3" s="28"/>
      <c r="AL3" s="27"/>
      <c r="AM3" s="27"/>
      <c r="AN3" s="28"/>
      <c r="AO3" s="27"/>
      <c r="AP3" s="28"/>
      <c r="AQ3" s="28"/>
      <c r="AR3" s="27"/>
      <c r="AS3" s="28"/>
      <c r="AT3" s="28"/>
      <c r="AU3" s="27"/>
      <c r="AV3" s="27"/>
      <c r="AW3" s="28"/>
      <c r="AX3" s="27"/>
      <c r="AY3" s="28"/>
      <c r="AZ3" s="27"/>
      <c r="BA3" s="27"/>
      <c r="BB3" s="28"/>
      <c r="BC3" s="28"/>
      <c r="BD3" s="28"/>
      <c r="BE3" s="23">
        <f>'[1]Form-5-Losses'!D4</f>
        <v>3.0499999999999999E-2</v>
      </c>
      <c r="BF3" s="23">
        <f>'[1]Form-5-Losses'!E4</f>
        <v>2.8000000000000001E-2</v>
      </c>
      <c r="BG3" s="23">
        <f>'[1]Form-5-Losses'!F4</f>
        <v>2.5499999999999998E-2</v>
      </c>
      <c r="BH3" s="23">
        <f>'[1]Form-5-Losses'!G4</f>
        <v>2.3E-2</v>
      </c>
      <c r="BI3" s="13"/>
      <c r="BJ3" s="13"/>
      <c r="BK3" s="29"/>
      <c r="BL3" s="13"/>
      <c r="BM3" s="13"/>
      <c r="BN3" s="24"/>
      <c r="BO3" s="24"/>
      <c r="BP3" s="24"/>
      <c r="BQ3" s="24"/>
      <c r="BR3" s="24"/>
      <c r="BS3" s="24"/>
      <c r="BT3" s="24"/>
    </row>
    <row r="4" spans="1:74" ht="39" customHeight="1">
      <c r="A4" s="30"/>
      <c r="B4" s="31"/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3" t="s">
        <v>61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2"/>
      <c r="AE4" s="32"/>
      <c r="AF4" s="34">
        <f>'[2]Form-6_ImportExport'!Q1</f>
        <v>44487</v>
      </c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2"/>
      <c r="AW4" s="32"/>
      <c r="AX4" s="32"/>
      <c r="AY4" s="32"/>
      <c r="AZ4" s="32"/>
      <c r="BA4" s="32"/>
      <c r="BB4" s="35"/>
      <c r="BC4" s="35"/>
      <c r="BD4" s="36"/>
      <c r="BE4" s="23">
        <f>$BE$3</f>
        <v>3.0499999999999999E-2</v>
      </c>
      <c r="BF4" s="23">
        <f>$BE$3</f>
        <v>3.0499999999999999E-2</v>
      </c>
      <c r="BG4" s="23">
        <f>$BE$3</f>
        <v>3.0499999999999999E-2</v>
      </c>
      <c r="BH4" s="23">
        <f>$BE$3</f>
        <v>3.0499999999999999E-2</v>
      </c>
      <c r="BI4" s="13"/>
      <c r="BJ4" s="13"/>
      <c r="BK4" s="13"/>
      <c r="BL4" s="13"/>
      <c r="BM4" s="13"/>
      <c r="BN4" s="24"/>
      <c r="BO4" s="24"/>
      <c r="BP4" s="24"/>
      <c r="BQ4" s="24"/>
      <c r="BR4" s="24"/>
      <c r="BS4" s="24"/>
      <c r="BT4" s="24"/>
    </row>
    <row r="5" spans="1:74" ht="8.25" customHeight="1" thickBot="1">
      <c r="A5" s="37"/>
      <c r="B5" s="31"/>
      <c r="C5" s="31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8">
        <f>SUM(BE3:BE4)</f>
        <v>6.0999999999999999E-2</v>
      </c>
      <c r="BF5" s="38">
        <f>SUM(BF3:BF4)</f>
        <v>5.8499999999999996E-2</v>
      </c>
      <c r="BG5" s="38">
        <f>SUM(BG3:BG4)</f>
        <v>5.5999999999999994E-2</v>
      </c>
      <c r="BH5" s="38">
        <f>SUM(BH3:BH4)</f>
        <v>5.3499999999999999E-2</v>
      </c>
      <c r="BI5" s="13"/>
      <c r="BJ5" s="39"/>
      <c r="BK5" s="39"/>
      <c r="BL5" s="39"/>
      <c r="BM5" s="39"/>
      <c r="BN5" s="40"/>
      <c r="BO5" s="39"/>
      <c r="BP5" s="39"/>
      <c r="BQ5" s="39"/>
      <c r="BR5" s="39"/>
      <c r="BS5" s="39"/>
      <c r="BT5" s="39"/>
    </row>
    <row r="6" spans="1:74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3"/>
      <c r="BE6" s="44"/>
      <c r="BF6" s="45"/>
      <c r="BG6" s="46" t="s">
        <v>62</v>
      </c>
      <c r="BH6" s="47"/>
      <c r="BI6" s="47"/>
      <c r="BJ6" s="47"/>
      <c r="BK6" s="48"/>
      <c r="BL6" s="49"/>
      <c r="BM6" s="49"/>
      <c r="BN6" s="49"/>
      <c r="BO6" s="50"/>
      <c r="BP6" s="49"/>
      <c r="BQ6" s="49"/>
      <c r="BR6" s="49"/>
      <c r="BS6" s="49"/>
      <c r="BT6" s="49"/>
      <c r="BU6" s="51"/>
    </row>
    <row r="7" spans="1:74" ht="31.5" customHeight="1" thickBot="1">
      <c r="A7" s="52" t="s">
        <v>63</v>
      </c>
      <c r="B7" s="53">
        <v>1</v>
      </c>
      <c r="C7" s="54">
        <v>2</v>
      </c>
      <c r="D7" s="53">
        <v>3</v>
      </c>
      <c r="E7" s="54">
        <v>4</v>
      </c>
      <c r="F7" s="54"/>
      <c r="G7" s="53">
        <v>5</v>
      </c>
      <c r="H7" s="54">
        <v>6</v>
      </c>
      <c r="I7" s="53">
        <v>7</v>
      </c>
      <c r="J7" s="54">
        <v>8</v>
      </c>
      <c r="K7" s="53">
        <v>9</v>
      </c>
      <c r="L7" s="54">
        <v>10</v>
      </c>
      <c r="M7" s="53">
        <v>11</v>
      </c>
      <c r="N7" s="54">
        <v>12</v>
      </c>
      <c r="O7" s="53">
        <v>13</v>
      </c>
      <c r="P7" s="54">
        <v>14</v>
      </c>
      <c r="Q7" s="53">
        <v>15</v>
      </c>
      <c r="R7" s="54">
        <v>16</v>
      </c>
      <c r="S7" s="53">
        <v>17</v>
      </c>
      <c r="T7" s="54">
        <v>18</v>
      </c>
      <c r="U7" s="53">
        <v>19</v>
      </c>
      <c r="V7" s="54">
        <v>20</v>
      </c>
      <c r="W7" s="53">
        <v>21</v>
      </c>
      <c r="X7" s="54">
        <v>22</v>
      </c>
      <c r="Y7" s="53">
        <v>23</v>
      </c>
      <c r="Z7" s="54">
        <v>24</v>
      </c>
      <c r="AA7" s="53">
        <v>25</v>
      </c>
      <c r="AB7" s="54">
        <v>26</v>
      </c>
      <c r="AC7" s="53">
        <v>27</v>
      </c>
      <c r="AD7" s="54">
        <v>28</v>
      </c>
      <c r="AE7" s="53">
        <v>29</v>
      </c>
      <c r="AF7" s="54">
        <v>30</v>
      </c>
      <c r="AG7" s="53">
        <v>31</v>
      </c>
      <c r="AH7" s="54">
        <v>32</v>
      </c>
      <c r="AI7" s="53">
        <v>33</v>
      </c>
      <c r="AJ7" s="54">
        <v>34</v>
      </c>
      <c r="AK7" s="53">
        <v>35</v>
      </c>
      <c r="AL7" s="54">
        <v>36</v>
      </c>
      <c r="AM7" s="53">
        <v>37</v>
      </c>
      <c r="AN7" s="54">
        <v>38</v>
      </c>
      <c r="AO7" s="53">
        <v>39</v>
      </c>
      <c r="AP7" s="54">
        <v>40</v>
      </c>
      <c r="AQ7" s="53">
        <v>41</v>
      </c>
      <c r="AR7" s="54">
        <v>42</v>
      </c>
      <c r="AS7" s="53">
        <v>43</v>
      </c>
      <c r="AT7" s="54">
        <v>44</v>
      </c>
      <c r="AU7" s="53">
        <v>45</v>
      </c>
      <c r="AV7" s="54">
        <v>46</v>
      </c>
      <c r="AW7" s="53">
        <v>47</v>
      </c>
      <c r="AX7" s="54">
        <v>48</v>
      </c>
      <c r="AY7" s="53">
        <v>49</v>
      </c>
      <c r="AZ7" s="54">
        <v>50</v>
      </c>
      <c r="BA7" s="53">
        <v>51</v>
      </c>
      <c r="BB7" s="54">
        <v>52</v>
      </c>
      <c r="BC7" s="53">
        <v>53</v>
      </c>
      <c r="BD7" s="55"/>
      <c r="BE7" s="56"/>
      <c r="BF7" s="57"/>
      <c r="BG7" s="58"/>
      <c r="BH7" s="59"/>
      <c r="BI7" s="59"/>
      <c r="BJ7" s="59"/>
      <c r="BK7" s="60" t="s">
        <v>64</v>
      </c>
      <c r="BL7" s="61"/>
      <c r="BM7" s="61"/>
      <c r="BN7" s="61"/>
      <c r="BO7" s="62"/>
      <c r="BP7" s="60" t="s">
        <v>65</v>
      </c>
      <c r="BQ7" s="61"/>
      <c r="BR7" s="62"/>
      <c r="BS7" s="63" t="s">
        <v>66</v>
      </c>
      <c r="BT7" s="64"/>
      <c r="BU7" s="65" t="s">
        <v>67</v>
      </c>
    </row>
    <row r="8" spans="1:74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68</v>
      </c>
      <c r="O8" s="2" t="s">
        <v>14</v>
      </c>
      <c r="P8" s="2" t="s">
        <v>15</v>
      </c>
      <c r="Q8" s="2"/>
      <c r="R8" s="2" t="s">
        <v>17</v>
      </c>
      <c r="S8" s="2" t="s">
        <v>18</v>
      </c>
      <c r="T8" s="2" t="s">
        <v>19</v>
      </c>
      <c r="U8" s="2" t="s">
        <v>20</v>
      </c>
      <c r="V8" s="2"/>
      <c r="W8" s="2" t="s">
        <v>22</v>
      </c>
      <c r="X8" s="2"/>
      <c r="Y8" s="2" t="s">
        <v>69</v>
      </c>
      <c r="Z8" s="2" t="s">
        <v>25</v>
      </c>
      <c r="AA8" s="2" t="s">
        <v>26</v>
      </c>
      <c r="AB8" s="2"/>
      <c r="AC8" s="2"/>
      <c r="AD8" s="2" t="s">
        <v>29</v>
      </c>
      <c r="AE8" s="2" t="s">
        <v>30</v>
      </c>
      <c r="AF8" s="2" t="s">
        <v>70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2" t="s">
        <v>41</v>
      </c>
      <c r="AQ8" s="67" t="s">
        <v>42</v>
      </c>
      <c r="AR8" s="68" t="s">
        <v>43</v>
      </c>
      <c r="AS8" s="2"/>
      <c r="AT8" s="2"/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2" t="s">
        <v>54</v>
      </c>
      <c r="BD8" s="69" t="s">
        <v>71</v>
      </c>
      <c r="BE8" s="70"/>
      <c r="BF8" s="71" t="s">
        <v>72</v>
      </c>
      <c r="BG8" s="72" t="s">
        <v>64</v>
      </c>
      <c r="BH8" s="72" t="s">
        <v>65</v>
      </c>
      <c r="BI8" s="73" t="s">
        <v>66</v>
      </c>
      <c r="BJ8" s="72" t="s">
        <v>67</v>
      </c>
      <c r="BK8" s="74" t="s">
        <v>57</v>
      </c>
      <c r="BL8" s="74" t="s">
        <v>58</v>
      </c>
      <c r="BM8" s="74" t="s">
        <v>59</v>
      </c>
      <c r="BN8" s="74" t="s">
        <v>73</v>
      </c>
      <c r="BO8" s="75" t="s">
        <v>74</v>
      </c>
      <c r="BP8" s="74" t="s">
        <v>57</v>
      </c>
      <c r="BQ8" s="74" t="s">
        <v>58</v>
      </c>
      <c r="BR8" s="74" t="s">
        <v>67</v>
      </c>
      <c r="BS8" s="74" t="s">
        <v>57</v>
      </c>
      <c r="BT8" s="76" t="s">
        <v>58</v>
      </c>
      <c r="BU8" s="77"/>
    </row>
    <row r="9" spans="1:74" ht="15.6">
      <c r="A9" s="79" t="s">
        <v>75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>
        <v>0</v>
      </c>
      <c r="AM9" s="80"/>
      <c r="AN9" s="80"/>
      <c r="AO9" s="80"/>
      <c r="AP9" s="80">
        <v>0</v>
      </c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1">
        <f t="shared" ref="BD9:BD40" si="0">SUM(B9:BC9)</f>
        <v>0</v>
      </c>
      <c r="BE9" s="82"/>
      <c r="BF9" s="83">
        <f>SUM(C9:BC9)</f>
        <v>0</v>
      </c>
      <c r="BG9" s="84" t="e">
        <f>(BK9-((BK9*$BE$3)+(BK9-(BK9*$BE$3))*$BE$3))+(BL9-((BL9*$BF$3)+(BL9-(BL9*$BF$4))*$BF$4))+(BM9-((BM9*$BG$3)+(BM9-(BM9*$BG$4))*$BG$4))+(BN9-((BN9*$BH$3)+(BN9-(BN9*$BH$4))*$BH$4))</f>
        <v>#REF!</v>
      </c>
      <c r="BH9" s="85" t="e">
        <f>(BP9-((BP9*$BE$3)+(BP9-(BP9*$BE$3))*$BE$3))+(BQ9-((BQ9*$BF$3)+(BQ9-(BQ9*$BF$4))*$BF$4))</f>
        <v>#REF!</v>
      </c>
      <c r="BI9" s="86">
        <f>ROUND((BS9-((BS9*$BE$3)+(BS9-(BS9*$BE$3))*$BE$3))+(BT9-((BT9*$BF$3)+(BT9-(BT9*$BE$3))*$BE$3)),2)</f>
        <v>0</v>
      </c>
      <c r="BJ9" s="87" t="e">
        <f>SUM(BG9:BI9)</f>
        <v>#REF!</v>
      </c>
      <c r="BK9" s="88">
        <f>N9+O9+P9+Q9+R9+AB9+C9+D9+AI9+AJ9</f>
        <v>0</v>
      </c>
      <c r="BL9" s="88">
        <f t="shared" ref="BL9:BL72" si="1">V9+AX9+AY9+AZ9+E9+G9+H9+AD9</f>
        <v>0</v>
      </c>
      <c r="BM9" s="88" t="e">
        <f>AL9+#REF!+AM9+AP9+AQ9+X9+Y9</f>
        <v>#REF!</v>
      </c>
      <c r="BN9" s="88">
        <f t="shared" ref="BN9:BN72" si="2">W9+AC9</f>
        <v>0</v>
      </c>
      <c r="BO9" s="89" t="e">
        <f>SUM(BK9:BN9)</f>
        <v>#REF!</v>
      </c>
      <c r="BP9" s="85" t="e">
        <f>(I9+S9+T9+AA9+#REF!+AG9+AN9+AO9+AR9+AU9+AW9+BB9+BC9+Z9)</f>
        <v>#REF!</v>
      </c>
      <c r="BQ9" s="85">
        <f t="shared" ref="BQ9:BQ72" si="3">U9+AS9</f>
        <v>0</v>
      </c>
      <c r="BR9" s="90" t="e">
        <f>SUM(BP9:BQ9)</f>
        <v>#REF!</v>
      </c>
      <c r="BS9" s="85">
        <f t="shared" ref="BS9:BS72" si="4">(J9+M9+AE9+K9+L9+AF9+AH9)</f>
        <v>0</v>
      </c>
      <c r="BT9" s="91">
        <v>0</v>
      </c>
      <c r="BU9" s="92" t="e">
        <f>BO9+BR9+BS9+BT9</f>
        <v>#REF!</v>
      </c>
      <c r="BV9" s="25">
        <v>0</v>
      </c>
    </row>
    <row r="10" spans="1:74" ht="15.6">
      <c r="A10" s="93" t="s">
        <v>76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>
        <v>0</v>
      </c>
      <c r="AM10" s="80"/>
      <c r="AN10" s="80"/>
      <c r="AO10" s="80"/>
      <c r="AP10" s="80">
        <v>0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1">
        <f t="shared" si="0"/>
        <v>0</v>
      </c>
      <c r="BE10" s="82"/>
      <c r="BF10" s="83">
        <f t="shared" ref="BF10:BF41" si="5">SUM(B10:BC10)</f>
        <v>0</v>
      </c>
      <c r="BG10" s="84">
        <f t="shared" ref="BG10:BG73" si="6">(BK10-((BK10*$BE$3)+(BK10-(BK10*$BE$3))*$BE$3))+(BL10-((BL10*$BF$3)+(BL10-(BL10*$BF$4))*$BF$4))+(BM10-((BM10*$BG$3)+(BM10-(BM10*$BG$4))*$BG$4))+(BN10-((BN10*$BH$3)+(BN10-(BN10*$BH$4))*$BH$4))</f>
        <v>0</v>
      </c>
      <c r="BH10" s="85">
        <f t="shared" ref="BH10:BH73" si="7">(BP10-((BP10*$BE$3)+(BP10-(BP10*$BE$3))*$BE$3))+(BQ10-((BQ10*$BF$3)+(BQ10-(BQ10*$BF$4))*$BF$4))</f>
        <v>0</v>
      </c>
      <c r="BI10" s="86">
        <f t="shared" ref="BI10:BI73" si="8">ROUND((BS10-((BS10*$BE$3)+(BS10-(BS10*$BE$3))*$BE$3))+(BT10-((BT10*$BF$3)+(BT10-(BT10*$BE$3))*$BE$3)),2)</f>
        <v>0</v>
      </c>
      <c r="BJ10" s="94">
        <f t="shared" ref="BJ10:BJ73" si="9">SUM(BG10:BI10)</f>
        <v>0</v>
      </c>
      <c r="BK10" s="88">
        <f t="shared" ref="BK10:BK73" si="10">N10+O10+P10+Q10+R10+B10+C10+D10+AI10+AJ10</f>
        <v>0</v>
      </c>
      <c r="BL10" s="88">
        <f t="shared" si="1"/>
        <v>0</v>
      </c>
      <c r="BM10" s="88">
        <f t="shared" ref="BM10:BM73" si="11">AK10+AL10+AM10+AP10+AQ10+X10+Y10</f>
        <v>0</v>
      </c>
      <c r="BN10" s="88">
        <f t="shared" si="2"/>
        <v>0</v>
      </c>
      <c r="BO10" s="89">
        <f t="shared" ref="BO10:BO73" si="12">SUM(BK10:BN10)</f>
        <v>0</v>
      </c>
      <c r="BP10" s="85">
        <f t="shared" ref="BP10:BP73" si="13">(I10+S10+T10+AA10+AB10+AG10+AN10+AO10+AR10+AU10+AW10+BB10+BC10+Z10)</f>
        <v>0</v>
      </c>
      <c r="BQ10" s="85">
        <f t="shared" si="3"/>
        <v>0</v>
      </c>
      <c r="BR10" s="90">
        <f t="shared" ref="BR10:BR73" si="14">SUM(BP10:BQ10)</f>
        <v>0</v>
      </c>
      <c r="BS10" s="85">
        <f t="shared" si="4"/>
        <v>0</v>
      </c>
      <c r="BT10" s="91">
        <v>0</v>
      </c>
      <c r="BU10" s="92">
        <f t="shared" ref="BU10:BU73" si="15">BO10+BR10+BS10+BT10</f>
        <v>0</v>
      </c>
      <c r="BV10" s="25">
        <v>0</v>
      </c>
    </row>
    <row r="11" spans="1:74" ht="15.6">
      <c r="A11" s="93" t="s">
        <v>77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>
        <v>0</v>
      </c>
      <c r="AM11" s="80"/>
      <c r="AN11" s="80"/>
      <c r="AO11" s="80"/>
      <c r="AP11" s="80">
        <v>0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1">
        <f t="shared" si="0"/>
        <v>0</v>
      </c>
      <c r="BE11" s="82"/>
      <c r="BF11" s="83">
        <f t="shared" si="5"/>
        <v>0</v>
      </c>
      <c r="BG11" s="84">
        <f t="shared" si="6"/>
        <v>0</v>
      </c>
      <c r="BH11" s="85">
        <f t="shared" si="7"/>
        <v>0</v>
      </c>
      <c r="BI11" s="86">
        <f t="shared" si="8"/>
        <v>0</v>
      </c>
      <c r="BJ11" s="94">
        <f t="shared" si="9"/>
        <v>0</v>
      </c>
      <c r="BK11" s="88">
        <f t="shared" si="10"/>
        <v>0</v>
      </c>
      <c r="BL11" s="88">
        <f t="shared" si="1"/>
        <v>0</v>
      </c>
      <c r="BM11" s="88">
        <f t="shared" si="11"/>
        <v>0</v>
      </c>
      <c r="BN11" s="88">
        <f t="shared" si="2"/>
        <v>0</v>
      </c>
      <c r="BO11" s="89">
        <f t="shared" si="12"/>
        <v>0</v>
      </c>
      <c r="BP11" s="85">
        <f t="shared" si="13"/>
        <v>0</v>
      </c>
      <c r="BQ11" s="85">
        <f t="shared" si="3"/>
        <v>0</v>
      </c>
      <c r="BR11" s="90">
        <f t="shared" si="14"/>
        <v>0</v>
      </c>
      <c r="BS11" s="85">
        <f t="shared" si="4"/>
        <v>0</v>
      </c>
      <c r="BT11" s="91">
        <v>0</v>
      </c>
      <c r="BU11" s="92">
        <f t="shared" si="15"/>
        <v>0</v>
      </c>
      <c r="BV11" s="25">
        <v>0</v>
      </c>
    </row>
    <row r="12" spans="1:74" ht="15.6">
      <c r="A12" s="93" t="s">
        <v>78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>
        <v>0</v>
      </c>
      <c r="AM12" s="80"/>
      <c r="AN12" s="80"/>
      <c r="AO12" s="80"/>
      <c r="AP12" s="80">
        <v>0</v>
      </c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1">
        <f t="shared" si="0"/>
        <v>0</v>
      </c>
      <c r="BE12" s="82"/>
      <c r="BF12" s="83">
        <f t="shared" si="5"/>
        <v>0</v>
      </c>
      <c r="BG12" s="84">
        <f t="shared" si="6"/>
        <v>0</v>
      </c>
      <c r="BH12" s="85">
        <f t="shared" si="7"/>
        <v>0</v>
      </c>
      <c r="BI12" s="86">
        <f t="shared" si="8"/>
        <v>0</v>
      </c>
      <c r="BJ12" s="94">
        <f t="shared" si="9"/>
        <v>0</v>
      </c>
      <c r="BK12" s="88">
        <f t="shared" si="10"/>
        <v>0</v>
      </c>
      <c r="BL12" s="88">
        <f t="shared" si="1"/>
        <v>0</v>
      </c>
      <c r="BM12" s="88">
        <f t="shared" si="11"/>
        <v>0</v>
      </c>
      <c r="BN12" s="88">
        <f t="shared" si="2"/>
        <v>0</v>
      </c>
      <c r="BO12" s="89">
        <f t="shared" si="12"/>
        <v>0</v>
      </c>
      <c r="BP12" s="85">
        <f t="shared" si="13"/>
        <v>0</v>
      </c>
      <c r="BQ12" s="85">
        <f t="shared" si="3"/>
        <v>0</v>
      </c>
      <c r="BR12" s="90">
        <f t="shared" si="14"/>
        <v>0</v>
      </c>
      <c r="BS12" s="85">
        <f t="shared" si="4"/>
        <v>0</v>
      </c>
      <c r="BT12" s="91">
        <v>0</v>
      </c>
      <c r="BU12" s="92">
        <f t="shared" si="15"/>
        <v>0</v>
      </c>
      <c r="BV12" s="25">
        <v>0</v>
      </c>
    </row>
    <row r="13" spans="1:74" ht="15.6">
      <c r="A13" s="93" t="s">
        <v>79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>
        <v>0</v>
      </c>
      <c r="AM13" s="80"/>
      <c r="AN13" s="80"/>
      <c r="AO13" s="80"/>
      <c r="AP13" s="80">
        <v>0</v>
      </c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1">
        <f t="shared" si="0"/>
        <v>0</v>
      </c>
      <c r="BE13" s="82"/>
      <c r="BF13" s="83">
        <f t="shared" si="5"/>
        <v>0</v>
      </c>
      <c r="BG13" s="84">
        <f t="shared" si="6"/>
        <v>0</v>
      </c>
      <c r="BH13" s="85">
        <f t="shared" si="7"/>
        <v>0</v>
      </c>
      <c r="BI13" s="86">
        <f t="shared" si="8"/>
        <v>0</v>
      </c>
      <c r="BJ13" s="94">
        <f t="shared" si="9"/>
        <v>0</v>
      </c>
      <c r="BK13" s="88">
        <f t="shared" si="10"/>
        <v>0</v>
      </c>
      <c r="BL13" s="88">
        <f t="shared" si="1"/>
        <v>0</v>
      </c>
      <c r="BM13" s="88">
        <f t="shared" si="11"/>
        <v>0</v>
      </c>
      <c r="BN13" s="88">
        <f t="shared" si="2"/>
        <v>0</v>
      </c>
      <c r="BO13" s="89">
        <f t="shared" si="12"/>
        <v>0</v>
      </c>
      <c r="BP13" s="85">
        <f t="shared" si="13"/>
        <v>0</v>
      </c>
      <c r="BQ13" s="85">
        <f t="shared" si="3"/>
        <v>0</v>
      </c>
      <c r="BR13" s="90">
        <f t="shared" si="14"/>
        <v>0</v>
      </c>
      <c r="BS13" s="85">
        <f t="shared" si="4"/>
        <v>0</v>
      </c>
      <c r="BT13" s="91">
        <v>0</v>
      </c>
      <c r="BU13" s="92">
        <f t="shared" si="15"/>
        <v>0</v>
      </c>
      <c r="BV13" s="25">
        <v>28.677527000000001</v>
      </c>
    </row>
    <row r="14" spans="1:74" ht="15.6">
      <c r="A14" s="93" t="s">
        <v>80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>
        <v>0</v>
      </c>
      <c r="AM14" s="80"/>
      <c r="AN14" s="80"/>
      <c r="AO14" s="80"/>
      <c r="AP14" s="80">
        <v>0</v>
      </c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1">
        <f t="shared" si="0"/>
        <v>0</v>
      </c>
      <c r="BE14" s="82"/>
      <c r="BF14" s="83">
        <f t="shared" si="5"/>
        <v>0</v>
      </c>
      <c r="BG14" s="84">
        <f t="shared" si="6"/>
        <v>0</v>
      </c>
      <c r="BH14" s="85">
        <f t="shared" si="7"/>
        <v>0</v>
      </c>
      <c r="BI14" s="86">
        <f t="shared" si="8"/>
        <v>0</v>
      </c>
      <c r="BJ14" s="94">
        <f t="shared" si="9"/>
        <v>0</v>
      </c>
      <c r="BK14" s="88">
        <f t="shared" si="10"/>
        <v>0</v>
      </c>
      <c r="BL14" s="88">
        <f t="shared" si="1"/>
        <v>0</v>
      </c>
      <c r="BM14" s="88">
        <f t="shared" si="11"/>
        <v>0</v>
      </c>
      <c r="BN14" s="88">
        <f t="shared" si="2"/>
        <v>0</v>
      </c>
      <c r="BO14" s="89">
        <f t="shared" si="12"/>
        <v>0</v>
      </c>
      <c r="BP14" s="85">
        <f t="shared" si="13"/>
        <v>0</v>
      </c>
      <c r="BQ14" s="85">
        <f t="shared" si="3"/>
        <v>0</v>
      </c>
      <c r="BR14" s="90">
        <f t="shared" si="14"/>
        <v>0</v>
      </c>
      <c r="BS14" s="85">
        <f t="shared" si="4"/>
        <v>0</v>
      </c>
      <c r="BT14" s="91">
        <v>0</v>
      </c>
      <c r="BU14" s="92">
        <f t="shared" si="15"/>
        <v>0</v>
      </c>
      <c r="BV14" s="25">
        <v>51.111499000000002</v>
      </c>
    </row>
    <row r="15" spans="1:74" ht="15.6">
      <c r="A15" s="93" t="s">
        <v>81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>
        <v>0</v>
      </c>
      <c r="AM15" s="80"/>
      <c r="AN15" s="80"/>
      <c r="AO15" s="80"/>
      <c r="AP15" s="80">
        <v>0</v>
      </c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1">
        <f t="shared" si="0"/>
        <v>0</v>
      </c>
      <c r="BE15" s="82"/>
      <c r="BF15" s="83">
        <f t="shared" si="5"/>
        <v>0</v>
      </c>
      <c r="BG15" s="84">
        <f t="shared" si="6"/>
        <v>0</v>
      </c>
      <c r="BH15" s="85">
        <f t="shared" si="7"/>
        <v>0</v>
      </c>
      <c r="BI15" s="86">
        <f t="shared" si="8"/>
        <v>0</v>
      </c>
      <c r="BJ15" s="94">
        <f t="shared" si="9"/>
        <v>0</v>
      </c>
      <c r="BK15" s="88">
        <f t="shared" si="10"/>
        <v>0</v>
      </c>
      <c r="BL15" s="88">
        <f t="shared" si="1"/>
        <v>0</v>
      </c>
      <c r="BM15" s="88">
        <f t="shared" si="11"/>
        <v>0</v>
      </c>
      <c r="BN15" s="88">
        <f t="shared" si="2"/>
        <v>0</v>
      </c>
      <c r="BO15" s="89">
        <f t="shared" si="12"/>
        <v>0</v>
      </c>
      <c r="BP15" s="85">
        <f t="shared" si="13"/>
        <v>0</v>
      </c>
      <c r="BQ15" s="85">
        <f t="shared" si="3"/>
        <v>0</v>
      </c>
      <c r="BR15" s="90">
        <f t="shared" si="14"/>
        <v>0</v>
      </c>
      <c r="BS15" s="85">
        <f t="shared" si="4"/>
        <v>0</v>
      </c>
      <c r="BT15" s="91">
        <v>0</v>
      </c>
      <c r="BU15" s="92">
        <f t="shared" si="15"/>
        <v>0</v>
      </c>
      <c r="BV15" s="25">
        <v>15.561527999999999</v>
      </c>
    </row>
    <row r="16" spans="1:74" ht="15.6">
      <c r="A16" s="93" t="s">
        <v>82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>
        <v>0</v>
      </c>
      <c r="AM16" s="80"/>
      <c r="AN16" s="80"/>
      <c r="AO16" s="80"/>
      <c r="AP16" s="80">
        <v>0</v>
      </c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1">
        <f t="shared" si="0"/>
        <v>0</v>
      </c>
      <c r="BE16" s="82"/>
      <c r="BF16" s="83">
        <f t="shared" si="5"/>
        <v>0</v>
      </c>
      <c r="BG16" s="84">
        <f t="shared" si="6"/>
        <v>0</v>
      </c>
      <c r="BH16" s="85">
        <f t="shared" si="7"/>
        <v>0</v>
      </c>
      <c r="BI16" s="86">
        <f t="shared" si="8"/>
        <v>0</v>
      </c>
      <c r="BJ16" s="94">
        <f t="shared" si="9"/>
        <v>0</v>
      </c>
      <c r="BK16" s="88">
        <f t="shared" si="10"/>
        <v>0</v>
      </c>
      <c r="BL16" s="88">
        <f t="shared" si="1"/>
        <v>0</v>
      </c>
      <c r="BM16" s="88">
        <f t="shared" si="11"/>
        <v>0</v>
      </c>
      <c r="BN16" s="88">
        <f t="shared" si="2"/>
        <v>0</v>
      </c>
      <c r="BO16" s="89">
        <f t="shared" si="12"/>
        <v>0</v>
      </c>
      <c r="BP16" s="85">
        <f t="shared" si="13"/>
        <v>0</v>
      </c>
      <c r="BQ16" s="85">
        <f t="shared" si="3"/>
        <v>0</v>
      </c>
      <c r="BR16" s="90">
        <f t="shared" si="14"/>
        <v>0</v>
      </c>
      <c r="BS16" s="85">
        <f t="shared" si="4"/>
        <v>0</v>
      </c>
      <c r="BT16" s="91">
        <v>0</v>
      </c>
      <c r="BU16" s="92">
        <f t="shared" si="15"/>
        <v>0</v>
      </c>
      <c r="BV16" s="25">
        <v>62.528272999999999</v>
      </c>
    </row>
    <row r="17" spans="1:74" ht="15.6">
      <c r="A17" s="93" t="s">
        <v>83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>
        <v>0</v>
      </c>
      <c r="AM17" s="80"/>
      <c r="AN17" s="80"/>
      <c r="AO17" s="80"/>
      <c r="AP17" s="80">
        <v>0</v>
      </c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1">
        <f t="shared" si="0"/>
        <v>0</v>
      </c>
      <c r="BE17" s="82"/>
      <c r="BF17" s="83">
        <f t="shared" si="5"/>
        <v>0</v>
      </c>
      <c r="BG17" s="84">
        <f t="shared" si="6"/>
        <v>0</v>
      </c>
      <c r="BH17" s="85">
        <f>(BP17-((BP17*$BE$3)+(BP17-(BP17*$BE$3))*$BE$3))+(BQ17-((BQ17*$BF$3)+(BQ17-(BQ17*$BF$4))*$BF$4))</f>
        <v>0</v>
      </c>
      <c r="BI17" s="86">
        <f t="shared" si="8"/>
        <v>0</v>
      </c>
      <c r="BJ17" s="94">
        <f t="shared" si="9"/>
        <v>0</v>
      </c>
      <c r="BK17" s="88">
        <f t="shared" si="10"/>
        <v>0</v>
      </c>
      <c r="BL17" s="88">
        <f t="shared" si="1"/>
        <v>0</v>
      </c>
      <c r="BM17" s="88">
        <f t="shared" si="11"/>
        <v>0</v>
      </c>
      <c r="BN17" s="88">
        <f t="shared" si="2"/>
        <v>0</v>
      </c>
      <c r="BO17" s="89">
        <f t="shared" si="12"/>
        <v>0</v>
      </c>
      <c r="BP17" s="85">
        <f t="shared" si="13"/>
        <v>0</v>
      </c>
      <c r="BQ17" s="85">
        <f t="shared" si="3"/>
        <v>0</v>
      </c>
      <c r="BR17" s="90">
        <f t="shared" si="14"/>
        <v>0</v>
      </c>
      <c r="BS17" s="85">
        <f t="shared" si="4"/>
        <v>0</v>
      </c>
      <c r="BT17" s="91">
        <v>0</v>
      </c>
      <c r="BU17" s="92">
        <f t="shared" si="15"/>
        <v>0</v>
      </c>
      <c r="BV17" s="25">
        <v>60.573649000000003</v>
      </c>
    </row>
    <row r="18" spans="1:74" ht="15.6">
      <c r="A18" s="93" t="s">
        <v>84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>
        <v>0</v>
      </c>
      <c r="AM18" s="80"/>
      <c r="AN18" s="80"/>
      <c r="AO18" s="80"/>
      <c r="AP18" s="80">
        <v>0</v>
      </c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1">
        <f t="shared" si="0"/>
        <v>0</v>
      </c>
      <c r="BE18" s="82"/>
      <c r="BF18" s="83">
        <f t="shared" si="5"/>
        <v>0</v>
      </c>
      <c r="BG18" s="84">
        <f t="shared" si="6"/>
        <v>0</v>
      </c>
      <c r="BH18" s="85">
        <f t="shared" si="7"/>
        <v>0</v>
      </c>
      <c r="BI18" s="86">
        <f t="shared" si="8"/>
        <v>0</v>
      </c>
      <c r="BJ18" s="94">
        <f t="shared" si="9"/>
        <v>0</v>
      </c>
      <c r="BK18" s="88">
        <f t="shared" si="10"/>
        <v>0</v>
      </c>
      <c r="BL18" s="88">
        <f t="shared" si="1"/>
        <v>0</v>
      </c>
      <c r="BM18" s="88">
        <f t="shared" si="11"/>
        <v>0</v>
      </c>
      <c r="BN18" s="88">
        <f t="shared" si="2"/>
        <v>0</v>
      </c>
      <c r="BO18" s="89">
        <f t="shared" si="12"/>
        <v>0</v>
      </c>
      <c r="BP18" s="85">
        <f t="shared" si="13"/>
        <v>0</v>
      </c>
      <c r="BQ18" s="85">
        <f t="shared" si="3"/>
        <v>0</v>
      </c>
      <c r="BR18" s="90">
        <f t="shared" si="14"/>
        <v>0</v>
      </c>
      <c r="BS18" s="85">
        <f t="shared" si="4"/>
        <v>0</v>
      </c>
      <c r="BT18" s="91">
        <v>0</v>
      </c>
      <c r="BU18" s="92">
        <f t="shared" si="15"/>
        <v>0</v>
      </c>
      <c r="BV18" s="25">
        <v>32.240813000000003</v>
      </c>
    </row>
    <row r="19" spans="1:74" ht="15.6">
      <c r="A19" s="93" t="s">
        <v>85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>
        <v>0</v>
      </c>
      <c r="AM19" s="80"/>
      <c r="AN19" s="80"/>
      <c r="AO19" s="80"/>
      <c r="AP19" s="80">
        <v>0</v>
      </c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1">
        <f t="shared" si="0"/>
        <v>0</v>
      </c>
      <c r="BE19" s="82"/>
      <c r="BF19" s="83">
        <f t="shared" si="5"/>
        <v>0</v>
      </c>
      <c r="BG19" s="84">
        <f t="shared" si="6"/>
        <v>0</v>
      </c>
      <c r="BH19" s="85">
        <f t="shared" si="7"/>
        <v>0</v>
      </c>
      <c r="BI19" s="86">
        <f t="shared" si="8"/>
        <v>0</v>
      </c>
      <c r="BJ19" s="94">
        <f t="shared" si="9"/>
        <v>0</v>
      </c>
      <c r="BK19" s="88">
        <f t="shared" si="10"/>
        <v>0</v>
      </c>
      <c r="BL19" s="88">
        <f t="shared" si="1"/>
        <v>0</v>
      </c>
      <c r="BM19" s="88">
        <f t="shared" si="11"/>
        <v>0</v>
      </c>
      <c r="BN19" s="88">
        <f t="shared" si="2"/>
        <v>0</v>
      </c>
      <c r="BO19" s="89">
        <f t="shared" si="12"/>
        <v>0</v>
      </c>
      <c r="BP19" s="85">
        <f t="shared" si="13"/>
        <v>0</v>
      </c>
      <c r="BQ19" s="85">
        <f t="shared" si="3"/>
        <v>0</v>
      </c>
      <c r="BR19" s="90">
        <f t="shared" si="14"/>
        <v>0</v>
      </c>
      <c r="BS19" s="85">
        <f t="shared" si="4"/>
        <v>0</v>
      </c>
      <c r="BT19" s="91">
        <v>0</v>
      </c>
      <c r="BU19" s="92">
        <f t="shared" si="15"/>
        <v>0</v>
      </c>
      <c r="BV19" s="25">
        <v>33.217807999999998</v>
      </c>
    </row>
    <row r="20" spans="1:74" ht="15.6">
      <c r="A20" s="93" t="s">
        <v>86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>
        <v>0</v>
      </c>
      <c r="AM20" s="80"/>
      <c r="AN20" s="80"/>
      <c r="AO20" s="80"/>
      <c r="AP20" s="80">
        <v>0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1">
        <f t="shared" si="0"/>
        <v>0</v>
      </c>
      <c r="BE20" s="82"/>
      <c r="BF20" s="83">
        <f t="shared" si="5"/>
        <v>0</v>
      </c>
      <c r="BG20" s="84">
        <f t="shared" si="6"/>
        <v>0</v>
      </c>
      <c r="BH20" s="85">
        <f t="shared" si="7"/>
        <v>0</v>
      </c>
      <c r="BI20" s="86">
        <f t="shared" si="8"/>
        <v>0</v>
      </c>
      <c r="BJ20" s="94">
        <f t="shared" si="9"/>
        <v>0</v>
      </c>
      <c r="BK20" s="88">
        <f t="shared" si="10"/>
        <v>0</v>
      </c>
      <c r="BL20" s="88">
        <f t="shared" si="1"/>
        <v>0</v>
      </c>
      <c r="BM20" s="88">
        <f t="shared" si="11"/>
        <v>0</v>
      </c>
      <c r="BN20" s="88">
        <f t="shared" si="2"/>
        <v>0</v>
      </c>
      <c r="BO20" s="89">
        <f t="shared" si="12"/>
        <v>0</v>
      </c>
      <c r="BP20" s="85">
        <f t="shared" si="13"/>
        <v>0</v>
      </c>
      <c r="BQ20" s="85">
        <f t="shared" si="3"/>
        <v>0</v>
      </c>
      <c r="BR20" s="90">
        <f t="shared" si="14"/>
        <v>0</v>
      </c>
      <c r="BS20" s="85">
        <f t="shared" si="4"/>
        <v>0</v>
      </c>
      <c r="BT20" s="91">
        <v>0</v>
      </c>
      <c r="BU20" s="92">
        <f t="shared" si="15"/>
        <v>0</v>
      </c>
      <c r="BV20" s="25">
        <v>51.780700000000003</v>
      </c>
    </row>
    <row r="21" spans="1:74" ht="15.6">
      <c r="A21" s="93" t="s">
        <v>87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>
        <v>0</v>
      </c>
      <c r="AM21" s="80"/>
      <c r="AN21" s="80"/>
      <c r="AO21" s="80"/>
      <c r="AP21" s="80">
        <v>0</v>
      </c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>
        <f t="shared" si="0"/>
        <v>0</v>
      </c>
      <c r="BE21" s="82"/>
      <c r="BF21" s="83">
        <f t="shared" si="5"/>
        <v>0</v>
      </c>
      <c r="BG21" s="84">
        <f t="shared" si="6"/>
        <v>0</v>
      </c>
      <c r="BH21" s="85">
        <f t="shared" si="7"/>
        <v>0</v>
      </c>
      <c r="BI21" s="86">
        <f t="shared" si="8"/>
        <v>0</v>
      </c>
      <c r="BJ21" s="94">
        <f t="shared" si="9"/>
        <v>0</v>
      </c>
      <c r="BK21" s="88">
        <f t="shared" si="10"/>
        <v>0</v>
      </c>
      <c r="BL21" s="88">
        <f t="shared" si="1"/>
        <v>0</v>
      </c>
      <c r="BM21" s="88">
        <f t="shared" si="11"/>
        <v>0</v>
      </c>
      <c r="BN21" s="88">
        <f t="shared" si="2"/>
        <v>0</v>
      </c>
      <c r="BO21" s="89">
        <f t="shared" si="12"/>
        <v>0</v>
      </c>
      <c r="BP21" s="85">
        <f t="shared" si="13"/>
        <v>0</v>
      </c>
      <c r="BQ21" s="85">
        <f t="shared" si="3"/>
        <v>0</v>
      </c>
      <c r="BR21" s="90">
        <f t="shared" si="14"/>
        <v>0</v>
      </c>
      <c r="BS21" s="85">
        <f t="shared" si="4"/>
        <v>0</v>
      </c>
      <c r="BT21" s="91">
        <v>0</v>
      </c>
      <c r="BU21" s="92">
        <f t="shared" si="15"/>
        <v>0</v>
      </c>
      <c r="BV21" s="25">
        <v>0</v>
      </c>
    </row>
    <row r="22" spans="1:74" ht="15.6">
      <c r="A22" s="93" t="s">
        <v>88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>
        <v>0</v>
      </c>
      <c r="AM22" s="80"/>
      <c r="AN22" s="80"/>
      <c r="AO22" s="80"/>
      <c r="AP22" s="80">
        <v>0</v>
      </c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1">
        <f t="shared" si="0"/>
        <v>0</v>
      </c>
      <c r="BE22" s="82"/>
      <c r="BF22" s="83">
        <f t="shared" si="5"/>
        <v>0</v>
      </c>
      <c r="BG22" s="84">
        <f t="shared" si="6"/>
        <v>0</v>
      </c>
      <c r="BH22" s="85">
        <f t="shared" si="7"/>
        <v>0</v>
      </c>
      <c r="BI22" s="86">
        <f t="shared" si="8"/>
        <v>0</v>
      </c>
      <c r="BJ22" s="94">
        <f t="shared" si="9"/>
        <v>0</v>
      </c>
      <c r="BK22" s="88">
        <f t="shared" si="10"/>
        <v>0</v>
      </c>
      <c r="BL22" s="88">
        <f t="shared" si="1"/>
        <v>0</v>
      </c>
      <c r="BM22" s="88">
        <f t="shared" si="11"/>
        <v>0</v>
      </c>
      <c r="BN22" s="88">
        <f t="shared" si="2"/>
        <v>0</v>
      </c>
      <c r="BO22" s="89">
        <f t="shared" si="12"/>
        <v>0</v>
      </c>
      <c r="BP22" s="85">
        <f t="shared" si="13"/>
        <v>0</v>
      </c>
      <c r="BQ22" s="85">
        <f t="shared" si="3"/>
        <v>0</v>
      </c>
      <c r="BR22" s="90">
        <f t="shared" si="14"/>
        <v>0</v>
      </c>
      <c r="BS22" s="85">
        <f t="shared" si="4"/>
        <v>0</v>
      </c>
      <c r="BT22" s="91">
        <v>0</v>
      </c>
      <c r="BU22" s="92">
        <f t="shared" si="15"/>
        <v>0</v>
      </c>
      <c r="BV22" s="25">
        <v>0</v>
      </c>
    </row>
    <row r="23" spans="1:74" ht="15.6">
      <c r="A23" s="93" t="s">
        <v>89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>
        <v>0</v>
      </c>
      <c r="AM23" s="80"/>
      <c r="AN23" s="80"/>
      <c r="AO23" s="80"/>
      <c r="AP23" s="80">
        <v>0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1">
        <f t="shared" si="0"/>
        <v>0</v>
      </c>
      <c r="BE23" s="82"/>
      <c r="BF23" s="83">
        <f t="shared" si="5"/>
        <v>0</v>
      </c>
      <c r="BG23" s="84">
        <f t="shared" si="6"/>
        <v>0</v>
      </c>
      <c r="BH23" s="85">
        <f t="shared" si="7"/>
        <v>0</v>
      </c>
      <c r="BI23" s="86">
        <f t="shared" si="8"/>
        <v>0</v>
      </c>
      <c r="BJ23" s="94">
        <f t="shared" si="9"/>
        <v>0</v>
      </c>
      <c r="BK23" s="88">
        <f t="shared" si="10"/>
        <v>0</v>
      </c>
      <c r="BL23" s="88">
        <f t="shared" si="1"/>
        <v>0</v>
      </c>
      <c r="BM23" s="88">
        <f t="shared" si="11"/>
        <v>0</v>
      </c>
      <c r="BN23" s="88">
        <f t="shared" si="2"/>
        <v>0</v>
      </c>
      <c r="BO23" s="89">
        <f t="shared" si="12"/>
        <v>0</v>
      </c>
      <c r="BP23" s="85">
        <f t="shared" si="13"/>
        <v>0</v>
      </c>
      <c r="BQ23" s="85">
        <f t="shared" si="3"/>
        <v>0</v>
      </c>
      <c r="BR23" s="90">
        <f t="shared" si="14"/>
        <v>0</v>
      </c>
      <c r="BS23" s="85">
        <f t="shared" si="4"/>
        <v>0</v>
      </c>
      <c r="BT23" s="91">
        <v>0</v>
      </c>
      <c r="BU23" s="92">
        <f t="shared" si="15"/>
        <v>0</v>
      </c>
      <c r="BV23" s="25">
        <v>0</v>
      </c>
    </row>
    <row r="24" spans="1:74" ht="15.6">
      <c r="A24" s="93" t="s">
        <v>90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>
        <v>0</v>
      </c>
      <c r="AM24" s="80"/>
      <c r="AN24" s="80"/>
      <c r="AO24" s="80"/>
      <c r="AP24" s="80">
        <v>0</v>
      </c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1">
        <f t="shared" si="0"/>
        <v>0</v>
      </c>
      <c r="BE24" s="82"/>
      <c r="BF24" s="83">
        <f t="shared" si="5"/>
        <v>0</v>
      </c>
      <c r="BG24" s="84">
        <f t="shared" si="6"/>
        <v>0</v>
      </c>
      <c r="BH24" s="85">
        <f t="shared" si="7"/>
        <v>0</v>
      </c>
      <c r="BI24" s="86">
        <f t="shared" si="8"/>
        <v>0</v>
      </c>
      <c r="BJ24" s="94">
        <f t="shared" si="9"/>
        <v>0</v>
      </c>
      <c r="BK24" s="88">
        <f t="shared" si="10"/>
        <v>0</v>
      </c>
      <c r="BL24" s="88">
        <f t="shared" si="1"/>
        <v>0</v>
      </c>
      <c r="BM24" s="88">
        <f t="shared" si="11"/>
        <v>0</v>
      </c>
      <c r="BN24" s="88">
        <f t="shared" si="2"/>
        <v>0</v>
      </c>
      <c r="BO24" s="89">
        <f t="shared" si="12"/>
        <v>0</v>
      </c>
      <c r="BP24" s="85">
        <f t="shared" si="13"/>
        <v>0</v>
      </c>
      <c r="BQ24" s="85">
        <f t="shared" si="3"/>
        <v>0</v>
      </c>
      <c r="BR24" s="90">
        <f t="shared" si="14"/>
        <v>0</v>
      </c>
      <c r="BS24" s="85">
        <f t="shared" si="4"/>
        <v>0</v>
      </c>
      <c r="BT24" s="91">
        <v>0</v>
      </c>
      <c r="BU24" s="92">
        <f t="shared" si="15"/>
        <v>0</v>
      </c>
      <c r="BV24" s="25">
        <v>0</v>
      </c>
    </row>
    <row r="25" spans="1:74" ht="15.6">
      <c r="A25" s="93" t="s">
        <v>91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>
        <v>0</v>
      </c>
      <c r="AM25" s="80"/>
      <c r="AN25" s="80"/>
      <c r="AO25" s="80"/>
      <c r="AP25" s="80">
        <v>0</v>
      </c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>
        <f t="shared" si="0"/>
        <v>0</v>
      </c>
      <c r="BE25" s="82"/>
      <c r="BF25" s="83">
        <f t="shared" si="5"/>
        <v>0</v>
      </c>
      <c r="BG25" s="84">
        <f t="shared" si="6"/>
        <v>0</v>
      </c>
      <c r="BH25" s="85">
        <f t="shared" si="7"/>
        <v>0</v>
      </c>
      <c r="BI25" s="86">
        <f t="shared" si="8"/>
        <v>0</v>
      </c>
      <c r="BJ25" s="94">
        <f t="shared" si="9"/>
        <v>0</v>
      </c>
      <c r="BK25" s="88">
        <f t="shared" si="10"/>
        <v>0</v>
      </c>
      <c r="BL25" s="88">
        <f t="shared" si="1"/>
        <v>0</v>
      </c>
      <c r="BM25" s="88">
        <f t="shared" si="11"/>
        <v>0</v>
      </c>
      <c r="BN25" s="88">
        <f t="shared" si="2"/>
        <v>0</v>
      </c>
      <c r="BO25" s="89">
        <f t="shared" si="12"/>
        <v>0</v>
      </c>
      <c r="BP25" s="85">
        <f t="shared" si="13"/>
        <v>0</v>
      </c>
      <c r="BQ25" s="85">
        <f t="shared" si="3"/>
        <v>0</v>
      </c>
      <c r="BR25" s="90">
        <f t="shared" si="14"/>
        <v>0</v>
      </c>
      <c r="BS25" s="85">
        <f t="shared" si="4"/>
        <v>0</v>
      </c>
      <c r="BT25" s="91">
        <v>0</v>
      </c>
      <c r="BU25" s="92">
        <f t="shared" si="15"/>
        <v>0</v>
      </c>
      <c r="BV25" s="25">
        <v>9.0214990000000004</v>
      </c>
    </row>
    <row r="26" spans="1:74" ht="15.6">
      <c r="A26" s="93" t="s">
        <v>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>
        <v>0</v>
      </c>
      <c r="AM26" s="80"/>
      <c r="AN26" s="80"/>
      <c r="AO26" s="80"/>
      <c r="AP26" s="80">
        <v>0</v>
      </c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1">
        <f t="shared" si="0"/>
        <v>0</v>
      </c>
      <c r="BE26" s="82"/>
      <c r="BF26" s="83">
        <f t="shared" si="5"/>
        <v>0</v>
      </c>
      <c r="BG26" s="84">
        <f t="shared" si="6"/>
        <v>0</v>
      </c>
      <c r="BH26" s="85">
        <f t="shared" si="7"/>
        <v>0</v>
      </c>
      <c r="BI26" s="86">
        <f t="shared" si="8"/>
        <v>0</v>
      </c>
      <c r="BJ26" s="94">
        <f t="shared" si="9"/>
        <v>0</v>
      </c>
      <c r="BK26" s="88">
        <f t="shared" si="10"/>
        <v>0</v>
      </c>
      <c r="BL26" s="88">
        <f t="shared" si="1"/>
        <v>0</v>
      </c>
      <c r="BM26" s="88">
        <f t="shared" si="11"/>
        <v>0</v>
      </c>
      <c r="BN26" s="88">
        <f t="shared" si="2"/>
        <v>0</v>
      </c>
      <c r="BO26" s="89">
        <f t="shared" si="12"/>
        <v>0</v>
      </c>
      <c r="BP26" s="85">
        <f t="shared" si="13"/>
        <v>0</v>
      </c>
      <c r="BQ26" s="85">
        <f t="shared" si="3"/>
        <v>0</v>
      </c>
      <c r="BR26" s="90">
        <f t="shared" si="14"/>
        <v>0</v>
      </c>
      <c r="BS26" s="85">
        <f t="shared" si="4"/>
        <v>0</v>
      </c>
      <c r="BT26" s="91">
        <v>0</v>
      </c>
      <c r="BU26" s="92">
        <f t="shared" si="15"/>
        <v>0</v>
      </c>
      <c r="BV26" s="25">
        <v>104.706616</v>
      </c>
    </row>
    <row r="27" spans="1:74" ht="15.6">
      <c r="A27" s="93" t="s">
        <v>93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>
        <v>0</v>
      </c>
      <c r="AM27" s="80"/>
      <c r="AN27" s="80"/>
      <c r="AO27" s="80"/>
      <c r="AP27" s="80">
        <v>0</v>
      </c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1">
        <f t="shared" si="0"/>
        <v>0</v>
      </c>
      <c r="BE27" s="82"/>
      <c r="BF27" s="83">
        <f t="shared" si="5"/>
        <v>0</v>
      </c>
      <c r="BG27" s="84">
        <f t="shared" si="6"/>
        <v>0</v>
      </c>
      <c r="BH27" s="85">
        <f t="shared" si="7"/>
        <v>0</v>
      </c>
      <c r="BI27" s="86">
        <f t="shared" si="8"/>
        <v>0</v>
      </c>
      <c r="BJ27" s="94">
        <f t="shared" si="9"/>
        <v>0</v>
      </c>
      <c r="BK27" s="88">
        <f t="shared" si="10"/>
        <v>0</v>
      </c>
      <c r="BL27" s="88">
        <f t="shared" si="1"/>
        <v>0</v>
      </c>
      <c r="BM27" s="88">
        <f t="shared" si="11"/>
        <v>0</v>
      </c>
      <c r="BN27" s="88">
        <f t="shared" si="2"/>
        <v>0</v>
      </c>
      <c r="BO27" s="89">
        <f t="shared" si="12"/>
        <v>0</v>
      </c>
      <c r="BP27" s="85">
        <f t="shared" si="13"/>
        <v>0</v>
      </c>
      <c r="BQ27" s="85">
        <f t="shared" si="3"/>
        <v>0</v>
      </c>
      <c r="BR27" s="90">
        <f t="shared" si="14"/>
        <v>0</v>
      </c>
      <c r="BS27" s="85">
        <f t="shared" si="4"/>
        <v>0</v>
      </c>
      <c r="BT27" s="91">
        <v>0</v>
      </c>
      <c r="BU27" s="92">
        <f t="shared" si="15"/>
        <v>0</v>
      </c>
      <c r="BV27" s="25">
        <v>170.27953299999999</v>
      </c>
    </row>
    <row r="28" spans="1:74" ht="15.6">
      <c r="A28" s="93" t="s">
        <v>94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>
        <v>0</v>
      </c>
      <c r="AM28" s="80"/>
      <c r="AN28" s="80"/>
      <c r="AO28" s="80"/>
      <c r="AP28" s="80">
        <v>0</v>
      </c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1">
        <f t="shared" si="0"/>
        <v>0</v>
      </c>
      <c r="BE28" s="82"/>
      <c r="BF28" s="83">
        <f t="shared" si="5"/>
        <v>0</v>
      </c>
      <c r="BG28" s="84">
        <f t="shared" si="6"/>
        <v>0</v>
      </c>
      <c r="BH28" s="85">
        <f t="shared" si="7"/>
        <v>0</v>
      </c>
      <c r="BI28" s="86">
        <f t="shared" si="8"/>
        <v>0</v>
      </c>
      <c r="BJ28" s="94">
        <f t="shared" si="9"/>
        <v>0</v>
      </c>
      <c r="BK28" s="88">
        <f t="shared" si="10"/>
        <v>0</v>
      </c>
      <c r="BL28" s="88">
        <f t="shared" si="1"/>
        <v>0</v>
      </c>
      <c r="BM28" s="88">
        <f t="shared" si="11"/>
        <v>0</v>
      </c>
      <c r="BN28" s="88">
        <f t="shared" si="2"/>
        <v>0</v>
      </c>
      <c r="BO28" s="89">
        <f t="shared" si="12"/>
        <v>0</v>
      </c>
      <c r="BP28" s="85">
        <f t="shared" si="13"/>
        <v>0</v>
      </c>
      <c r="BQ28" s="85">
        <f t="shared" si="3"/>
        <v>0</v>
      </c>
      <c r="BR28" s="90">
        <f t="shared" si="14"/>
        <v>0</v>
      </c>
      <c r="BS28" s="85">
        <f t="shared" si="4"/>
        <v>0</v>
      </c>
      <c r="BT28" s="91">
        <v>0</v>
      </c>
      <c r="BU28" s="92">
        <f t="shared" si="15"/>
        <v>0</v>
      </c>
      <c r="BV28" s="25">
        <v>171.515522</v>
      </c>
    </row>
    <row r="29" spans="1:74" ht="15.6">
      <c r="A29" s="93" t="s">
        <v>95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>
        <v>0</v>
      </c>
      <c r="AM29" s="80"/>
      <c r="AN29" s="80"/>
      <c r="AO29" s="80"/>
      <c r="AP29" s="80">
        <v>0</v>
      </c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1">
        <f t="shared" si="0"/>
        <v>0</v>
      </c>
      <c r="BE29" s="82"/>
      <c r="BF29" s="83">
        <f t="shared" si="5"/>
        <v>0</v>
      </c>
      <c r="BG29" s="84">
        <f t="shared" si="6"/>
        <v>0</v>
      </c>
      <c r="BH29" s="85">
        <f t="shared" si="7"/>
        <v>0</v>
      </c>
      <c r="BI29" s="86">
        <f t="shared" si="8"/>
        <v>0</v>
      </c>
      <c r="BJ29" s="94">
        <f t="shared" si="9"/>
        <v>0</v>
      </c>
      <c r="BK29" s="88">
        <f t="shared" si="10"/>
        <v>0</v>
      </c>
      <c r="BL29" s="88">
        <f t="shared" si="1"/>
        <v>0</v>
      </c>
      <c r="BM29" s="88">
        <f t="shared" si="11"/>
        <v>0</v>
      </c>
      <c r="BN29" s="88">
        <f t="shared" si="2"/>
        <v>0</v>
      </c>
      <c r="BO29" s="89">
        <f t="shared" si="12"/>
        <v>0</v>
      </c>
      <c r="BP29" s="85">
        <f t="shared" si="13"/>
        <v>0</v>
      </c>
      <c r="BQ29" s="85">
        <f t="shared" si="3"/>
        <v>0</v>
      </c>
      <c r="BR29" s="90">
        <f t="shared" si="14"/>
        <v>0</v>
      </c>
      <c r="BS29" s="85">
        <f t="shared" si="4"/>
        <v>0</v>
      </c>
      <c r="BT29" s="91">
        <v>0</v>
      </c>
      <c r="BU29" s="92">
        <f t="shared" si="15"/>
        <v>0</v>
      </c>
      <c r="BV29" s="25">
        <v>100.55562999999999</v>
      </c>
    </row>
    <row r="30" spans="1:74" ht="15.6">
      <c r="A30" s="93" t="s">
        <v>96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>
        <v>0</v>
      </c>
      <c r="AM30" s="80"/>
      <c r="AN30" s="80"/>
      <c r="AO30" s="80"/>
      <c r="AP30" s="80">
        <v>0</v>
      </c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1">
        <f t="shared" si="0"/>
        <v>0</v>
      </c>
      <c r="BE30" s="82"/>
      <c r="BF30" s="83">
        <f t="shared" si="5"/>
        <v>0</v>
      </c>
      <c r="BG30" s="84">
        <f t="shared" si="6"/>
        <v>0</v>
      </c>
      <c r="BH30" s="85">
        <f t="shared" si="7"/>
        <v>0</v>
      </c>
      <c r="BI30" s="86">
        <f t="shared" si="8"/>
        <v>0</v>
      </c>
      <c r="BJ30" s="94">
        <f t="shared" si="9"/>
        <v>0</v>
      </c>
      <c r="BK30" s="88">
        <f t="shared" si="10"/>
        <v>0</v>
      </c>
      <c r="BL30" s="88">
        <f t="shared" si="1"/>
        <v>0</v>
      </c>
      <c r="BM30" s="88">
        <f t="shared" si="11"/>
        <v>0</v>
      </c>
      <c r="BN30" s="88">
        <f t="shared" si="2"/>
        <v>0</v>
      </c>
      <c r="BO30" s="89">
        <f t="shared" si="12"/>
        <v>0</v>
      </c>
      <c r="BP30" s="85">
        <f t="shared" si="13"/>
        <v>0</v>
      </c>
      <c r="BQ30" s="85">
        <f t="shared" si="3"/>
        <v>0</v>
      </c>
      <c r="BR30" s="90">
        <f t="shared" si="14"/>
        <v>0</v>
      </c>
      <c r="BS30" s="85">
        <f t="shared" si="4"/>
        <v>0</v>
      </c>
      <c r="BT30" s="91">
        <v>0</v>
      </c>
      <c r="BU30" s="92">
        <f t="shared" si="15"/>
        <v>0</v>
      </c>
      <c r="BV30" s="25">
        <v>62.700578999999998</v>
      </c>
    </row>
    <row r="31" spans="1:74" ht="15.6">
      <c r="A31" s="93" t="s">
        <v>97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>
        <v>0</v>
      </c>
      <c r="AM31" s="80"/>
      <c r="AN31" s="80"/>
      <c r="AO31" s="80"/>
      <c r="AP31" s="80">
        <v>0</v>
      </c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1">
        <f t="shared" si="0"/>
        <v>0</v>
      </c>
      <c r="BE31" s="82"/>
      <c r="BF31" s="83">
        <f t="shared" si="5"/>
        <v>0</v>
      </c>
      <c r="BG31" s="84">
        <f t="shared" si="6"/>
        <v>0</v>
      </c>
      <c r="BH31" s="85">
        <f t="shared" si="7"/>
        <v>0</v>
      </c>
      <c r="BI31" s="86">
        <f t="shared" si="8"/>
        <v>0</v>
      </c>
      <c r="BJ31" s="94">
        <f t="shared" si="9"/>
        <v>0</v>
      </c>
      <c r="BK31" s="88">
        <f t="shared" si="10"/>
        <v>0</v>
      </c>
      <c r="BL31" s="88">
        <f t="shared" si="1"/>
        <v>0</v>
      </c>
      <c r="BM31" s="88">
        <f t="shared" si="11"/>
        <v>0</v>
      </c>
      <c r="BN31" s="88">
        <f t="shared" si="2"/>
        <v>0</v>
      </c>
      <c r="BO31" s="89">
        <f t="shared" si="12"/>
        <v>0</v>
      </c>
      <c r="BP31" s="85">
        <f t="shared" si="13"/>
        <v>0</v>
      </c>
      <c r="BQ31" s="85">
        <f t="shared" si="3"/>
        <v>0</v>
      </c>
      <c r="BR31" s="90">
        <f t="shared" si="14"/>
        <v>0</v>
      </c>
      <c r="BS31" s="85">
        <f t="shared" si="4"/>
        <v>0</v>
      </c>
      <c r="BT31" s="91">
        <v>0</v>
      </c>
      <c r="BU31" s="92">
        <f t="shared" si="15"/>
        <v>0</v>
      </c>
      <c r="BV31" s="25">
        <v>167.65326099999999</v>
      </c>
    </row>
    <row r="32" spans="1:74" ht="15.6">
      <c r="A32" s="93" t="s">
        <v>98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>
        <v>0</v>
      </c>
      <c r="AM32" s="80"/>
      <c r="AN32" s="80"/>
      <c r="AO32" s="80"/>
      <c r="AP32" s="80">
        <v>0</v>
      </c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1">
        <f t="shared" si="0"/>
        <v>0</v>
      </c>
      <c r="BE32" s="82"/>
      <c r="BF32" s="83">
        <f t="shared" si="5"/>
        <v>0</v>
      </c>
      <c r="BG32" s="84">
        <f t="shared" si="6"/>
        <v>0</v>
      </c>
      <c r="BH32" s="85">
        <f t="shared" si="7"/>
        <v>0</v>
      </c>
      <c r="BI32" s="86">
        <f t="shared" si="8"/>
        <v>0</v>
      </c>
      <c r="BJ32" s="94">
        <f t="shared" si="9"/>
        <v>0</v>
      </c>
      <c r="BK32" s="88">
        <f t="shared" si="10"/>
        <v>0</v>
      </c>
      <c r="BL32" s="88">
        <f t="shared" si="1"/>
        <v>0</v>
      </c>
      <c r="BM32" s="88">
        <f t="shared" si="11"/>
        <v>0</v>
      </c>
      <c r="BN32" s="88">
        <f t="shared" si="2"/>
        <v>0</v>
      </c>
      <c r="BO32" s="89">
        <f t="shared" si="12"/>
        <v>0</v>
      </c>
      <c r="BP32" s="85">
        <f t="shared" si="13"/>
        <v>0</v>
      </c>
      <c r="BQ32" s="85">
        <f t="shared" si="3"/>
        <v>0</v>
      </c>
      <c r="BR32" s="90">
        <f t="shared" si="14"/>
        <v>0</v>
      </c>
      <c r="BS32" s="85">
        <f t="shared" si="4"/>
        <v>0</v>
      </c>
      <c r="BT32" s="91">
        <v>0</v>
      </c>
      <c r="BU32" s="92">
        <f t="shared" si="15"/>
        <v>0</v>
      </c>
      <c r="BV32" s="25">
        <v>278.56419399999999</v>
      </c>
    </row>
    <row r="33" spans="1:74" ht="15.6">
      <c r="A33" s="93" t="s">
        <v>99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>
        <v>0</v>
      </c>
      <c r="AM33" s="80"/>
      <c r="AN33" s="80"/>
      <c r="AO33" s="80"/>
      <c r="AP33" s="80">
        <v>0</v>
      </c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1">
        <f t="shared" si="0"/>
        <v>0</v>
      </c>
      <c r="BE33" s="82"/>
      <c r="BF33" s="83">
        <f t="shared" si="5"/>
        <v>0</v>
      </c>
      <c r="BG33" s="84">
        <f t="shared" si="6"/>
        <v>0</v>
      </c>
      <c r="BH33" s="85">
        <f t="shared" si="7"/>
        <v>0</v>
      </c>
      <c r="BI33" s="86">
        <f t="shared" si="8"/>
        <v>0</v>
      </c>
      <c r="BJ33" s="94">
        <f t="shared" si="9"/>
        <v>0</v>
      </c>
      <c r="BK33" s="88">
        <f t="shared" si="10"/>
        <v>0</v>
      </c>
      <c r="BL33" s="88">
        <f t="shared" si="1"/>
        <v>0</v>
      </c>
      <c r="BM33" s="88">
        <f t="shared" si="11"/>
        <v>0</v>
      </c>
      <c r="BN33" s="88">
        <f t="shared" si="2"/>
        <v>0</v>
      </c>
      <c r="BO33" s="89">
        <f t="shared" si="12"/>
        <v>0</v>
      </c>
      <c r="BP33" s="85">
        <f t="shared" si="13"/>
        <v>0</v>
      </c>
      <c r="BQ33" s="85">
        <f t="shared" si="3"/>
        <v>0</v>
      </c>
      <c r="BR33" s="90">
        <f t="shared" si="14"/>
        <v>0</v>
      </c>
      <c r="BS33" s="85">
        <f t="shared" si="4"/>
        <v>0</v>
      </c>
      <c r="BT33" s="91">
        <v>0</v>
      </c>
      <c r="BU33" s="92">
        <f t="shared" si="15"/>
        <v>0</v>
      </c>
      <c r="BV33" s="25">
        <v>402.81689399999999</v>
      </c>
    </row>
    <row r="34" spans="1:74" ht="15.6">
      <c r="A34" s="93" t="s">
        <v>100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>
        <v>0</v>
      </c>
      <c r="AM34" s="80"/>
      <c r="AN34" s="80"/>
      <c r="AO34" s="80"/>
      <c r="AP34" s="80">
        <v>0</v>
      </c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1">
        <f t="shared" si="0"/>
        <v>0</v>
      </c>
      <c r="BE34" s="82"/>
      <c r="BF34" s="83">
        <f t="shared" si="5"/>
        <v>0</v>
      </c>
      <c r="BG34" s="84">
        <f t="shared" si="6"/>
        <v>0</v>
      </c>
      <c r="BH34" s="85">
        <f t="shared" si="7"/>
        <v>0</v>
      </c>
      <c r="BI34" s="86">
        <f t="shared" si="8"/>
        <v>0</v>
      </c>
      <c r="BJ34" s="94">
        <f t="shared" si="9"/>
        <v>0</v>
      </c>
      <c r="BK34" s="88">
        <f t="shared" si="10"/>
        <v>0</v>
      </c>
      <c r="BL34" s="88">
        <f t="shared" si="1"/>
        <v>0</v>
      </c>
      <c r="BM34" s="88">
        <f t="shared" si="11"/>
        <v>0</v>
      </c>
      <c r="BN34" s="88">
        <f t="shared" si="2"/>
        <v>0</v>
      </c>
      <c r="BO34" s="89">
        <f t="shared" si="12"/>
        <v>0</v>
      </c>
      <c r="BP34" s="85">
        <f t="shared" si="13"/>
        <v>0</v>
      </c>
      <c r="BQ34" s="85">
        <f t="shared" si="3"/>
        <v>0</v>
      </c>
      <c r="BR34" s="90">
        <f t="shared" si="14"/>
        <v>0</v>
      </c>
      <c r="BS34" s="85">
        <f t="shared" si="4"/>
        <v>0</v>
      </c>
      <c r="BT34" s="91">
        <v>0</v>
      </c>
      <c r="BU34" s="92">
        <f t="shared" si="15"/>
        <v>0</v>
      </c>
      <c r="BV34" s="25">
        <v>340.26264800000001</v>
      </c>
    </row>
    <row r="35" spans="1:74" ht="15.6">
      <c r="A35" s="93" t="s">
        <v>101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>
        <v>0</v>
      </c>
      <c r="AM35" s="80"/>
      <c r="AN35" s="80"/>
      <c r="AO35" s="80"/>
      <c r="AP35" s="80">
        <v>0</v>
      </c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1">
        <f t="shared" si="0"/>
        <v>0</v>
      </c>
      <c r="BE35" s="82"/>
      <c r="BF35" s="83">
        <f t="shared" si="5"/>
        <v>0</v>
      </c>
      <c r="BG35" s="84">
        <f t="shared" si="6"/>
        <v>0</v>
      </c>
      <c r="BH35" s="85">
        <f t="shared" si="7"/>
        <v>0</v>
      </c>
      <c r="BI35" s="86">
        <f t="shared" si="8"/>
        <v>0</v>
      </c>
      <c r="BJ35" s="94">
        <f t="shared" si="9"/>
        <v>0</v>
      </c>
      <c r="BK35" s="88">
        <f t="shared" si="10"/>
        <v>0</v>
      </c>
      <c r="BL35" s="88">
        <f t="shared" si="1"/>
        <v>0</v>
      </c>
      <c r="BM35" s="88">
        <f t="shared" si="11"/>
        <v>0</v>
      </c>
      <c r="BN35" s="88">
        <f t="shared" si="2"/>
        <v>0</v>
      </c>
      <c r="BO35" s="89">
        <f t="shared" si="12"/>
        <v>0</v>
      </c>
      <c r="BP35" s="85">
        <f t="shared" si="13"/>
        <v>0</v>
      </c>
      <c r="BQ35" s="85">
        <f t="shared" si="3"/>
        <v>0</v>
      </c>
      <c r="BR35" s="90">
        <f t="shared" si="14"/>
        <v>0</v>
      </c>
      <c r="BS35" s="85">
        <f t="shared" si="4"/>
        <v>0</v>
      </c>
      <c r="BT35" s="91">
        <v>0</v>
      </c>
      <c r="BU35" s="92">
        <f t="shared" si="15"/>
        <v>0</v>
      </c>
      <c r="BV35" s="25">
        <v>123.801739</v>
      </c>
    </row>
    <row r="36" spans="1:74" ht="21.75" customHeight="1">
      <c r="A36" s="93" t="s">
        <v>102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>
        <v>0</v>
      </c>
      <c r="AM36" s="80"/>
      <c r="AN36" s="80"/>
      <c r="AO36" s="80"/>
      <c r="AP36" s="80">
        <v>0</v>
      </c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1">
        <f t="shared" si="0"/>
        <v>0</v>
      </c>
      <c r="BE36" s="82"/>
      <c r="BF36" s="83">
        <f t="shared" si="5"/>
        <v>0</v>
      </c>
      <c r="BG36" s="84">
        <f t="shared" si="6"/>
        <v>0</v>
      </c>
      <c r="BH36" s="85">
        <f t="shared" si="7"/>
        <v>0</v>
      </c>
      <c r="BI36" s="86">
        <f t="shared" si="8"/>
        <v>0</v>
      </c>
      <c r="BJ36" s="94">
        <f t="shared" si="9"/>
        <v>0</v>
      </c>
      <c r="BK36" s="88">
        <f t="shared" si="10"/>
        <v>0</v>
      </c>
      <c r="BL36" s="88">
        <f t="shared" si="1"/>
        <v>0</v>
      </c>
      <c r="BM36" s="88">
        <f t="shared" si="11"/>
        <v>0</v>
      </c>
      <c r="BN36" s="88">
        <f t="shared" si="2"/>
        <v>0</v>
      </c>
      <c r="BO36" s="89">
        <f t="shared" si="12"/>
        <v>0</v>
      </c>
      <c r="BP36" s="85">
        <f t="shared" si="13"/>
        <v>0</v>
      </c>
      <c r="BQ36" s="85">
        <f t="shared" si="3"/>
        <v>0</v>
      </c>
      <c r="BR36" s="90">
        <f t="shared" si="14"/>
        <v>0</v>
      </c>
      <c r="BS36" s="85">
        <f t="shared" si="4"/>
        <v>0</v>
      </c>
      <c r="BT36" s="91">
        <v>0</v>
      </c>
      <c r="BU36" s="92">
        <f t="shared" si="15"/>
        <v>0</v>
      </c>
      <c r="BV36" s="25">
        <v>0</v>
      </c>
    </row>
    <row r="37" spans="1:74" ht="15.6">
      <c r="A37" s="93" t="s">
        <v>103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>
        <v>0</v>
      </c>
      <c r="AM37" s="80"/>
      <c r="AN37" s="80"/>
      <c r="AO37" s="80"/>
      <c r="AP37" s="80">
        <v>0</v>
      </c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1">
        <f t="shared" si="0"/>
        <v>0</v>
      </c>
      <c r="BE37" s="82"/>
      <c r="BF37" s="83">
        <f t="shared" si="5"/>
        <v>0</v>
      </c>
      <c r="BG37" s="84">
        <f t="shared" si="6"/>
        <v>0</v>
      </c>
      <c r="BH37" s="85">
        <f t="shared" si="7"/>
        <v>0</v>
      </c>
      <c r="BI37" s="86">
        <f t="shared" si="8"/>
        <v>0</v>
      </c>
      <c r="BJ37" s="94">
        <f t="shared" si="9"/>
        <v>0</v>
      </c>
      <c r="BK37" s="88">
        <f t="shared" si="10"/>
        <v>0</v>
      </c>
      <c r="BL37" s="88">
        <f t="shared" si="1"/>
        <v>0</v>
      </c>
      <c r="BM37" s="88">
        <f t="shared" si="11"/>
        <v>0</v>
      </c>
      <c r="BN37" s="88">
        <f t="shared" si="2"/>
        <v>0</v>
      </c>
      <c r="BO37" s="89">
        <f t="shared" si="12"/>
        <v>0</v>
      </c>
      <c r="BP37" s="85">
        <f t="shared" si="13"/>
        <v>0</v>
      </c>
      <c r="BQ37" s="85">
        <f t="shared" si="3"/>
        <v>0</v>
      </c>
      <c r="BR37" s="90">
        <f t="shared" si="14"/>
        <v>0</v>
      </c>
      <c r="BS37" s="85">
        <f t="shared" si="4"/>
        <v>0</v>
      </c>
      <c r="BT37" s="91">
        <v>0</v>
      </c>
      <c r="BU37" s="92">
        <f t="shared" si="15"/>
        <v>0</v>
      </c>
      <c r="BV37" s="25">
        <v>109.590703</v>
      </c>
    </row>
    <row r="38" spans="1:74" ht="15.6">
      <c r="A38" s="93" t="s">
        <v>104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>
        <v>0</v>
      </c>
      <c r="AM38" s="80"/>
      <c r="AN38" s="80"/>
      <c r="AO38" s="80"/>
      <c r="AP38" s="80">
        <v>0</v>
      </c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1">
        <f t="shared" si="0"/>
        <v>0</v>
      </c>
      <c r="BE38" s="82"/>
      <c r="BF38" s="83">
        <f t="shared" si="5"/>
        <v>0</v>
      </c>
      <c r="BG38" s="84">
        <f t="shared" si="6"/>
        <v>0</v>
      </c>
      <c r="BH38" s="85">
        <f t="shared" si="7"/>
        <v>0</v>
      </c>
      <c r="BI38" s="86">
        <f t="shared" si="8"/>
        <v>0</v>
      </c>
      <c r="BJ38" s="94">
        <f t="shared" si="9"/>
        <v>0</v>
      </c>
      <c r="BK38" s="88">
        <f t="shared" si="10"/>
        <v>0</v>
      </c>
      <c r="BL38" s="88">
        <f t="shared" si="1"/>
        <v>0</v>
      </c>
      <c r="BM38" s="88">
        <f t="shared" si="11"/>
        <v>0</v>
      </c>
      <c r="BN38" s="88">
        <f t="shared" si="2"/>
        <v>0</v>
      </c>
      <c r="BO38" s="89">
        <f t="shared" si="12"/>
        <v>0</v>
      </c>
      <c r="BP38" s="85">
        <f t="shared" si="13"/>
        <v>0</v>
      </c>
      <c r="BQ38" s="85">
        <f t="shared" si="3"/>
        <v>0</v>
      </c>
      <c r="BR38" s="90">
        <f t="shared" si="14"/>
        <v>0</v>
      </c>
      <c r="BS38" s="85">
        <f t="shared" si="4"/>
        <v>0</v>
      </c>
      <c r="BT38" s="91">
        <v>0</v>
      </c>
      <c r="BU38" s="92">
        <f t="shared" si="15"/>
        <v>0</v>
      </c>
      <c r="BV38" s="25">
        <v>162.58685199999999</v>
      </c>
    </row>
    <row r="39" spans="1:74" ht="15.6">
      <c r="A39" s="93" t="s">
        <v>105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>
        <v>0</v>
      </c>
      <c r="AM39" s="80"/>
      <c r="AN39" s="80"/>
      <c r="AO39" s="80"/>
      <c r="AP39" s="80">
        <v>0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1">
        <f t="shared" si="0"/>
        <v>0</v>
      </c>
      <c r="BE39" s="82"/>
      <c r="BF39" s="83">
        <f t="shared" si="5"/>
        <v>0</v>
      </c>
      <c r="BG39" s="84">
        <f t="shared" si="6"/>
        <v>0</v>
      </c>
      <c r="BH39" s="85">
        <f t="shared" si="7"/>
        <v>0</v>
      </c>
      <c r="BI39" s="86">
        <f t="shared" si="8"/>
        <v>0</v>
      </c>
      <c r="BJ39" s="94">
        <f t="shared" si="9"/>
        <v>0</v>
      </c>
      <c r="BK39" s="88">
        <f t="shared" si="10"/>
        <v>0</v>
      </c>
      <c r="BL39" s="88">
        <f t="shared" si="1"/>
        <v>0</v>
      </c>
      <c r="BM39" s="88">
        <f t="shared" si="11"/>
        <v>0</v>
      </c>
      <c r="BN39" s="88">
        <f t="shared" si="2"/>
        <v>0</v>
      </c>
      <c r="BO39" s="89">
        <f t="shared" si="12"/>
        <v>0</v>
      </c>
      <c r="BP39" s="85">
        <f t="shared" si="13"/>
        <v>0</v>
      </c>
      <c r="BQ39" s="85">
        <f t="shared" si="3"/>
        <v>0</v>
      </c>
      <c r="BR39" s="90">
        <f t="shared" si="14"/>
        <v>0</v>
      </c>
      <c r="BS39" s="85">
        <f t="shared" si="4"/>
        <v>0</v>
      </c>
      <c r="BT39" s="91">
        <v>0</v>
      </c>
      <c r="BU39" s="92">
        <f t="shared" si="15"/>
        <v>0</v>
      </c>
      <c r="BV39" s="25">
        <v>77.644699000000003</v>
      </c>
    </row>
    <row r="40" spans="1:74" ht="15.6">
      <c r="A40" s="93" t="s">
        <v>106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>
        <v>0</v>
      </c>
      <c r="AM40" s="80"/>
      <c r="AN40" s="80"/>
      <c r="AO40" s="80"/>
      <c r="AP40" s="80">
        <v>0</v>
      </c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1">
        <f t="shared" si="0"/>
        <v>0</v>
      </c>
      <c r="BE40" s="82"/>
      <c r="BF40" s="83">
        <f t="shared" si="5"/>
        <v>0</v>
      </c>
      <c r="BG40" s="84">
        <f t="shared" si="6"/>
        <v>0</v>
      </c>
      <c r="BH40" s="85">
        <f t="shared" si="7"/>
        <v>0</v>
      </c>
      <c r="BI40" s="86">
        <f t="shared" si="8"/>
        <v>0</v>
      </c>
      <c r="BJ40" s="94">
        <f t="shared" si="9"/>
        <v>0</v>
      </c>
      <c r="BK40" s="88">
        <f t="shared" si="10"/>
        <v>0</v>
      </c>
      <c r="BL40" s="88">
        <f t="shared" si="1"/>
        <v>0</v>
      </c>
      <c r="BM40" s="88">
        <f t="shared" si="11"/>
        <v>0</v>
      </c>
      <c r="BN40" s="88">
        <f t="shared" si="2"/>
        <v>0</v>
      </c>
      <c r="BO40" s="89">
        <f t="shared" si="12"/>
        <v>0</v>
      </c>
      <c r="BP40" s="85">
        <f t="shared" si="13"/>
        <v>0</v>
      </c>
      <c r="BQ40" s="85">
        <f t="shared" si="3"/>
        <v>0</v>
      </c>
      <c r="BR40" s="90">
        <f t="shared" si="14"/>
        <v>0</v>
      </c>
      <c r="BS40" s="85">
        <f t="shared" si="4"/>
        <v>0</v>
      </c>
      <c r="BT40" s="91">
        <v>0</v>
      </c>
      <c r="BU40" s="92">
        <f t="shared" si="15"/>
        <v>0</v>
      </c>
      <c r="BV40" s="25">
        <v>85.983763999999994</v>
      </c>
    </row>
    <row r="41" spans="1:74" ht="15.6">
      <c r="A41" s="93" t="s">
        <v>107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>
        <v>0</v>
      </c>
      <c r="AM41" s="80"/>
      <c r="AN41" s="80"/>
      <c r="AO41" s="80"/>
      <c r="AP41" s="80">
        <v>0</v>
      </c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1">
        <f t="shared" ref="BD41:BD104" si="16">SUM(B41:BC41)</f>
        <v>0</v>
      </c>
      <c r="BE41" s="82"/>
      <c r="BF41" s="83">
        <f t="shared" si="5"/>
        <v>0</v>
      </c>
      <c r="BG41" s="84">
        <f t="shared" si="6"/>
        <v>0</v>
      </c>
      <c r="BH41" s="85">
        <f t="shared" si="7"/>
        <v>0</v>
      </c>
      <c r="BI41" s="86">
        <f t="shared" si="8"/>
        <v>0</v>
      </c>
      <c r="BJ41" s="94">
        <f t="shared" si="9"/>
        <v>0</v>
      </c>
      <c r="BK41" s="88">
        <f t="shared" si="10"/>
        <v>0</v>
      </c>
      <c r="BL41" s="88">
        <f t="shared" si="1"/>
        <v>0</v>
      </c>
      <c r="BM41" s="88">
        <f t="shared" si="11"/>
        <v>0</v>
      </c>
      <c r="BN41" s="88">
        <f t="shared" si="2"/>
        <v>0</v>
      </c>
      <c r="BO41" s="89">
        <f t="shared" si="12"/>
        <v>0</v>
      </c>
      <c r="BP41" s="85">
        <f t="shared" si="13"/>
        <v>0</v>
      </c>
      <c r="BQ41" s="85">
        <f t="shared" si="3"/>
        <v>0</v>
      </c>
      <c r="BR41" s="90">
        <f t="shared" si="14"/>
        <v>0</v>
      </c>
      <c r="BS41" s="85">
        <f t="shared" si="4"/>
        <v>0</v>
      </c>
      <c r="BT41" s="91">
        <v>0</v>
      </c>
      <c r="BU41" s="92">
        <f t="shared" si="15"/>
        <v>0</v>
      </c>
      <c r="BV41" s="25">
        <v>76.359761000000006</v>
      </c>
    </row>
    <row r="42" spans="1:74" ht="15.6">
      <c r="A42" s="93" t="s">
        <v>108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>
        <v>0</v>
      </c>
      <c r="AM42" s="80"/>
      <c r="AN42" s="80"/>
      <c r="AO42" s="80"/>
      <c r="AP42" s="80">
        <v>0</v>
      </c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1">
        <f t="shared" si="16"/>
        <v>0</v>
      </c>
      <c r="BE42" s="82"/>
      <c r="BF42" s="83">
        <f t="shared" ref="BF42:BF104" si="17">SUM(B42:BC42)</f>
        <v>0</v>
      </c>
      <c r="BG42" s="84">
        <f t="shared" si="6"/>
        <v>0</v>
      </c>
      <c r="BH42" s="85">
        <f t="shared" si="7"/>
        <v>0</v>
      </c>
      <c r="BI42" s="86">
        <f t="shared" si="8"/>
        <v>0</v>
      </c>
      <c r="BJ42" s="94">
        <f t="shared" si="9"/>
        <v>0</v>
      </c>
      <c r="BK42" s="88">
        <f t="shared" si="10"/>
        <v>0</v>
      </c>
      <c r="BL42" s="88">
        <f t="shared" si="1"/>
        <v>0</v>
      </c>
      <c r="BM42" s="88">
        <f t="shared" si="11"/>
        <v>0</v>
      </c>
      <c r="BN42" s="88">
        <f t="shared" si="2"/>
        <v>0</v>
      </c>
      <c r="BO42" s="89">
        <f t="shared" si="12"/>
        <v>0</v>
      </c>
      <c r="BP42" s="85">
        <f t="shared" si="13"/>
        <v>0</v>
      </c>
      <c r="BQ42" s="85">
        <f t="shared" si="3"/>
        <v>0</v>
      </c>
      <c r="BR42" s="90">
        <f t="shared" si="14"/>
        <v>0</v>
      </c>
      <c r="BS42" s="85">
        <f t="shared" si="4"/>
        <v>0</v>
      </c>
      <c r="BT42" s="91">
        <v>0</v>
      </c>
      <c r="BU42" s="92">
        <f t="shared" si="15"/>
        <v>0</v>
      </c>
      <c r="BV42" s="25">
        <v>21.357330999999999</v>
      </c>
    </row>
    <row r="43" spans="1:74" ht="15.6">
      <c r="A43" s="93" t="s">
        <v>109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>
        <v>0</v>
      </c>
      <c r="AM43" s="80"/>
      <c r="AN43" s="80"/>
      <c r="AO43" s="80"/>
      <c r="AP43" s="80">
        <v>0</v>
      </c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1">
        <f t="shared" si="16"/>
        <v>0</v>
      </c>
      <c r="BE43" s="82"/>
      <c r="BF43" s="83">
        <f t="shared" si="17"/>
        <v>0</v>
      </c>
      <c r="BG43" s="84">
        <f t="shared" si="6"/>
        <v>0</v>
      </c>
      <c r="BH43" s="85">
        <f t="shared" si="7"/>
        <v>0</v>
      </c>
      <c r="BI43" s="86">
        <f t="shared" si="8"/>
        <v>0</v>
      </c>
      <c r="BJ43" s="94">
        <f t="shared" si="9"/>
        <v>0</v>
      </c>
      <c r="BK43" s="88">
        <f t="shared" si="10"/>
        <v>0</v>
      </c>
      <c r="BL43" s="88">
        <f t="shared" si="1"/>
        <v>0</v>
      </c>
      <c r="BM43" s="88">
        <f t="shared" si="11"/>
        <v>0</v>
      </c>
      <c r="BN43" s="88">
        <f t="shared" si="2"/>
        <v>0</v>
      </c>
      <c r="BO43" s="89">
        <f t="shared" si="12"/>
        <v>0</v>
      </c>
      <c r="BP43" s="85">
        <f t="shared" si="13"/>
        <v>0</v>
      </c>
      <c r="BQ43" s="85">
        <f t="shared" si="3"/>
        <v>0</v>
      </c>
      <c r="BR43" s="90">
        <f t="shared" si="14"/>
        <v>0</v>
      </c>
      <c r="BS43" s="85">
        <f t="shared" si="4"/>
        <v>0</v>
      </c>
      <c r="BT43" s="91">
        <v>0</v>
      </c>
      <c r="BU43" s="92">
        <f t="shared" si="15"/>
        <v>0</v>
      </c>
      <c r="BV43" s="25">
        <v>2.4338660000000001</v>
      </c>
    </row>
    <row r="44" spans="1:74" ht="15.6">
      <c r="A44" s="93" t="s">
        <v>110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>
        <v>0</v>
      </c>
      <c r="AM44" s="80"/>
      <c r="AN44" s="80"/>
      <c r="AO44" s="80"/>
      <c r="AP44" s="80">
        <v>0</v>
      </c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1">
        <f t="shared" si="16"/>
        <v>0</v>
      </c>
      <c r="BE44" s="82"/>
      <c r="BF44" s="83">
        <f t="shared" si="17"/>
        <v>0</v>
      </c>
      <c r="BG44" s="84">
        <f t="shared" si="6"/>
        <v>0</v>
      </c>
      <c r="BH44" s="85">
        <f t="shared" si="7"/>
        <v>0</v>
      </c>
      <c r="BI44" s="86">
        <f t="shared" si="8"/>
        <v>0</v>
      </c>
      <c r="BJ44" s="94">
        <f t="shared" si="9"/>
        <v>0</v>
      </c>
      <c r="BK44" s="88">
        <f t="shared" si="10"/>
        <v>0</v>
      </c>
      <c r="BL44" s="88">
        <f t="shared" si="1"/>
        <v>0</v>
      </c>
      <c r="BM44" s="88">
        <f t="shared" si="11"/>
        <v>0</v>
      </c>
      <c r="BN44" s="88">
        <f t="shared" si="2"/>
        <v>0</v>
      </c>
      <c r="BO44" s="89">
        <f t="shared" si="12"/>
        <v>0</v>
      </c>
      <c r="BP44" s="85">
        <f t="shared" si="13"/>
        <v>0</v>
      </c>
      <c r="BQ44" s="85">
        <f t="shared" si="3"/>
        <v>0</v>
      </c>
      <c r="BR44" s="90">
        <f t="shared" si="14"/>
        <v>0</v>
      </c>
      <c r="BS44" s="85">
        <f t="shared" si="4"/>
        <v>0</v>
      </c>
      <c r="BT44" s="91">
        <v>0</v>
      </c>
      <c r="BU44" s="92">
        <f t="shared" si="15"/>
        <v>0</v>
      </c>
      <c r="BV44" s="25">
        <v>0.86208099999999999</v>
      </c>
    </row>
    <row r="45" spans="1:74" ht="15.6">
      <c r="A45" s="93" t="s">
        <v>111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>
        <v>0</v>
      </c>
      <c r="AM45" s="80"/>
      <c r="AN45" s="80"/>
      <c r="AO45" s="80"/>
      <c r="AP45" s="80">
        <v>0</v>
      </c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1">
        <f t="shared" si="16"/>
        <v>0</v>
      </c>
      <c r="BE45" s="82"/>
      <c r="BF45" s="83">
        <f t="shared" si="17"/>
        <v>0</v>
      </c>
      <c r="BG45" s="84">
        <f t="shared" si="6"/>
        <v>0</v>
      </c>
      <c r="BH45" s="85">
        <f t="shared" si="7"/>
        <v>0</v>
      </c>
      <c r="BI45" s="86">
        <f t="shared" si="8"/>
        <v>0</v>
      </c>
      <c r="BJ45" s="94">
        <f t="shared" si="9"/>
        <v>0</v>
      </c>
      <c r="BK45" s="88">
        <f t="shared" si="10"/>
        <v>0</v>
      </c>
      <c r="BL45" s="88">
        <f t="shared" si="1"/>
        <v>0</v>
      </c>
      <c r="BM45" s="88">
        <f t="shared" si="11"/>
        <v>0</v>
      </c>
      <c r="BN45" s="88">
        <f t="shared" si="2"/>
        <v>0</v>
      </c>
      <c r="BO45" s="89">
        <f t="shared" si="12"/>
        <v>0</v>
      </c>
      <c r="BP45" s="85">
        <f t="shared" si="13"/>
        <v>0</v>
      </c>
      <c r="BQ45" s="85">
        <f t="shared" si="3"/>
        <v>0</v>
      </c>
      <c r="BR45" s="90">
        <f t="shared" si="14"/>
        <v>0</v>
      </c>
      <c r="BS45" s="85">
        <f t="shared" si="4"/>
        <v>0</v>
      </c>
      <c r="BT45" s="91">
        <v>0</v>
      </c>
      <c r="BU45" s="92">
        <f t="shared" si="15"/>
        <v>0</v>
      </c>
      <c r="BV45" s="25">
        <v>18.605518</v>
      </c>
    </row>
    <row r="46" spans="1:74" ht="15.6">
      <c r="A46" s="93" t="s">
        <v>112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>
        <v>0</v>
      </c>
      <c r="AM46" s="80"/>
      <c r="AN46" s="80"/>
      <c r="AO46" s="80"/>
      <c r="AP46" s="80">
        <v>0</v>
      </c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1">
        <f t="shared" si="16"/>
        <v>0</v>
      </c>
      <c r="BE46" s="82"/>
      <c r="BF46" s="83">
        <f t="shared" si="17"/>
        <v>0</v>
      </c>
      <c r="BG46" s="84">
        <f t="shared" si="6"/>
        <v>0</v>
      </c>
      <c r="BH46" s="85">
        <f t="shared" si="7"/>
        <v>0</v>
      </c>
      <c r="BI46" s="86">
        <f t="shared" si="8"/>
        <v>0</v>
      </c>
      <c r="BJ46" s="94">
        <f t="shared" si="9"/>
        <v>0</v>
      </c>
      <c r="BK46" s="88">
        <f t="shared" si="10"/>
        <v>0</v>
      </c>
      <c r="BL46" s="88">
        <f t="shared" si="1"/>
        <v>0</v>
      </c>
      <c r="BM46" s="88">
        <f t="shared" si="11"/>
        <v>0</v>
      </c>
      <c r="BN46" s="88">
        <f t="shared" si="2"/>
        <v>0</v>
      </c>
      <c r="BO46" s="89">
        <f t="shared" si="12"/>
        <v>0</v>
      </c>
      <c r="BP46" s="85">
        <f t="shared" si="13"/>
        <v>0</v>
      </c>
      <c r="BQ46" s="85">
        <f t="shared" si="3"/>
        <v>0</v>
      </c>
      <c r="BR46" s="90">
        <f t="shared" si="14"/>
        <v>0</v>
      </c>
      <c r="BS46" s="85">
        <f t="shared" si="4"/>
        <v>0</v>
      </c>
      <c r="BT46" s="91">
        <v>0</v>
      </c>
      <c r="BU46" s="92">
        <f t="shared" si="15"/>
        <v>0</v>
      </c>
      <c r="BV46" s="25">
        <v>24.028458000000001</v>
      </c>
    </row>
    <row r="47" spans="1:74" ht="15.6">
      <c r="A47" s="93" t="s">
        <v>113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>
        <v>0</v>
      </c>
      <c r="AM47" s="80"/>
      <c r="AN47" s="80"/>
      <c r="AO47" s="80"/>
      <c r="AP47" s="80">
        <v>0</v>
      </c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1">
        <f t="shared" si="16"/>
        <v>0</v>
      </c>
      <c r="BE47" s="82"/>
      <c r="BF47" s="83">
        <f t="shared" si="17"/>
        <v>0</v>
      </c>
      <c r="BG47" s="84">
        <f t="shared" si="6"/>
        <v>0</v>
      </c>
      <c r="BH47" s="85">
        <f t="shared" si="7"/>
        <v>0</v>
      </c>
      <c r="BI47" s="86">
        <f t="shared" si="8"/>
        <v>0</v>
      </c>
      <c r="BJ47" s="94">
        <f t="shared" si="9"/>
        <v>0</v>
      </c>
      <c r="BK47" s="88">
        <f t="shared" si="10"/>
        <v>0</v>
      </c>
      <c r="BL47" s="88">
        <f t="shared" si="1"/>
        <v>0</v>
      </c>
      <c r="BM47" s="88">
        <f t="shared" si="11"/>
        <v>0</v>
      </c>
      <c r="BN47" s="88">
        <f t="shared" si="2"/>
        <v>0</v>
      </c>
      <c r="BO47" s="89">
        <f t="shared" si="12"/>
        <v>0</v>
      </c>
      <c r="BP47" s="85">
        <f t="shared" si="13"/>
        <v>0</v>
      </c>
      <c r="BQ47" s="85">
        <f t="shared" si="3"/>
        <v>0</v>
      </c>
      <c r="BR47" s="90">
        <f t="shared" si="14"/>
        <v>0</v>
      </c>
      <c r="BS47" s="85">
        <f t="shared" si="4"/>
        <v>0</v>
      </c>
      <c r="BT47" s="91">
        <v>0</v>
      </c>
      <c r="BU47" s="92">
        <f t="shared" si="15"/>
        <v>0</v>
      </c>
      <c r="BV47" s="25">
        <v>23.642787999999999</v>
      </c>
    </row>
    <row r="48" spans="1:74" ht="15.6">
      <c r="A48" s="93" t="s">
        <v>114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>
        <v>0</v>
      </c>
      <c r="AM48" s="80"/>
      <c r="AN48" s="80"/>
      <c r="AO48" s="80"/>
      <c r="AP48" s="80">
        <v>0</v>
      </c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1">
        <f t="shared" si="16"/>
        <v>0</v>
      </c>
      <c r="BE48" s="82"/>
      <c r="BF48" s="83">
        <f t="shared" si="17"/>
        <v>0</v>
      </c>
      <c r="BG48" s="84">
        <f t="shared" si="6"/>
        <v>0</v>
      </c>
      <c r="BH48" s="85">
        <f t="shared" si="7"/>
        <v>0</v>
      </c>
      <c r="BI48" s="86">
        <f t="shared" si="8"/>
        <v>0</v>
      </c>
      <c r="BJ48" s="94">
        <f t="shared" si="9"/>
        <v>0</v>
      </c>
      <c r="BK48" s="88">
        <f t="shared" si="10"/>
        <v>0</v>
      </c>
      <c r="BL48" s="88">
        <f t="shared" si="1"/>
        <v>0</v>
      </c>
      <c r="BM48" s="88">
        <f t="shared" si="11"/>
        <v>0</v>
      </c>
      <c r="BN48" s="88">
        <f t="shared" si="2"/>
        <v>0</v>
      </c>
      <c r="BO48" s="89">
        <f t="shared" si="12"/>
        <v>0</v>
      </c>
      <c r="BP48" s="85">
        <f t="shared" si="13"/>
        <v>0</v>
      </c>
      <c r="BQ48" s="85">
        <f t="shared" si="3"/>
        <v>0</v>
      </c>
      <c r="BR48" s="90">
        <f t="shared" si="14"/>
        <v>0</v>
      </c>
      <c r="BS48" s="85">
        <f t="shared" si="4"/>
        <v>0</v>
      </c>
      <c r="BT48" s="91">
        <v>0</v>
      </c>
      <c r="BU48" s="92">
        <f t="shared" si="15"/>
        <v>0</v>
      </c>
      <c r="BV48" s="25">
        <v>9.3989550000000008</v>
      </c>
    </row>
    <row r="49" spans="1:74" ht="15.6">
      <c r="A49" s="93" t="s">
        <v>115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>
        <v>0</v>
      </c>
      <c r="AM49" s="80"/>
      <c r="AN49" s="80"/>
      <c r="AO49" s="80"/>
      <c r="AP49" s="80">
        <v>0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1">
        <f t="shared" si="16"/>
        <v>0</v>
      </c>
      <c r="BE49" s="82"/>
      <c r="BF49" s="83">
        <f t="shared" si="17"/>
        <v>0</v>
      </c>
      <c r="BG49" s="84">
        <f t="shared" si="6"/>
        <v>0</v>
      </c>
      <c r="BH49" s="85">
        <f t="shared" si="7"/>
        <v>0</v>
      </c>
      <c r="BI49" s="86">
        <f t="shared" si="8"/>
        <v>0</v>
      </c>
      <c r="BJ49" s="94">
        <f t="shared" si="9"/>
        <v>0</v>
      </c>
      <c r="BK49" s="88">
        <f t="shared" si="10"/>
        <v>0</v>
      </c>
      <c r="BL49" s="88">
        <f t="shared" si="1"/>
        <v>0</v>
      </c>
      <c r="BM49" s="88">
        <f t="shared" si="11"/>
        <v>0</v>
      </c>
      <c r="BN49" s="88">
        <f t="shared" si="2"/>
        <v>0</v>
      </c>
      <c r="BO49" s="89">
        <f t="shared" si="12"/>
        <v>0</v>
      </c>
      <c r="BP49" s="85">
        <f t="shared" si="13"/>
        <v>0</v>
      </c>
      <c r="BQ49" s="85">
        <f t="shared" si="3"/>
        <v>0</v>
      </c>
      <c r="BR49" s="90">
        <f t="shared" si="14"/>
        <v>0</v>
      </c>
      <c r="BS49" s="85">
        <f t="shared" si="4"/>
        <v>0</v>
      </c>
      <c r="BT49" s="91">
        <v>0</v>
      </c>
      <c r="BU49" s="92">
        <f t="shared" si="15"/>
        <v>0</v>
      </c>
      <c r="BV49" s="25">
        <v>40.867356999999998</v>
      </c>
    </row>
    <row r="50" spans="1:74" ht="15.6">
      <c r="A50" s="93" t="s">
        <v>116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>
        <v>0</v>
      </c>
      <c r="AM50" s="80"/>
      <c r="AN50" s="80"/>
      <c r="AO50" s="80"/>
      <c r="AP50" s="80">
        <v>0</v>
      </c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>
        <f t="shared" si="16"/>
        <v>0</v>
      </c>
      <c r="BE50" s="82"/>
      <c r="BF50" s="83">
        <f t="shared" si="17"/>
        <v>0</v>
      </c>
      <c r="BG50" s="84">
        <f t="shared" si="6"/>
        <v>0</v>
      </c>
      <c r="BH50" s="85">
        <f t="shared" si="7"/>
        <v>0</v>
      </c>
      <c r="BI50" s="86">
        <f t="shared" si="8"/>
        <v>0</v>
      </c>
      <c r="BJ50" s="94">
        <f t="shared" si="9"/>
        <v>0</v>
      </c>
      <c r="BK50" s="88">
        <f t="shared" si="10"/>
        <v>0</v>
      </c>
      <c r="BL50" s="88">
        <f t="shared" si="1"/>
        <v>0</v>
      </c>
      <c r="BM50" s="88">
        <f t="shared" si="11"/>
        <v>0</v>
      </c>
      <c r="BN50" s="88">
        <f t="shared" si="2"/>
        <v>0</v>
      </c>
      <c r="BO50" s="89">
        <f t="shared" si="12"/>
        <v>0</v>
      </c>
      <c r="BP50" s="85">
        <f t="shared" si="13"/>
        <v>0</v>
      </c>
      <c r="BQ50" s="85">
        <f t="shared" si="3"/>
        <v>0</v>
      </c>
      <c r="BR50" s="90">
        <f t="shared" si="14"/>
        <v>0</v>
      </c>
      <c r="BS50" s="85">
        <f t="shared" si="4"/>
        <v>0</v>
      </c>
      <c r="BT50" s="91">
        <v>0</v>
      </c>
      <c r="BU50" s="92">
        <f t="shared" si="15"/>
        <v>0</v>
      </c>
      <c r="BV50" s="25">
        <v>0</v>
      </c>
    </row>
    <row r="51" spans="1:74" ht="15.6">
      <c r="A51" s="93" t="s">
        <v>117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>
        <v>48.405000000000001</v>
      </c>
      <c r="AM51" s="80"/>
      <c r="AN51" s="80"/>
      <c r="AO51" s="80"/>
      <c r="AP51" s="80">
        <v>0</v>
      </c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1">
        <f t="shared" si="16"/>
        <v>48.405000000000001</v>
      </c>
      <c r="BE51" s="82"/>
      <c r="BF51" s="83">
        <f t="shared" si="17"/>
        <v>48.405000000000001</v>
      </c>
      <c r="BG51" s="84">
        <f t="shared" si="6"/>
        <v>45.739348751249999</v>
      </c>
      <c r="BH51" s="85">
        <f t="shared" si="7"/>
        <v>0</v>
      </c>
      <c r="BI51" s="86">
        <f t="shared" si="8"/>
        <v>0</v>
      </c>
      <c r="BJ51" s="94">
        <f t="shared" si="9"/>
        <v>45.739348751249999</v>
      </c>
      <c r="BK51" s="88">
        <f t="shared" si="10"/>
        <v>0</v>
      </c>
      <c r="BL51" s="88">
        <f t="shared" si="1"/>
        <v>0</v>
      </c>
      <c r="BM51" s="88">
        <f t="shared" si="11"/>
        <v>48.405000000000001</v>
      </c>
      <c r="BN51" s="88">
        <f t="shared" si="2"/>
        <v>0</v>
      </c>
      <c r="BO51" s="89">
        <f t="shared" si="12"/>
        <v>48.405000000000001</v>
      </c>
      <c r="BP51" s="85">
        <f t="shared" si="13"/>
        <v>0</v>
      </c>
      <c r="BQ51" s="85">
        <f t="shared" si="3"/>
        <v>0</v>
      </c>
      <c r="BR51" s="90">
        <f t="shared" si="14"/>
        <v>0</v>
      </c>
      <c r="BS51" s="85">
        <f t="shared" si="4"/>
        <v>0</v>
      </c>
      <c r="BT51" s="91">
        <v>0</v>
      </c>
      <c r="BU51" s="92">
        <f t="shared" si="15"/>
        <v>48.405000000000001</v>
      </c>
      <c r="BV51" s="25">
        <v>49.6434</v>
      </c>
    </row>
    <row r="52" spans="1:74" ht="15.6">
      <c r="A52" s="93" t="s">
        <v>118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>
        <v>48.405000000000001</v>
      </c>
      <c r="AM52" s="80"/>
      <c r="AN52" s="80"/>
      <c r="AO52" s="80"/>
      <c r="AP52" s="80">
        <v>0</v>
      </c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1">
        <f t="shared" si="16"/>
        <v>48.405000000000001</v>
      </c>
      <c r="BE52" s="82"/>
      <c r="BF52" s="83">
        <f t="shared" si="17"/>
        <v>48.405000000000001</v>
      </c>
      <c r="BG52" s="84">
        <f t="shared" si="6"/>
        <v>45.739348751249999</v>
      </c>
      <c r="BH52" s="85">
        <f t="shared" si="7"/>
        <v>0</v>
      </c>
      <c r="BI52" s="86">
        <f t="shared" si="8"/>
        <v>0</v>
      </c>
      <c r="BJ52" s="94">
        <f t="shared" si="9"/>
        <v>45.739348751249999</v>
      </c>
      <c r="BK52" s="88">
        <f t="shared" si="10"/>
        <v>0</v>
      </c>
      <c r="BL52" s="88">
        <f t="shared" si="1"/>
        <v>0</v>
      </c>
      <c r="BM52" s="88">
        <f t="shared" si="11"/>
        <v>48.405000000000001</v>
      </c>
      <c r="BN52" s="88">
        <f t="shared" si="2"/>
        <v>0</v>
      </c>
      <c r="BO52" s="89">
        <f t="shared" si="12"/>
        <v>48.405000000000001</v>
      </c>
      <c r="BP52" s="85">
        <f t="shared" si="13"/>
        <v>0</v>
      </c>
      <c r="BQ52" s="85">
        <f t="shared" si="3"/>
        <v>0</v>
      </c>
      <c r="BR52" s="90">
        <f t="shared" si="14"/>
        <v>0</v>
      </c>
      <c r="BS52" s="85">
        <f t="shared" si="4"/>
        <v>0</v>
      </c>
      <c r="BT52" s="91">
        <v>0</v>
      </c>
      <c r="BU52" s="92">
        <f t="shared" si="15"/>
        <v>48.405000000000001</v>
      </c>
      <c r="BV52" s="25">
        <v>40.045001999999997</v>
      </c>
    </row>
    <row r="53" spans="1:74" ht="15.6">
      <c r="A53" s="93" t="s">
        <v>119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>
        <v>48.405000000000001</v>
      </c>
      <c r="AM53" s="80"/>
      <c r="AN53" s="80"/>
      <c r="AO53" s="80"/>
      <c r="AP53" s="80">
        <v>0</v>
      </c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1">
        <f t="shared" si="16"/>
        <v>48.405000000000001</v>
      </c>
      <c r="BE53" s="82"/>
      <c r="BF53" s="83">
        <f t="shared" si="17"/>
        <v>48.405000000000001</v>
      </c>
      <c r="BG53" s="84">
        <f t="shared" si="6"/>
        <v>45.739348751249999</v>
      </c>
      <c r="BH53" s="85">
        <f t="shared" si="7"/>
        <v>0</v>
      </c>
      <c r="BI53" s="86">
        <f t="shared" si="8"/>
        <v>0</v>
      </c>
      <c r="BJ53" s="94">
        <f t="shared" si="9"/>
        <v>45.739348751249999</v>
      </c>
      <c r="BK53" s="88">
        <f t="shared" si="10"/>
        <v>0</v>
      </c>
      <c r="BL53" s="88">
        <f t="shared" si="1"/>
        <v>0</v>
      </c>
      <c r="BM53" s="88">
        <f t="shared" si="11"/>
        <v>48.405000000000001</v>
      </c>
      <c r="BN53" s="88">
        <f t="shared" si="2"/>
        <v>0</v>
      </c>
      <c r="BO53" s="89">
        <f t="shared" si="12"/>
        <v>48.405000000000001</v>
      </c>
      <c r="BP53" s="85">
        <f t="shared" si="13"/>
        <v>0</v>
      </c>
      <c r="BQ53" s="85">
        <f t="shared" si="3"/>
        <v>0</v>
      </c>
      <c r="BR53" s="90">
        <f t="shared" si="14"/>
        <v>0</v>
      </c>
      <c r="BS53" s="85">
        <f t="shared" si="4"/>
        <v>0</v>
      </c>
      <c r="BT53" s="91">
        <v>0</v>
      </c>
      <c r="BU53" s="92">
        <f t="shared" si="15"/>
        <v>48.405000000000001</v>
      </c>
      <c r="BV53" s="25">
        <v>14.472797</v>
      </c>
    </row>
    <row r="54" spans="1:74" ht="15.6">
      <c r="A54" s="93" t="s">
        <v>120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>
        <v>67.766999999999996</v>
      </c>
      <c r="AM54" s="80"/>
      <c r="AN54" s="80"/>
      <c r="AO54" s="80"/>
      <c r="AP54" s="80">
        <v>67.766999999999996</v>
      </c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1">
        <f t="shared" si="16"/>
        <v>135.53399999999999</v>
      </c>
      <c r="BE54" s="82"/>
      <c r="BF54" s="83">
        <f t="shared" si="17"/>
        <v>135.53399999999999</v>
      </c>
      <c r="BG54" s="84">
        <f t="shared" si="6"/>
        <v>128.07017650349999</v>
      </c>
      <c r="BH54" s="85">
        <f t="shared" si="7"/>
        <v>0</v>
      </c>
      <c r="BI54" s="86">
        <f t="shared" si="8"/>
        <v>0</v>
      </c>
      <c r="BJ54" s="94">
        <f t="shared" si="9"/>
        <v>128.07017650349999</v>
      </c>
      <c r="BK54" s="88">
        <f t="shared" si="10"/>
        <v>0</v>
      </c>
      <c r="BL54" s="88">
        <f t="shared" si="1"/>
        <v>0</v>
      </c>
      <c r="BM54" s="88">
        <f t="shared" si="11"/>
        <v>135.53399999999999</v>
      </c>
      <c r="BN54" s="88">
        <f t="shared" si="2"/>
        <v>0</v>
      </c>
      <c r="BO54" s="89">
        <f t="shared" si="12"/>
        <v>135.53399999999999</v>
      </c>
      <c r="BP54" s="85">
        <f t="shared" si="13"/>
        <v>0</v>
      </c>
      <c r="BQ54" s="85">
        <f t="shared" si="3"/>
        <v>0</v>
      </c>
      <c r="BR54" s="90">
        <f t="shared" si="14"/>
        <v>0</v>
      </c>
      <c r="BS54" s="85">
        <f t="shared" si="4"/>
        <v>0</v>
      </c>
      <c r="BT54" s="91">
        <v>0</v>
      </c>
      <c r="BU54" s="92">
        <f t="shared" si="15"/>
        <v>135.53399999999999</v>
      </c>
      <c r="BV54" s="25">
        <v>9.1050520000000006</v>
      </c>
    </row>
    <row r="55" spans="1:74" ht="15.6">
      <c r="A55" s="93" t="s">
        <v>121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>
        <v>67.766999999999996</v>
      </c>
      <c r="AM55" s="80"/>
      <c r="AN55" s="80"/>
      <c r="AO55" s="80"/>
      <c r="AP55" s="80">
        <v>67.766999999999996</v>
      </c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1">
        <f t="shared" si="16"/>
        <v>135.53399999999999</v>
      </c>
      <c r="BE55" s="82"/>
      <c r="BF55" s="83">
        <f t="shared" si="17"/>
        <v>135.53399999999999</v>
      </c>
      <c r="BG55" s="84">
        <f t="shared" si="6"/>
        <v>128.07017650349999</v>
      </c>
      <c r="BH55" s="85">
        <f t="shared" si="7"/>
        <v>0</v>
      </c>
      <c r="BI55" s="86">
        <f t="shared" si="8"/>
        <v>0</v>
      </c>
      <c r="BJ55" s="94">
        <f t="shared" si="9"/>
        <v>128.07017650349999</v>
      </c>
      <c r="BK55" s="88">
        <f t="shared" si="10"/>
        <v>0</v>
      </c>
      <c r="BL55" s="88">
        <f t="shared" si="1"/>
        <v>0</v>
      </c>
      <c r="BM55" s="88">
        <f t="shared" si="11"/>
        <v>135.53399999999999</v>
      </c>
      <c r="BN55" s="88">
        <f t="shared" si="2"/>
        <v>0</v>
      </c>
      <c r="BO55" s="89">
        <f t="shared" si="12"/>
        <v>135.53399999999999</v>
      </c>
      <c r="BP55" s="85">
        <f t="shared" si="13"/>
        <v>0</v>
      </c>
      <c r="BQ55" s="85">
        <f t="shared" si="3"/>
        <v>0</v>
      </c>
      <c r="BR55" s="90">
        <f t="shared" si="14"/>
        <v>0</v>
      </c>
      <c r="BS55" s="85">
        <f t="shared" si="4"/>
        <v>0</v>
      </c>
      <c r="BT55" s="91">
        <v>0</v>
      </c>
      <c r="BU55" s="92">
        <f t="shared" si="15"/>
        <v>135.53399999999999</v>
      </c>
      <c r="BV55" s="25">
        <v>9.1017609999999998</v>
      </c>
    </row>
    <row r="56" spans="1:74" ht="15.6">
      <c r="A56" s="93" t="s">
        <v>122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>
        <v>96.81</v>
      </c>
      <c r="AM56" s="80"/>
      <c r="AN56" s="80"/>
      <c r="AO56" s="80"/>
      <c r="AP56" s="80">
        <v>77.447999999999993</v>
      </c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1">
        <f t="shared" si="16"/>
        <v>174.25799999999998</v>
      </c>
      <c r="BE56" s="82"/>
      <c r="BF56" s="83">
        <f t="shared" si="17"/>
        <v>174.25799999999998</v>
      </c>
      <c r="BG56" s="84">
        <f t="shared" si="6"/>
        <v>164.66165550449998</v>
      </c>
      <c r="BH56" s="85">
        <f t="shared" si="7"/>
        <v>0</v>
      </c>
      <c r="BI56" s="86">
        <f t="shared" si="8"/>
        <v>0</v>
      </c>
      <c r="BJ56" s="94">
        <f t="shared" si="9"/>
        <v>164.66165550449998</v>
      </c>
      <c r="BK56" s="88">
        <f t="shared" si="10"/>
        <v>0</v>
      </c>
      <c r="BL56" s="88">
        <f t="shared" si="1"/>
        <v>0</v>
      </c>
      <c r="BM56" s="88">
        <f t="shared" si="11"/>
        <v>174.25799999999998</v>
      </c>
      <c r="BN56" s="88">
        <f t="shared" si="2"/>
        <v>0</v>
      </c>
      <c r="BO56" s="89">
        <f t="shared" si="12"/>
        <v>174.25799999999998</v>
      </c>
      <c r="BP56" s="85">
        <f t="shared" si="13"/>
        <v>0</v>
      </c>
      <c r="BQ56" s="85">
        <f t="shared" si="3"/>
        <v>0</v>
      </c>
      <c r="BR56" s="90">
        <f t="shared" si="14"/>
        <v>0</v>
      </c>
      <c r="BS56" s="85">
        <f t="shared" si="4"/>
        <v>0</v>
      </c>
      <c r="BT56" s="91">
        <v>0</v>
      </c>
      <c r="BU56" s="92">
        <f t="shared" si="15"/>
        <v>174.25799999999998</v>
      </c>
      <c r="BV56" s="25">
        <v>9.1167770000000008</v>
      </c>
    </row>
    <row r="57" spans="1:74" ht="15.6">
      <c r="A57" s="93" t="s">
        <v>123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>
        <v>29.042999999999999</v>
      </c>
      <c r="AM57" s="80"/>
      <c r="AN57" s="80"/>
      <c r="AO57" s="80"/>
      <c r="AP57" s="80">
        <v>77.447999999999993</v>
      </c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1">
        <f t="shared" si="16"/>
        <v>106.49099999999999</v>
      </c>
      <c r="BE57" s="82"/>
      <c r="BF57" s="83">
        <f t="shared" si="17"/>
        <v>106.49099999999999</v>
      </c>
      <c r="BG57" s="84">
        <f t="shared" si="6"/>
        <v>100.62656725274999</v>
      </c>
      <c r="BH57" s="85">
        <f t="shared" si="7"/>
        <v>0</v>
      </c>
      <c r="BI57" s="86">
        <f t="shared" si="8"/>
        <v>0</v>
      </c>
      <c r="BJ57" s="94">
        <f t="shared" si="9"/>
        <v>100.62656725274999</v>
      </c>
      <c r="BK57" s="88">
        <f t="shared" si="10"/>
        <v>0</v>
      </c>
      <c r="BL57" s="88">
        <f t="shared" si="1"/>
        <v>0</v>
      </c>
      <c r="BM57" s="88">
        <f t="shared" si="11"/>
        <v>106.49099999999999</v>
      </c>
      <c r="BN57" s="88">
        <f t="shared" si="2"/>
        <v>0</v>
      </c>
      <c r="BO57" s="89">
        <f t="shared" si="12"/>
        <v>106.49099999999999</v>
      </c>
      <c r="BP57" s="85">
        <f t="shared" si="13"/>
        <v>0</v>
      </c>
      <c r="BQ57" s="85">
        <f t="shared" si="3"/>
        <v>0</v>
      </c>
      <c r="BR57" s="90">
        <f t="shared" si="14"/>
        <v>0</v>
      </c>
      <c r="BS57" s="85">
        <f t="shared" si="4"/>
        <v>0</v>
      </c>
      <c r="BT57" s="91">
        <v>0</v>
      </c>
      <c r="BU57" s="92">
        <f t="shared" si="15"/>
        <v>106.49099999999999</v>
      </c>
      <c r="BV57" s="25">
        <v>18.000225</v>
      </c>
    </row>
    <row r="58" spans="1:74" ht="15.6">
      <c r="A58" s="93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>
        <v>29.042999999999999</v>
      </c>
      <c r="AM58" s="80"/>
      <c r="AN58" s="80"/>
      <c r="AO58" s="80"/>
      <c r="AP58" s="80">
        <v>77.447999999999993</v>
      </c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1">
        <f t="shared" si="16"/>
        <v>106.49099999999999</v>
      </c>
      <c r="BE58" s="82"/>
      <c r="BF58" s="83">
        <f t="shared" si="17"/>
        <v>106.49099999999999</v>
      </c>
      <c r="BG58" s="84">
        <f t="shared" si="6"/>
        <v>100.62656725274999</v>
      </c>
      <c r="BH58" s="85">
        <f t="shared" si="7"/>
        <v>0</v>
      </c>
      <c r="BI58" s="86">
        <f t="shared" si="8"/>
        <v>0</v>
      </c>
      <c r="BJ58" s="94">
        <f t="shared" si="9"/>
        <v>100.62656725274999</v>
      </c>
      <c r="BK58" s="88">
        <f t="shared" si="10"/>
        <v>0</v>
      </c>
      <c r="BL58" s="88">
        <f t="shared" si="1"/>
        <v>0</v>
      </c>
      <c r="BM58" s="88">
        <f t="shared" si="11"/>
        <v>106.49099999999999</v>
      </c>
      <c r="BN58" s="88">
        <f t="shared" si="2"/>
        <v>0</v>
      </c>
      <c r="BO58" s="89">
        <f t="shared" si="12"/>
        <v>106.49099999999999</v>
      </c>
      <c r="BP58" s="85">
        <f t="shared" si="13"/>
        <v>0</v>
      </c>
      <c r="BQ58" s="85">
        <f t="shared" si="3"/>
        <v>0</v>
      </c>
      <c r="BR58" s="90">
        <f t="shared" si="14"/>
        <v>0</v>
      </c>
      <c r="BS58" s="85">
        <f t="shared" si="4"/>
        <v>0</v>
      </c>
      <c r="BT58" s="91">
        <v>0</v>
      </c>
      <c r="BU58" s="92">
        <f t="shared" si="15"/>
        <v>106.49099999999999</v>
      </c>
      <c r="BV58" s="25">
        <v>18.000225</v>
      </c>
    </row>
    <row r="59" spans="1:74" ht="15.6">
      <c r="A59" s="93" t="s">
        <v>125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>
        <v>0</v>
      </c>
      <c r="AM59" s="80"/>
      <c r="AN59" s="80"/>
      <c r="AO59" s="80"/>
      <c r="AP59" s="80">
        <v>58.085999999999999</v>
      </c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1">
        <f t="shared" si="16"/>
        <v>58.085999999999999</v>
      </c>
      <c r="BE59" s="82"/>
      <c r="BF59" s="83">
        <f t="shared" si="17"/>
        <v>58.085999999999999</v>
      </c>
      <c r="BG59" s="84">
        <f t="shared" si="6"/>
        <v>54.887218501500001</v>
      </c>
      <c r="BH59" s="85">
        <f t="shared" si="7"/>
        <v>0</v>
      </c>
      <c r="BI59" s="86">
        <f t="shared" si="8"/>
        <v>0</v>
      </c>
      <c r="BJ59" s="94">
        <f t="shared" si="9"/>
        <v>54.887218501500001</v>
      </c>
      <c r="BK59" s="88">
        <f t="shared" si="10"/>
        <v>0</v>
      </c>
      <c r="BL59" s="88">
        <f t="shared" si="1"/>
        <v>0</v>
      </c>
      <c r="BM59" s="88">
        <f t="shared" si="11"/>
        <v>58.085999999999999</v>
      </c>
      <c r="BN59" s="88">
        <f t="shared" si="2"/>
        <v>0</v>
      </c>
      <c r="BO59" s="89">
        <f t="shared" si="12"/>
        <v>58.085999999999999</v>
      </c>
      <c r="BP59" s="85">
        <f t="shared" si="13"/>
        <v>0</v>
      </c>
      <c r="BQ59" s="85">
        <f t="shared" si="3"/>
        <v>0</v>
      </c>
      <c r="BR59" s="90">
        <f t="shared" si="14"/>
        <v>0</v>
      </c>
      <c r="BS59" s="85">
        <f t="shared" si="4"/>
        <v>0</v>
      </c>
      <c r="BT59" s="91">
        <v>0</v>
      </c>
      <c r="BU59" s="92">
        <f t="shared" si="15"/>
        <v>58.085999999999999</v>
      </c>
      <c r="BV59" s="25">
        <v>18.000225</v>
      </c>
    </row>
    <row r="60" spans="1:74" ht="15.6">
      <c r="A60" s="93" t="s">
        <v>126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>
        <v>0</v>
      </c>
      <c r="AM60" s="80"/>
      <c r="AN60" s="80"/>
      <c r="AO60" s="80"/>
      <c r="AP60" s="80">
        <v>58.085999999999999</v>
      </c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1">
        <f t="shared" si="16"/>
        <v>58.085999999999999</v>
      </c>
      <c r="BE60" s="82"/>
      <c r="BF60" s="83">
        <f t="shared" si="17"/>
        <v>58.085999999999999</v>
      </c>
      <c r="BG60" s="84">
        <f t="shared" si="6"/>
        <v>54.887218501500001</v>
      </c>
      <c r="BH60" s="85">
        <f t="shared" si="7"/>
        <v>0</v>
      </c>
      <c r="BI60" s="86">
        <f t="shared" si="8"/>
        <v>0</v>
      </c>
      <c r="BJ60" s="94">
        <f t="shared" si="9"/>
        <v>54.887218501500001</v>
      </c>
      <c r="BK60" s="88">
        <f t="shared" si="10"/>
        <v>0</v>
      </c>
      <c r="BL60" s="88">
        <f t="shared" si="1"/>
        <v>0</v>
      </c>
      <c r="BM60" s="88">
        <f t="shared" si="11"/>
        <v>58.085999999999999</v>
      </c>
      <c r="BN60" s="88">
        <f t="shared" si="2"/>
        <v>0</v>
      </c>
      <c r="BO60" s="89">
        <f t="shared" si="12"/>
        <v>58.085999999999999</v>
      </c>
      <c r="BP60" s="85">
        <f t="shared" si="13"/>
        <v>0</v>
      </c>
      <c r="BQ60" s="85">
        <f t="shared" si="3"/>
        <v>0</v>
      </c>
      <c r="BR60" s="90">
        <f t="shared" si="14"/>
        <v>0</v>
      </c>
      <c r="BS60" s="85">
        <f t="shared" si="4"/>
        <v>0</v>
      </c>
      <c r="BT60" s="91">
        <v>0</v>
      </c>
      <c r="BU60" s="92">
        <f t="shared" si="15"/>
        <v>58.085999999999999</v>
      </c>
      <c r="BV60" s="25">
        <v>18.000225</v>
      </c>
    </row>
    <row r="61" spans="1:74" ht="15.6">
      <c r="A61" s="93" t="s">
        <v>127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>
        <v>0</v>
      </c>
      <c r="AM61" s="80"/>
      <c r="AN61" s="80"/>
      <c r="AO61" s="80"/>
      <c r="AP61" s="80">
        <v>0</v>
      </c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1">
        <f t="shared" si="16"/>
        <v>0</v>
      </c>
      <c r="BE61" s="82"/>
      <c r="BF61" s="83">
        <f t="shared" si="17"/>
        <v>0</v>
      </c>
      <c r="BG61" s="84">
        <f t="shared" si="6"/>
        <v>0</v>
      </c>
      <c r="BH61" s="85">
        <f t="shared" si="7"/>
        <v>0</v>
      </c>
      <c r="BI61" s="86">
        <f t="shared" si="8"/>
        <v>0</v>
      </c>
      <c r="BJ61" s="94">
        <f t="shared" si="9"/>
        <v>0</v>
      </c>
      <c r="BK61" s="88">
        <f t="shared" si="10"/>
        <v>0</v>
      </c>
      <c r="BL61" s="88">
        <f t="shared" si="1"/>
        <v>0</v>
      </c>
      <c r="BM61" s="88">
        <f t="shared" si="11"/>
        <v>0</v>
      </c>
      <c r="BN61" s="88">
        <f t="shared" si="2"/>
        <v>0</v>
      </c>
      <c r="BO61" s="89">
        <f t="shared" si="12"/>
        <v>0</v>
      </c>
      <c r="BP61" s="85">
        <f t="shared" si="13"/>
        <v>0</v>
      </c>
      <c r="BQ61" s="85">
        <f t="shared" si="3"/>
        <v>0</v>
      </c>
      <c r="BR61" s="90">
        <f t="shared" si="14"/>
        <v>0</v>
      </c>
      <c r="BS61" s="85">
        <f t="shared" si="4"/>
        <v>0</v>
      </c>
      <c r="BT61" s="91">
        <v>0</v>
      </c>
      <c r="BU61" s="92">
        <f t="shared" si="15"/>
        <v>0</v>
      </c>
      <c r="BV61" s="25">
        <v>142.06619000000001</v>
      </c>
    </row>
    <row r="62" spans="1:74" ht="15.6">
      <c r="A62" s="93" t="s">
        <v>128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>
        <v>0</v>
      </c>
      <c r="AM62" s="80"/>
      <c r="AN62" s="80"/>
      <c r="AO62" s="80"/>
      <c r="AP62" s="80">
        <v>0</v>
      </c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1">
        <f t="shared" si="16"/>
        <v>0</v>
      </c>
      <c r="BE62" s="82"/>
      <c r="BF62" s="83">
        <f t="shared" si="17"/>
        <v>0</v>
      </c>
      <c r="BG62" s="84">
        <f t="shared" si="6"/>
        <v>0</v>
      </c>
      <c r="BH62" s="85">
        <f t="shared" si="7"/>
        <v>0</v>
      </c>
      <c r="BI62" s="86">
        <f t="shared" si="8"/>
        <v>0</v>
      </c>
      <c r="BJ62" s="94">
        <f t="shared" si="9"/>
        <v>0</v>
      </c>
      <c r="BK62" s="88">
        <f t="shared" si="10"/>
        <v>0</v>
      </c>
      <c r="BL62" s="88">
        <f t="shared" si="1"/>
        <v>0</v>
      </c>
      <c r="BM62" s="88">
        <f t="shared" si="11"/>
        <v>0</v>
      </c>
      <c r="BN62" s="88">
        <f t="shared" si="2"/>
        <v>0</v>
      </c>
      <c r="BO62" s="89">
        <f t="shared" si="12"/>
        <v>0</v>
      </c>
      <c r="BP62" s="85">
        <f t="shared" si="13"/>
        <v>0</v>
      </c>
      <c r="BQ62" s="85">
        <f t="shared" si="3"/>
        <v>0</v>
      </c>
      <c r="BR62" s="90">
        <f t="shared" si="14"/>
        <v>0</v>
      </c>
      <c r="BS62" s="85">
        <f t="shared" si="4"/>
        <v>0</v>
      </c>
      <c r="BT62" s="91">
        <v>0</v>
      </c>
      <c r="BU62" s="92">
        <f t="shared" si="15"/>
        <v>0</v>
      </c>
      <c r="BV62" s="25">
        <v>142.06619000000001</v>
      </c>
    </row>
    <row r="63" spans="1:74" ht="15.6">
      <c r="A63" s="93" t="s">
        <v>129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>
        <v>0</v>
      </c>
      <c r="AM63" s="80"/>
      <c r="AN63" s="80"/>
      <c r="AO63" s="80"/>
      <c r="AP63" s="80">
        <v>0</v>
      </c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1">
        <f t="shared" si="16"/>
        <v>0</v>
      </c>
      <c r="BE63" s="82"/>
      <c r="BF63" s="83">
        <f t="shared" si="17"/>
        <v>0</v>
      </c>
      <c r="BG63" s="84">
        <f t="shared" si="6"/>
        <v>0</v>
      </c>
      <c r="BH63" s="85">
        <f t="shared" si="7"/>
        <v>0</v>
      </c>
      <c r="BI63" s="86">
        <f t="shared" si="8"/>
        <v>0</v>
      </c>
      <c r="BJ63" s="94">
        <f t="shared" si="9"/>
        <v>0</v>
      </c>
      <c r="BK63" s="88">
        <f t="shared" si="10"/>
        <v>0</v>
      </c>
      <c r="BL63" s="88">
        <f t="shared" si="1"/>
        <v>0</v>
      </c>
      <c r="BM63" s="88">
        <f t="shared" si="11"/>
        <v>0</v>
      </c>
      <c r="BN63" s="88">
        <f t="shared" si="2"/>
        <v>0</v>
      </c>
      <c r="BO63" s="89">
        <f t="shared" si="12"/>
        <v>0</v>
      </c>
      <c r="BP63" s="85">
        <f t="shared" si="13"/>
        <v>0</v>
      </c>
      <c r="BQ63" s="85">
        <f t="shared" si="3"/>
        <v>0</v>
      </c>
      <c r="BR63" s="90">
        <f t="shared" si="14"/>
        <v>0</v>
      </c>
      <c r="BS63" s="85">
        <f t="shared" si="4"/>
        <v>0</v>
      </c>
      <c r="BT63" s="91">
        <v>0</v>
      </c>
      <c r="BU63" s="92">
        <f t="shared" si="15"/>
        <v>0</v>
      </c>
      <c r="BV63" s="25">
        <v>145.26534100000001</v>
      </c>
    </row>
    <row r="64" spans="1:74" ht="15.6">
      <c r="A64" s="93" t="s">
        <v>130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>
        <v>0</v>
      </c>
      <c r="AM64" s="80"/>
      <c r="AN64" s="80"/>
      <c r="AO64" s="80"/>
      <c r="AP64" s="80">
        <v>0</v>
      </c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1">
        <f t="shared" si="16"/>
        <v>0</v>
      </c>
      <c r="BE64" s="82"/>
      <c r="BF64" s="83">
        <f t="shared" si="17"/>
        <v>0</v>
      </c>
      <c r="BG64" s="84">
        <f t="shared" si="6"/>
        <v>0</v>
      </c>
      <c r="BH64" s="85">
        <f t="shared" si="7"/>
        <v>0</v>
      </c>
      <c r="BI64" s="86">
        <f t="shared" si="8"/>
        <v>0</v>
      </c>
      <c r="BJ64" s="94">
        <f t="shared" si="9"/>
        <v>0</v>
      </c>
      <c r="BK64" s="88">
        <f t="shared" si="10"/>
        <v>0</v>
      </c>
      <c r="BL64" s="88">
        <f t="shared" si="1"/>
        <v>0</v>
      </c>
      <c r="BM64" s="88">
        <f t="shared" si="11"/>
        <v>0</v>
      </c>
      <c r="BN64" s="88">
        <f t="shared" si="2"/>
        <v>0</v>
      </c>
      <c r="BO64" s="89">
        <f t="shared" si="12"/>
        <v>0</v>
      </c>
      <c r="BP64" s="85">
        <f t="shared" si="13"/>
        <v>0</v>
      </c>
      <c r="BQ64" s="85">
        <f t="shared" si="3"/>
        <v>0</v>
      </c>
      <c r="BR64" s="90">
        <f t="shared" si="14"/>
        <v>0</v>
      </c>
      <c r="BS64" s="85">
        <f t="shared" si="4"/>
        <v>0</v>
      </c>
      <c r="BT64" s="91">
        <v>0</v>
      </c>
      <c r="BU64" s="92">
        <f t="shared" si="15"/>
        <v>0</v>
      </c>
      <c r="BV64" s="25">
        <v>106.95353799999999</v>
      </c>
    </row>
    <row r="65" spans="1:74" ht="15.6">
      <c r="A65" s="93" t="s">
        <v>131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>
        <v>0</v>
      </c>
      <c r="AM65" s="80"/>
      <c r="AN65" s="80"/>
      <c r="AO65" s="80"/>
      <c r="AP65" s="80">
        <v>0</v>
      </c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1">
        <f t="shared" si="16"/>
        <v>0</v>
      </c>
      <c r="BE65" s="82"/>
      <c r="BF65" s="83">
        <f t="shared" si="17"/>
        <v>0</v>
      </c>
      <c r="BG65" s="84">
        <f t="shared" si="6"/>
        <v>0</v>
      </c>
      <c r="BH65" s="85">
        <f t="shared" si="7"/>
        <v>0</v>
      </c>
      <c r="BI65" s="86">
        <f t="shared" si="8"/>
        <v>0</v>
      </c>
      <c r="BJ65" s="94">
        <f t="shared" si="9"/>
        <v>0</v>
      </c>
      <c r="BK65" s="88">
        <f t="shared" si="10"/>
        <v>0</v>
      </c>
      <c r="BL65" s="88">
        <f t="shared" si="1"/>
        <v>0</v>
      </c>
      <c r="BM65" s="88">
        <f t="shared" si="11"/>
        <v>0</v>
      </c>
      <c r="BN65" s="88">
        <f t="shared" si="2"/>
        <v>0</v>
      </c>
      <c r="BO65" s="89">
        <f t="shared" si="12"/>
        <v>0</v>
      </c>
      <c r="BP65" s="85">
        <f t="shared" si="13"/>
        <v>0</v>
      </c>
      <c r="BQ65" s="85">
        <f t="shared" si="3"/>
        <v>0</v>
      </c>
      <c r="BR65" s="90">
        <f t="shared" si="14"/>
        <v>0</v>
      </c>
      <c r="BS65" s="85">
        <f t="shared" si="4"/>
        <v>0</v>
      </c>
      <c r="BT65" s="91">
        <v>0</v>
      </c>
      <c r="BU65" s="92">
        <f t="shared" si="15"/>
        <v>0</v>
      </c>
      <c r="BV65" s="25">
        <v>7.9140740000000003</v>
      </c>
    </row>
    <row r="66" spans="1:74" ht="15.6">
      <c r="A66" s="93" t="s">
        <v>132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>
        <v>0</v>
      </c>
      <c r="AM66" s="80"/>
      <c r="AN66" s="80"/>
      <c r="AO66" s="80"/>
      <c r="AP66" s="80">
        <v>0</v>
      </c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1">
        <f t="shared" si="16"/>
        <v>0</v>
      </c>
      <c r="BE66" s="82"/>
      <c r="BF66" s="83">
        <f t="shared" si="17"/>
        <v>0</v>
      </c>
      <c r="BG66" s="84">
        <f t="shared" si="6"/>
        <v>0</v>
      </c>
      <c r="BH66" s="85">
        <f t="shared" si="7"/>
        <v>0</v>
      </c>
      <c r="BI66" s="86">
        <f t="shared" si="8"/>
        <v>0</v>
      </c>
      <c r="BJ66" s="94">
        <f t="shared" si="9"/>
        <v>0</v>
      </c>
      <c r="BK66" s="88">
        <f t="shared" si="10"/>
        <v>0</v>
      </c>
      <c r="BL66" s="88">
        <f t="shared" si="1"/>
        <v>0</v>
      </c>
      <c r="BM66" s="88">
        <f t="shared" si="11"/>
        <v>0</v>
      </c>
      <c r="BN66" s="88">
        <f t="shared" si="2"/>
        <v>0</v>
      </c>
      <c r="BO66" s="89">
        <f t="shared" si="12"/>
        <v>0</v>
      </c>
      <c r="BP66" s="85">
        <f t="shared" si="13"/>
        <v>0</v>
      </c>
      <c r="BQ66" s="85">
        <f t="shared" si="3"/>
        <v>0</v>
      </c>
      <c r="BR66" s="90">
        <f t="shared" si="14"/>
        <v>0</v>
      </c>
      <c r="BS66" s="85">
        <f t="shared" si="4"/>
        <v>0</v>
      </c>
      <c r="BT66" s="91">
        <v>0</v>
      </c>
      <c r="BU66" s="92">
        <f t="shared" si="15"/>
        <v>0</v>
      </c>
      <c r="BV66" s="25">
        <v>7.9140740000000003</v>
      </c>
    </row>
    <row r="67" spans="1:74" ht="15.6">
      <c r="A67" s="93" t="s">
        <v>133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>
        <v>0</v>
      </c>
      <c r="AM67" s="80"/>
      <c r="AN67" s="80"/>
      <c r="AO67" s="80"/>
      <c r="AP67" s="80">
        <v>0</v>
      </c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1">
        <f t="shared" si="16"/>
        <v>0</v>
      </c>
      <c r="BE67" s="82"/>
      <c r="BF67" s="83">
        <f t="shared" si="17"/>
        <v>0</v>
      </c>
      <c r="BG67" s="84">
        <f t="shared" si="6"/>
        <v>0</v>
      </c>
      <c r="BH67" s="85">
        <f t="shared" si="7"/>
        <v>0</v>
      </c>
      <c r="BI67" s="86">
        <f t="shared" si="8"/>
        <v>0</v>
      </c>
      <c r="BJ67" s="94">
        <f t="shared" si="9"/>
        <v>0</v>
      </c>
      <c r="BK67" s="88">
        <f t="shared" si="10"/>
        <v>0</v>
      </c>
      <c r="BL67" s="88">
        <f t="shared" si="1"/>
        <v>0</v>
      </c>
      <c r="BM67" s="88">
        <f t="shared" si="11"/>
        <v>0</v>
      </c>
      <c r="BN67" s="88">
        <f t="shared" si="2"/>
        <v>0</v>
      </c>
      <c r="BO67" s="89">
        <f t="shared" si="12"/>
        <v>0</v>
      </c>
      <c r="BP67" s="85">
        <f t="shared" si="13"/>
        <v>0</v>
      </c>
      <c r="BQ67" s="85">
        <f t="shared" si="3"/>
        <v>0</v>
      </c>
      <c r="BR67" s="90">
        <f t="shared" si="14"/>
        <v>0</v>
      </c>
      <c r="BS67" s="85">
        <f t="shared" si="4"/>
        <v>0</v>
      </c>
      <c r="BT67" s="91">
        <v>0</v>
      </c>
      <c r="BU67" s="92">
        <f t="shared" si="15"/>
        <v>0</v>
      </c>
      <c r="BV67" s="25">
        <v>7.9070960000000001</v>
      </c>
    </row>
    <row r="68" spans="1:74" ht="15.6">
      <c r="A68" s="93" t="s">
        <v>134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>
        <v>0</v>
      </c>
      <c r="AM68" s="80"/>
      <c r="AN68" s="80"/>
      <c r="AO68" s="80"/>
      <c r="AP68" s="80">
        <v>0</v>
      </c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1">
        <f t="shared" si="16"/>
        <v>0</v>
      </c>
      <c r="BE68" s="82"/>
      <c r="BF68" s="83">
        <f t="shared" si="17"/>
        <v>0</v>
      </c>
      <c r="BG68" s="84">
        <f t="shared" si="6"/>
        <v>0</v>
      </c>
      <c r="BH68" s="85">
        <f t="shared" si="7"/>
        <v>0</v>
      </c>
      <c r="BI68" s="86">
        <f t="shared" si="8"/>
        <v>0</v>
      </c>
      <c r="BJ68" s="94">
        <f t="shared" si="9"/>
        <v>0</v>
      </c>
      <c r="BK68" s="88">
        <f t="shared" si="10"/>
        <v>0</v>
      </c>
      <c r="BL68" s="88">
        <f t="shared" si="1"/>
        <v>0</v>
      </c>
      <c r="BM68" s="88">
        <f t="shared" si="11"/>
        <v>0</v>
      </c>
      <c r="BN68" s="88">
        <f t="shared" si="2"/>
        <v>0</v>
      </c>
      <c r="BO68" s="89">
        <f t="shared" si="12"/>
        <v>0</v>
      </c>
      <c r="BP68" s="85">
        <f t="shared" si="13"/>
        <v>0</v>
      </c>
      <c r="BQ68" s="85">
        <f t="shared" si="3"/>
        <v>0</v>
      </c>
      <c r="BR68" s="90">
        <f t="shared" si="14"/>
        <v>0</v>
      </c>
      <c r="BS68" s="85">
        <f t="shared" si="4"/>
        <v>0</v>
      </c>
      <c r="BT68" s="91">
        <v>0</v>
      </c>
      <c r="BU68" s="92">
        <f t="shared" si="15"/>
        <v>0</v>
      </c>
      <c r="BV68" s="25">
        <v>7.9263529999999998</v>
      </c>
    </row>
    <row r="69" spans="1:74" ht="15.6">
      <c r="A69" s="93" t="s">
        <v>135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>
        <v>0</v>
      </c>
      <c r="AM69" s="80"/>
      <c r="AN69" s="80"/>
      <c r="AO69" s="80"/>
      <c r="AP69" s="80">
        <v>0</v>
      </c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1">
        <f t="shared" si="16"/>
        <v>0</v>
      </c>
      <c r="BE69" s="82"/>
      <c r="BF69" s="83">
        <f t="shared" si="17"/>
        <v>0</v>
      </c>
      <c r="BG69" s="84">
        <f t="shared" si="6"/>
        <v>0</v>
      </c>
      <c r="BH69" s="85">
        <f t="shared" si="7"/>
        <v>0</v>
      </c>
      <c r="BI69" s="86">
        <f t="shared" si="8"/>
        <v>0</v>
      </c>
      <c r="BJ69" s="94">
        <f t="shared" si="9"/>
        <v>0</v>
      </c>
      <c r="BK69" s="88">
        <f t="shared" si="10"/>
        <v>0</v>
      </c>
      <c r="BL69" s="88">
        <f t="shared" si="1"/>
        <v>0</v>
      </c>
      <c r="BM69" s="88">
        <f t="shared" si="11"/>
        <v>0</v>
      </c>
      <c r="BN69" s="88">
        <f t="shared" si="2"/>
        <v>0</v>
      </c>
      <c r="BO69" s="89">
        <f t="shared" si="12"/>
        <v>0</v>
      </c>
      <c r="BP69" s="85">
        <f t="shared" si="13"/>
        <v>0</v>
      </c>
      <c r="BQ69" s="85">
        <f t="shared" si="3"/>
        <v>0</v>
      </c>
      <c r="BR69" s="90">
        <f t="shared" si="14"/>
        <v>0</v>
      </c>
      <c r="BS69" s="85">
        <f t="shared" si="4"/>
        <v>0</v>
      </c>
      <c r="BT69" s="91">
        <v>0</v>
      </c>
      <c r="BU69" s="92">
        <f t="shared" si="15"/>
        <v>0</v>
      </c>
      <c r="BV69" s="25">
        <v>7.9070960000000001</v>
      </c>
    </row>
    <row r="70" spans="1:74" ht="15.6">
      <c r="A70" s="93" t="s">
        <v>136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>
        <v>0</v>
      </c>
      <c r="AM70" s="80"/>
      <c r="AN70" s="80"/>
      <c r="AO70" s="80"/>
      <c r="AP70" s="80">
        <v>0</v>
      </c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1">
        <f t="shared" si="16"/>
        <v>0</v>
      </c>
      <c r="BE70" s="82"/>
      <c r="BF70" s="83">
        <f t="shared" si="17"/>
        <v>0</v>
      </c>
      <c r="BG70" s="84">
        <f t="shared" si="6"/>
        <v>0</v>
      </c>
      <c r="BH70" s="85">
        <f t="shared" si="7"/>
        <v>0</v>
      </c>
      <c r="BI70" s="86">
        <f t="shared" si="8"/>
        <v>0</v>
      </c>
      <c r="BJ70" s="94">
        <f t="shared" si="9"/>
        <v>0</v>
      </c>
      <c r="BK70" s="88">
        <f t="shared" si="10"/>
        <v>0</v>
      </c>
      <c r="BL70" s="88">
        <f t="shared" si="1"/>
        <v>0</v>
      </c>
      <c r="BM70" s="88">
        <f t="shared" si="11"/>
        <v>0</v>
      </c>
      <c r="BN70" s="88">
        <f t="shared" si="2"/>
        <v>0</v>
      </c>
      <c r="BO70" s="89">
        <f t="shared" si="12"/>
        <v>0</v>
      </c>
      <c r="BP70" s="85">
        <f t="shared" si="13"/>
        <v>0</v>
      </c>
      <c r="BQ70" s="85">
        <f t="shared" si="3"/>
        <v>0</v>
      </c>
      <c r="BR70" s="90">
        <f t="shared" si="14"/>
        <v>0</v>
      </c>
      <c r="BS70" s="85">
        <f t="shared" si="4"/>
        <v>0</v>
      </c>
      <c r="BT70" s="91">
        <v>0</v>
      </c>
      <c r="BU70" s="92">
        <f t="shared" si="15"/>
        <v>0</v>
      </c>
      <c r="BV70" s="25">
        <v>7.9070960000000001</v>
      </c>
    </row>
    <row r="71" spans="1:74" ht="15.6">
      <c r="A71" s="93" t="s">
        <v>137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>
        <v>0</v>
      </c>
      <c r="AM71" s="80"/>
      <c r="AN71" s="80"/>
      <c r="AO71" s="80"/>
      <c r="AP71" s="80">
        <v>0</v>
      </c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1">
        <f t="shared" si="16"/>
        <v>0</v>
      </c>
      <c r="BE71" s="82"/>
      <c r="BF71" s="83">
        <f t="shared" si="17"/>
        <v>0</v>
      </c>
      <c r="BG71" s="84">
        <f t="shared" si="6"/>
        <v>0</v>
      </c>
      <c r="BH71" s="85">
        <f t="shared" si="7"/>
        <v>0</v>
      </c>
      <c r="BI71" s="86">
        <f t="shared" si="8"/>
        <v>0</v>
      </c>
      <c r="BJ71" s="94">
        <f t="shared" si="9"/>
        <v>0</v>
      </c>
      <c r="BK71" s="88">
        <f t="shared" si="10"/>
        <v>0</v>
      </c>
      <c r="BL71" s="88">
        <f t="shared" si="1"/>
        <v>0</v>
      </c>
      <c r="BM71" s="88">
        <f t="shared" si="11"/>
        <v>0</v>
      </c>
      <c r="BN71" s="88">
        <f t="shared" si="2"/>
        <v>0</v>
      </c>
      <c r="BO71" s="89">
        <f t="shared" si="12"/>
        <v>0</v>
      </c>
      <c r="BP71" s="85">
        <f t="shared" si="13"/>
        <v>0</v>
      </c>
      <c r="BQ71" s="85">
        <f t="shared" si="3"/>
        <v>0</v>
      </c>
      <c r="BR71" s="90">
        <f t="shared" si="14"/>
        <v>0</v>
      </c>
      <c r="BS71" s="85">
        <f t="shared" si="4"/>
        <v>0</v>
      </c>
      <c r="BT71" s="91">
        <v>0</v>
      </c>
      <c r="BU71" s="92">
        <f t="shared" si="15"/>
        <v>0</v>
      </c>
      <c r="BV71" s="25">
        <v>8.1615169999999999</v>
      </c>
    </row>
    <row r="72" spans="1:74" ht="15.6">
      <c r="A72" s="93" t="s">
        <v>138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>
        <v>0</v>
      </c>
      <c r="AM72" s="80"/>
      <c r="AN72" s="80"/>
      <c r="AO72" s="80"/>
      <c r="AP72" s="80">
        <v>0</v>
      </c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1">
        <f t="shared" si="16"/>
        <v>0</v>
      </c>
      <c r="BE72" s="82"/>
      <c r="BF72" s="83">
        <f t="shared" si="17"/>
        <v>0</v>
      </c>
      <c r="BG72" s="84">
        <f t="shared" si="6"/>
        <v>0</v>
      </c>
      <c r="BH72" s="85">
        <f t="shared" si="7"/>
        <v>0</v>
      </c>
      <c r="BI72" s="86">
        <f t="shared" si="8"/>
        <v>0</v>
      </c>
      <c r="BJ72" s="94">
        <f t="shared" si="9"/>
        <v>0</v>
      </c>
      <c r="BK72" s="88">
        <f t="shared" si="10"/>
        <v>0</v>
      </c>
      <c r="BL72" s="88">
        <f t="shared" si="1"/>
        <v>0</v>
      </c>
      <c r="BM72" s="88">
        <f t="shared" si="11"/>
        <v>0</v>
      </c>
      <c r="BN72" s="88">
        <f t="shared" si="2"/>
        <v>0</v>
      </c>
      <c r="BO72" s="89">
        <f t="shared" si="12"/>
        <v>0</v>
      </c>
      <c r="BP72" s="85">
        <f t="shared" si="13"/>
        <v>0</v>
      </c>
      <c r="BQ72" s="85">
        <f t="shared" si="3"/>
        <v>0</v>
      </c>
      <c r="BR72" s="90">
        <f t="shared" si="14"/>
        <v>0</v>
      </c>
      <c r="BS72" s="85">
        <f t="shared" si="4"/>
        <v>0</v>
      </c>
      <c r="BT72" s="91">
        <v>0</v>
      </c>
      <c r="BU72" s="92">
        <f t="shared" si="15"/>
        <v>0</v>
      </c>
      <c r="BV72" s="25">
        <v>8.1615169999999999</v>
      </c>
    </row>
    <row r="73" spans="1:74" ht="15.6">
      <c r="A73" s="93" t="s">
        <v>139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>
        <v>0</v>
      </c>
      <c r="AM73" s="80"/>
      <c r="AN73" s="80"/>
      <c r="AO73" s="80"/>
      <c r="AP73" s="80">
        <v>0</v>
      </c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1">
        <f t="shared" si="16"/>
        <v>0</v>
      </c>
      <c r="BE73" s="82"/>
      <c r="BF73" s="83">
        <f t="shared" si="17"/>
        <v>0</v>
      </c>
      <c r="BG73" s="84">
        <f t="shared" si="6"/>
        <v>0</v>
      </c>
      <c r="BH73" s="85">
        <f t="shared" si="7"/>
        <v>0</v>
      </c>
      <c r="BI73" s="86">
        <f t="shared" si="8"/>
        <v>0</v>
      </c>
      <c r="BJ73" s="94">
        <f t="shared" si="9"/>
        <v>0</v>
      </c>
      <c r="BK73" s="88">
        <f t="shared" si="10"/>
        <v>0</v>
      </c>
      <c r="BL73" s="88">
        <f t="shared" ref="BL73:BL104" si="18">V73+AX73+AY73+AZ73+E73+G73+H73+AD73</f>
        <v>0</v>
      </c>
      <c r="BM73" s="88">
        <f t="shared" si="11"/>
        <v>0</v>
      </c>
      <c r="BN73" s="88">
        <f t="shared" ref="BN73:BN104" si="19">W73+AC73</f>
        <v>0</v>
      </c>
      <c r="BO73" s="89">
        <f t="shared" si="12"/>
        <v>0</v>
      </c>
      <c r="BP73" s="85">
        <f t="shared" si="13"/>
        <v>0</v>
      </c>
      <c r="BQ73" s="85">
        <f t="shared" ref="BQ73:BQ104" si="20">U73+AS73</f>
        <v>0</v>
      </c>
      <c r="BR73" s="90">
        <f t="shared" si="14"/>
        <v>0</v>
      </c>
      <c r="BS73" s="85">
        <f t="shared" ref="BS73:BS104" si="21">(J73+M73+AE73+K73+L73+AF73+AH73)</f>
        <v>0</v>
      </c>
      <c r="BT73" s="91">
        <v>0</v>
      </c>
      <c r="BU73" s="92">
        <f t="shared" si="15"/>
        <v>0</v>
      </c>
      <c r="BV73" s="25">
        <v>0</v>
      </c>
    </row>
    <row r="74" spans="1:74" ht="15.6">
      <c r="A74" s="93" t="s">
        <v>140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>
        <v>0</v>
      </c>
      <c r="AM74" s="80"/>
      <c r="AN74" s="80"/>
      <c r="AO74" s="80"/>
      <c r="AP74" s="80">
        <v>0</v>
      </c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1">
        <f t="shared" si="16"/>
        <v>0</v>
      </c>
      <c r="BE74" s="82"/>
      <c r="BF74" s="83">
        <f t="shared" si="17"/>
        <v>0</v>
      </c>
      <c r="BG74" s="84">
        <f t="shared" ref="BG74:BG104" si="22">(BK74-((BK74*$BE$3)+(BK74-(BK74*$BE$3))*$BE$3))+(BL74-((BL74*$BF$3)+(BL74-(BL74*$BF$4))*$BF$4))+(BM74-((BM74*$BG$3)+(BM74-(BM74*$BG$4))*$BG$4))+(BN74-((BN74*$BH$3)+(BN74-(BN74*$BH$4))*$BH$4))</f>
        <v>0</v>
      </c>
      <c r="BH74" s="85">
        <f t="shared" ref="BH74:BH104" si="23">(BP74-((BP74*$BE$3)+(BP74-(BP74*$BE$3))*$BE$3))+(BQ74-((BQ74*$BF$3)+(BQ74-(BQ74*$BF$4))*$BF$4))</f>
        <v>0</v>
      </c>
      <c r="BI74" s="86">
        <f t="shared" ref="BI74:BI104" si="24">ROUND((BS74-((BS74*$BE$3)+(BS74-(BS74*$BE$3))*$BE$3))+(BT74-((BT74*$BF$3)+(BT74-(BT74*$BE$3))*$BE$3)),2)</f>
        <v>0</v>
      </c>
      <c r="BJ74" s="94">
        <f t="shared" ref="BJ74:BJ103" si="25">SUM(BG74:BI74)</f>
        <v>0</v>
      </c>
      <c r="BK74" s="88">
        <f t="shared" ref="BK74:BK104" si="26">N74+O74+P74+Q74+R74+B74+C74+D74+AI74+AJ74</f>
        <v>0</v>
      </c>
      <c r="BL74" s="88">
        <f t="shared" si="18"/>
        <v>0</v>
      </c>
      <c r="BM74" s="88">
        <f t="shared" ref="BM74:BM104" si="27">AK74+AL74+AM74+AP74+AQ74+X74+Y74</f>
        <v>0</v>
      </c>
      <c r="BN74" s="88">
        <f t="shared" si="19"/>
        <v>0</v>
      </c>
      <c r="BO74" s="89">
        <f t="shared" ref="BO74:BO104" si="28">SUM(BK74:BN74)</f>
        <v>0</v>
      </c>
      <c r="BP74" s="85">
        <f t="shared" ref="BP74:BP104" si="29">(I74+S74+T74+AA74+AB74+AG74+AN74+AO74+AR74+AU74+AW74+BB74+BC74+Z74)</f>
        <v>0</v>
      </c>
      <c r="BQ74" s="85">
        <f t="shared" si="20"/>
        <v>0</v>
      </c>
      <c r="BR74" s="90">
        <f t="shared" ref="BR74:BR104" si="30">SUM(BP74:BQ74)</f>
        <v>0</v>
      </c>
      <c r="BS74" s="85">
        <f t="shared" si="21"/>
        <v>0</v>
      </c>
      <c r="BT74" s="91">
        <v>0</v>
      </c>
      <c r="BU74" s="92">
        <f t="shared" ref="BU74:BU104" si="31">BO74+BR74+BS74+BT74</f>
        <v>0</v>
      </c>
      <c r="BV74" s="25">
        <v>0</v>
      </c>
    </row>
    <row r="75" spans="1:74" ht="15.6">
      <c r="A75" s="93" t="s">
        <v>141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>
        <v>0</v>
      </c>
      <c r="AM75" s="80"/>
      <c r="AN75" s="80"/>
      <c r="AO75" s="80"/>
      <c r="AP75" s="80">
        <v>0</v>
      </c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1">
        <f t="shared" si="16"/>
        <v>0</v>
      </c>
      <c r="BE75" s="82"/>
      <c r="BF75" s="83">
        <f t="shared" si="17"/>
        <v>0</v>
      </c>
      <c r="BG75" s="84">
        <f t="shared" si="22"/>
        <v>0</v>
      </c>
      <c r="BH75" s="85">
        <f t="shared" si="23"/>
        <v>0</v>
      </c>
      <c r="BI75" s="86">
        <f t="shared" si="24"/>
        <v>0</v>
      </c>
      <c r="BJ75" s="94">
        <f t="shared" si="25"/>
        <v>0</v>
      </c>
      <c r="BK75" s="88">
        <f t="shared" si="26"/>
        <v>0</v>
      </c>
      <c r="BL75" s="88">
        <f t="shared" si="18"/>
        <v>0</v>
      </c>
      <c r="BM75" s="88">
        <f t="shared" si="27"/>
        <v>0</v>
      </c>
      <c r="BN75" s="88">
        <f t="shared" si="19"/>
        <v>0</v>
      </c>
      <c r="BO75" s="89">
        <f t="shared" si="28"/>
        <v>0</v>
      </c>
      <c r="BP75" s="85">
        <f t="shared" si="29"/>
        <v>0</v>
      </c>
      <c r="BQ75" s="85">
        <f t="shared" si="20"/>
        <v>0</v>
      </c>
      <c r="BR75" s="90">
        <f t="shared" si="30"/>
        <v>0</v>
      </c>
      <c r="BS75" s="85">
        <f t="shared" si="21"/>
        <v>0</v>
      </c>
      <c r="BT75" s="91">
        <v>0</v>
      </c>
      <c r="BU75" s="92">
        <f t="shared" si="31"/>
        <v>0</v>
      </c>
      <c r="BV75" s="25">
        <v>0</v>
      </c>
    </row>
    <row r="76" spans="1:74" ht="15.6">
      <c r="A76" s="93" t="s">
        <v>142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>
        <v>0</v>
      </c>
      <c r="AM76" s="80"/>
      <c r="AN76" s="80"/>
      <c r="AO76" s="80"/>
      <c r="AP76" s="80">
        <v>0</v>
      </c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1">
        <f t="shared" si="16"/>
        <v>0</v>
      </c>
      <c r="BE76" s="82"/>
      <c r="BF76" s="83">
        <f t="shared" si="17"/>
        <v>0</v>
      </c>
      <c r="BG76" s="84">
        <f t="shared" si="22"/>
        <v>0</v>
      </c>
      <c r="BH76" s="85">
        <f t="shared" si="23"/>
        <v>0</v>
      </c>
      <c r="BI76" s="86">
        <f t="shared" si="24"/>
        <v>0</v>
      </c>
      <c r="BJ76" s="94">
        <f>SUM(BG76:BI76)</f>
        <v>0</v>
      </c>
      <c r="BK76" s="88">
        <f t="shared" si="26"/>
        <v>0</v>
      </c>
      <c r="BL76" s="88">
        <f t="shared" si="18"/>
        <v>0</v>
      </c>
      <c r="BM76" s="88">
        <f t="shared" si="27"/>
        <v>0</v>
      </c>
      <c r="BN76" s="88">
        <f t="shared" si="19"/>
        <v>0</v>
      </c>
      <c r="BO76" s="89">
        <f t="shared" si="28"/>
        <v>0</v>
      </c>
      <c r="BP76" s="85">
        <f t="shared" si="29"/>
        <v>0</v>
      </c>
      <c r="BQ76" s="85">
        <f t="shared" si="20"/>
        <v>0</v>
      </c>
      <c r="BR76" s="90">
        <f t="shared" si="30"/>
        <v>0</v>
      </c>
      <c r="BS76" s="85">
        <f t="shared" si="21"/>
        <v>0</v>
      </c>
      <c r="BT76" s="91">
        <v>0</v>
      </c>
      <c r="BU76" s="92">
        <f t="shared" si="31"/>
        <v>0</v>
      </c>
      <c r="BV76" s="25">
        <v>0</v>
      </c>
    </row>
    <row r="77" spans="1:74" ht="15.6">
      <c r="A77" s="93" t="s">
        <v>143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>
        <v>0</v>
      </c>
      <c r="AM77" s="80"/>
      <c r="AN77" s="80"/>
      <c r="AO77" s="80"/>
      <c r="AP77" s="80">
        <v>0</v>
      </c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1">
        <f t="shared" si="16"/>
        <v>0</v>
      </c>
      <c r="BE77" s="82"/>
      <c r="BF77" s="83">
        <f t="shared" si="17"/>
        <v>0</v>
      </c>
      <c r="BG77" s="84">
        <f t="shared" si="22"/>
        <v>0</v>
      </c>
      <c r="BH77" s="85">
        <f t="shared" si="23"/>
        <v>0</v>
      </c>
      <c r="BI77" s="86">
        <f t="shared" si="24"/>
        <v>0</v>
      </c>
      <c r="BJ77" s="94">
        <f t="shared" si="25"/>
        <v>0</v>
      </c>
      <c r="BK77" s="88">
        <f t="shared" si="26"/>
        <v>0</v>
      </c>
      <c r="BL77" s="88">
        <f t="shared" si="18"/>
        <v>0</v>
      </c>
      <c r="BM77" s="88">
        <f t="shared" si="27"/>
        <v>0</v>
      </c>
      <c r="BN77" s="88">
        <f t="shared" si="19"/>
        <v>0</v>
      </c>
      <c r="BO77" s="89">
        <f t="shared" si="28"/>
        <v>0</v>
      </c>
      <c r="BP77" s="85">
        <f t="shared" si="29"/>
        <v>0</v>
      </c>
      <c r="BQ77" s="85">
        <f t="shared" si="20"/>
        <v>0</v>
      </c>
      <c r="BR77" s="90">
        <f t="shared" si="30"/>
        <v>0</v>
      </c>
      <c r="BS77" s="85">
        <f t="shared" si="21"/>
        <v>0</v>
      </c>
      <c r="BT77" s="91">
        <v>0</v>
      </c>
      <c r="BU77" s="92">
        <f t="shared" si="31"/>
        <v>0</v>
      </c>
      <c r="BV77" s="25">
        <v>0</v>
      </c>
    </row>
    <row r="78" spans="1:74" ht="15.6">
      <c r="A78" s="93" t="s">
        <v>144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>
        <v>0</v>
      </c>
      <c r="AM78" s="80"/>
      <c r="AN78" s="80"/>
      <c r="AO78" s="80"/>
      <c r="AP78" s="80">
        <v>0</v>
      </c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1">
        <f t="shared" si="16"/>
        <v>0</v>
      </c>
      <c r="BE78" s="82"/>
      <c r="BF78" s="83">
        <f t="shared" si="17"/>
        <v>0</v>
      </c>
      <c r="BG78" s="84">
        <f t="shared" si="22"/>
        <v>0</v>
      </c>
      <c r="BH78" s="85">
        <f t="shared" si="23"/>
        <v>0</v>
      </c>
      <c r="BI78" s="86">
        <f t="shared" si="24"/>
        <v>0</v>
      </c>
      <c r="BJ78" s="94">
        <f t="shared" si="25"/>
        <v>0</v>
      </c>
      <c r="BK78" s="88">
        <f t="shared" si="26"/>
        <v>0</v>
      </c>
      <c r="BL78" s="88">
        <f t="shared" si="18"/>
        <v>0</v>
      </c>
      <c r="BM78" s="88">
        <f t="shared" si="27"/>
        <v>0</v>
      </c>
      <c r="BN78" s="88">
        <f t="shared" si="19"/>
        <v>0</v>
      </c>
      <c r="BO78" s="89">
        <f t="shared" si="28"/>
        <v>0</v>
      </c>
      <c r="BP78" s="85">
        <f t="shared" si="29"/>
        <v>0</v>
      </c>
      <c r="BQ78" s="85">
        <f t="shared" si="20"/>
        <v>0</v>
      </c>
      <c r="BR78" s="90">
        <f t="shared" si="30"/>
        <v>0</v>
      </c>
      <c r="BS78" s="85">
        <f t="shared" si="21"/>
        <v>0</v>
      </c>
      <c r="BT78" s="91">
        <v>0</v>
      </c>
      <c r="BU78" s="92">
        <f t="shared" si="31"/>
        <v>0</v>
      </c>
      <c r="BV78" s="25">
        <v>0</v>
      </c>
    </row>
    <row r="79" spans="1:74" ht="15.6">
      <c r="A79" s="93" t="s">
        <v>145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>
        <v>0</v>
      </c>
      <c r="AM79" s="80"/>
      <c r="AN79" s="80"/>
      <c r="AO79" s="80"/>
      <c r="AP79" s="80">
        <v>0</v>
      </c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1">
        <f t="shared" si="16"/>
        <v>0</v>
      </c>
      <c r="BE79" s="82"/>
      <c r="BF79" s="83">
        <f t="shared" si="17"/>
        <v>0</v>
      </c>
      <c r="BG79" s="84">
        <f t="shared" si="22"/>
        <v>0</v>
      </c>
      <c r="BH79" s="85">
        <f t="shared" si="23"/>
        <v>0</v>
      </c>
      <c r="BI79" s="86">
        <f t="shared" si="24"/>
        <v>0</v>
      </c>
      <c r="BJ79" s="94">
        <f t="shared" si="25"/>
        <v>0</v>
      </c>
      <c r="BK79" s="88">
        <f t="shared" si="26"/>
        <v>0</v>
      </c>
      <c r="BL79" s="88">
        <f t="shared" si="18"/>
        <v>0</v>
      </c>
      <c r="BM79" s="88">
        <f t="shared" si="27"/>
        <v>0</v>
      </c>
      <c r="BN79" s="88">
        <f t="shared" si="19"/>
        <v>0</v>
      </c>
      <c r="BO79" s="89">
        <f t="shared" si="28"/>
        <v>0</v>
      </c>
      <c r="BP79" s="85">
        <f t="shared" si="29"/>
        <v>0</v>
      </c>
      <c r="BQ79" s="85">
        <f t="shared" si="20"/>
        <v>0</v>
      </c>
      <c r="BR79" s="90">
        <f t="shared" si="30"/>
        <v>0</v>
      </c>
      <c r="BS79" s="85">
        <f t="shared" si="21"/>
        <v>0</v>
      </c>
      <c r="BT79" s="91">
        <v>0</v>
      </c>
      <c r="BU79" s="92">
        <f t="shared" si="31"/>
        <v>0</v>
      </c>
      <c r="BV79" s="25">
        <v>0</v>
      </c>
    </row>
    <row r="80" spans="1:74" ht="15.6">
      <c r="A80" s="93" t="s">
        <v>146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>
        <v>0</v>
      </c>
      <c r="AM80" s="80"/>
      <c r="AN80" s="80"/>
      <c r="AO80" s="80"/>
      <c r="AP80" s="80">
        <v>0</v>
      </c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1">
        <f t="shared" si="16"/>
        <v>0</v>
      </c>
      <c r="BE80" s="82"/>
      <c r="BF80" s="83">
        <f t="shared" si="17"/>
        <v>0</v>
      </c>
      <c r="BG80" s="84">
        <f t="shared" si="22"/>
        <v>0</v>
      </c>
      <c r="BH80" s="85">
        <f t="shared" si="23"/>
        <v>0</v>
      </c>
      <c r="BI80" s="86">
        <f t="shared" si="24"/>
        <v>0</v>
      </c>
      <c r="BJ80" s="94">
        <f t="shared" si="25"/>
        <v>0</v>
      </c>
      <c r="BK80" s="88">
        <f t="shared" si="26"/>
        <v>0</v>
      </c>
      <c r="BL80" s="88">
        <f t="shared" si="18"/>
        <v>0</v>
      </c>
      <c r="BM80" s="88">
        <f t="shared" si="27"/>
        <v>0</v>
      </c>
      <c r="BN80" s="88">
        <f t="shared" si="19"/>
        <v>0</v>
      </c>
      <c r="BO80" s="89">
        <f t="shared" si="28"/>
        <v>0</v>
      </c>
      <c r="BP80" s="85">
        <f t="shared" si="29"/>
        <v>0</v>
      </c>
      <c r="BQ80" s="85">
        <f t="shared" si="20"/>
        <v>0</v>
      </c>
      <c r="BR80" s="90">
        <f t="shared" si="30"/>
        <v>0</v>
      </c>
      <c r="BS80" s="85">
        <f t="shared" si="21"/>
        <v>0</v>
      </c>
      <c r="BT80" s="91">
        <v>0</v>
      </c>
      <c r="BU80" s="92">
        <f t="shared" si="31"/>
        <v>0</v>
      </c>
      <c r="BV80" s="25">
        <v>0</v>
      </c>
    </row>
    <row r="81" spans="1:74" ht="15.6">
      <c r="A81" s="93" t="s">
        <v>147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>
        <v>0</v>
      </c>
      <c r="AM81" s="80"/>
      <c r="AN81" s="80"/>
      <c r="AO81" s="80"/>
      <c r="AP81" s="80">
        <v>0</v>
      </c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1">
        <f t="shared" si="16"/>
        <v>0</v>
      </c>
      <c r="BE81" s="82"/>
      <c r="BF81" s="83">
        <f t="shared" si="17"/>
        <v>0</v>
      </c>
      <c r="BG81" s="84">
        <f t="shared" si="22"/>
        <v>0</v>
      </c>
      <c r="BH81" s="85">
        <f t="shared" si="23"/>
        <v>0</v>
      </c>
      <c r="BI81" s="86">
        <f t="shared" si="24"/>
        <v>0</v>
      </c>
      <c r="BJ81" s="94">
        <f t="shared" si="25"/>
        <v>0</v>
      </c>
      <c r="BK81" s="88">
        <f t="shared" si="26"/>
        <v>0</v>
      </c>
      <c r="BL81" s="88">
        <f t="shared" si="18"/>
        <v>0</v>
      </c>
      <c r="BM81" s="88">
        <f t="shared" si="27"/>
        <v>0</v>
      </c>
      <c r="BN81" s="88">
        <f t="shared" si="19"/>
        <v>0</v>
      </c>
      <c r="BO81" s="89">
        <f t="shared" si="28"/>
        <v>0</v>
      </c>
      <c r="BP81" s="85">
        <f t="shared" si="29"/>
        <v>0</v>
      </c>
      <c r="BQ81" s="85">
        <f t="shared" si="20"/>
        <v>0</v>
      </c>
      <c r="BR81" s="90">
        <f t="shared" si="30"/>
        <v>0</v>
      </c>
      <c r="BS81" s="85">
        <f t="shared" si="21"/>
        <v>0</v>
      </c>
      <c r="BT81" s="91">
        <v>0</v>
      </c>
      <c r="BU81" s="92">
        <f t="shared" si="31"/>
        <v>0</v>
      </c>
      <c r="BV81" s="25">
        <v>0</v>
      </c>
    </row>
    <row r="82" spans="1:74" ht="15.6">
      <c r="A82" s="93" t="s">
        <v>148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>
        <v>0</v>
      </c>
      <c r="AM82" s="80"/>
      <c r="AN82" s="80"/>
      <c r="AO82" s="80"/>
      <c r="AP82" s="80">
        <v>0</v>
      </c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1">
        <f t="shared" si="16"/>
        <v>0</v>
      </c>
      <c r="BE82" s="82"/>
      <c r="BF82" s="83">
        <f t="shared" si="17"/>
        <v>0</v>
      </c>
      <c r="BG82" s="84">
        <f t="shared" si="22"/>
        <v>0</v>
      </c>
      <c r="BH82" s="85">
        <f t="shared" si="23"/>
        <v>0</v>
      </c>
      <c r="BI82" s="86">
        <f t="shared" si="24"/>
        <v>0</v>
      </c>
      <c r="BJ82" s="94">
        <f t="shared" si="25"/>
        <v>0</v>
      </c>
      <c r="BK82" s="88">
        <f t="shared" si="26"/>
        <v>0</v>
      </c>
      <c r="BL82" s="88">
        <f t="shared" si="18"/>
        <v>0</v>
      </c>
      <c r="BM82" s="88">
        <f t="shared" si="27"/>
        <v>0</v>
      </c>
      <c r="BN82" s="88">
        <f t="shared" si="19"/>
        <v>0</v>
      </c>
      <c r="BO82" s="89">
        <f t="shared" si="28"/>
        <v>0</v>
      </c>
      <c r="BP82" s="85">
        <f t="shared" si="29"/>
        <v>0</v>
      </c>
      <c r="BQ82" s="85">
        <f t="shared" si="20"/>
        <v>0</v>
      </c>
      <c r="BR82" s="90">
        <f t="shared" si="30"/>
        <v>0</v>
      </c>
      <c r="BS82" s="85">
        <f t="shared" si="21"/>
        <v>0</v>
      </c>
      <c r="BT82" s="91">
        <v>0</v>
      </c>
      <c r="BU82" s="92">
        <f t="shared" si="31"/>
        <v>0</v>
      </c>
      <c r="BV82" s="25">
        <v>0</v>
      </c>
    </row>
    <row r="83" spans="1:74" ht="15.6">
      <c r="A83" s="93" t="s">
        <v>149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>
        <v>0</v>
      </c>
      <c r="AM83" s="80"/>
      <c r="AN83" s="80"/>
      <c r="AO83" s="80"/>
      <c r="AP83" s="80">
        <v>0</v>
      </c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1">
        <f t="shared" si="16"/>
        <v>0</v>
      </c>
      <c r="BE83" s="82"/>
      <c r="BF83" s="83">
        <f t="shared" si="17"/>
        <v>0</v>
      </c>
      <c r="BG83" s="84">
        <f t="shared" si="22"/>
        <v>0</v>
      </c>
      <c r="BH83" s="85">
        <f t="shared" si="23"/>
        <v>0</v>
      </c>
      <c r="BI83" s="86">
        <f t="shared" si="24"/>
        <v>0</v>
      </c>
      <c r="BJ83" s="94">
        <f t="shared" si="25"/>
        <v>0</v>
      </c>
      <c r="BK83" s="88">
        <f t="shared" si="26"/>
        <v>0</v>
      </c>
      <c r="BL83" s="88">
        <f t="shared" si="18"/>
        <v>0</v>
      </c>
      <c r="BM83" s="88">
        <f t="shared" si="27"/>
        <v>0</v>
      </c>
      <c r="BN83" s="88">
        <f t="shared" si="19"/>
        <v>0</v>
      </c>
      <c r="BO83" s="89">
        <f t="shared" si="28"/>
        <v>0</v>
      </c>
      <c r="BP83" s="85">
        <f t="shared" si="29"/>
        <v>0</v>
      </c>
      <c r="BQ83" s="85">
        <f t="shared" si="20"/>
        <v>0</v>
      </c>
      <c r="BR83" s="90">
        <f t="shared" si="30"/>
        <v>0</v>
      </c>
      <c r="BS83" s="85">
        <f t="shared" si="21"/>
        <v>0</v>
      </c>
      <c r="BT83" s="91">
        <v>0</v>
      </c>
      <c r="BU83" s="92">
        <f t="shared" si="31"/>
        <v>0</v>
      </c>
      <c r="BV83" s="25">
        <v>0</v>
      </c>
    </row>
    <row r="84" spans="1:74" ht="15.6">
      <c r="A84" s="93" t="s">
        <v>150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>
        <v>0</v>
      </c>
      <c r="AM84" s="80"/>
      <c r="AN84" s="80"/>
      <c r="AO84" s="80"/>
      <c r="AP84" s="80">
        <v>0</v>
      </c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1">
        <f t="shared" si="16"/>
        <v>0</v>
      </c>
      <c r="BE84" s="82"/>
      <c r="BF84" s="83">
        <f t="shared" si="17"/>
        <v>0</v>
      </c>
      <c r="BG84" s="84">
        <f t="shared" si="22"/>
        <v>0</v>
      </c>
      <c r="BH84" s="85">
        <f t="shared" si="23"/>
        <v>0</v>
      </c>
      <c r="BI84" s="86">
        <f t="shared" si="24"/>
        <v>0</v>
      </c>
      <c r="BJ84" s="94">
        <f t="shared" si="25"/>
        <v>0</v>
      </c>
      <c r="BK84" s="88">
        <f t="shared" si="26"/>
        <v>0</v>
      </c>
      <c r="BL84" s="88">
        <f t="shared" si="18"/>
        <v>0</v>
      </c>
      <c r="BM84" s="88">
        <f t="shared" si="27"/>
        <v>0</v>
      </c>
      <c r="BN84" s="88">
        <f t="shared" si="19"/>
        <v>0</v>
      </c>
      <c r="BO84" s="89">
        <f t="shared" si="28"/>
        <v>0</v>
      </c>
      <c r="BP84" s="85">
        <f t="shared" si="29"/>
        <v>0</v>
      </c>
      <c r="BQ84" s="85">
        <f t="shared" si="20"/>
        <v>0</v>
      </c>
      <c r="BR84" s="90">
        <f t="shared" si="30"/>
        <v>0</v>
      </c>
      <c r="BS84" s="85">
        <f t="shared" si="21"/>
        <v>0</v>
      </c>
      <c r="BT84" s="91">
        <v>0</v>
      </c>
      <c r="BU84" s="92">
        <f t="shared" si="31"/>
        <v>0</v>
      </c>
      <c r="BV84" s="25">
        <v>0</v>
      </c>
    </row>
    <row r="85" spans="1:74" ht="15.6">
      <c r="A85" s="93" t="s">
        <v>151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>
        <v>0</v>
      </c>
      <c r="AM85" s="80"/>
      <c r="AN85" s="80"/>
      <c r="AO85" s="80"/>
      <c r="AP85" s="80">
        <v>0</v>
      </c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1">
        <f t="shared" si="16"/>
        <v>0</v>
      </c>
      <c r="BE85" s="82"/>
      <c r="BF85" s="83">
        <f t="shared" si="17"/>
        <v>0</v>
      </c>
      <c r="BG85" s="84">
        <f t="shared" si="22"/>
        <v>0</v>
      </c>
      <c r="BH85" s="85">
        <f t="shared" si="23"/>
        <v>0</v>
      </c>
      <c r="BI85" s="86">
        <f t="shared" si="24"/>
        <v>0</v>
      </c>
      <c r="BJ85" s="94">
        <f t="shared" si="25"/>
        <v>0</v>
      </c>
      <c r="BK85" s="88">
        <f t="shared" si="26"/>
        <v>0</v>
      </c>
      <c r="BL85" s="88">
        <f t="shared" si="18"/>
        <v>0</v>
      </c>
      <c r="BM85" s="88">
        <f t="shared" si="27"/>
        <v>0</v>
      </c>
      <c r="BN85" s="88">
        <f t="shared" si="19"/>
        <v>0</v>
      </c>
      <c r="BO85" s="89">
        <f t="shared" si="28"/>
        <v>0</v>
      </c>
      <c r="BP85" s="85">
        <f t="shared" si="29"/>
        <v>0</v>
      </c>
      <c r="BQ85" s="85">
        <f t="shared" si="20"/>
        <v>0</v>
      </c>
      <c r="BR85" s="90">
        <f t="shared" si="30"/>
        <v>0</v>
      </c>
      <c r="BS85" s="85">
        <f t="shared" si="21"/>
        <v>0</v>
      </c>
      <c r="BT85" s="91">
        <v>0</v>
      </c>
      <c r="BU85" s="92">
        <f t="shared" si="31"/>
        <v>0</v>
      </c>
      <c r="BV85" s="25">
        <v>0</v>
      </c>
    </row>
    <row r="86" spans="1:74" ht="15.6">
      <c r="A86" s="93" t="s">
        <v>152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>
        <v>0</v>
      </c>
      <c r="AM86" s="80"/>
      <c r="AN86" s="80"/>
      <c r="AO86" s="80"/>
      <c r="AP86" s="80">
        <v>0</v>
      </c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1">
        <f t="shared" si="16"/>
        <v>0</v>
      </c>
      <c r="BE86" s="82"/>
      <c r="BF86" s="83">
        <f t="shared" si="17"/>
        <v>0</v>
      </c>
      <c r="BG86" s="84">
        <f t="shared" si="22"/>
        <v>0</v>
      </c>
      <c r="BH86" s="85">
        <f t="shared" si="23"/>
        <v>0</v>
      </c>
      <c r="BI86" s="86">
        <f t="shared" si="24"/>
        <v>0</v>
      </c>
      <c r="BJ86" s="94">
        <f t="shared" si="25"/>
        <v>0</v>
      </c>
      <c r="BK86" s="88">
        <f t="shared" si="26"/>
        <v>0</v>
      </c>
      <c r="BL86" s="88">
        <f t="shared" si="18"/>
        <v>0</v>
      </c>
      <c r="BM86" s="88">
        <f t="shared" si="27"/>
        <v>0</v>
      </c>
      <c r="BN86" s="88">
        <f t="shared" si="19"/>
        <v>0</v>
      </c>
      <c r="BO86" s="89">
        <f t="shared" si="28"/>
        <v>0</v>
      </c>
      <c r="BP86" s="85">
        <f t="shared" si="29"/>
        <v>0</v>
      </c>
      <c r="BQ86" s="85">
        <f t="shared" si="20"/>
        <v>0</v>
      </c>
      <c r="BR86" s="90">
        <f t="shared" si="30"/>
        <v>0</v>
      </c>
      <c r="BS86" s="85">
        <f t="shared" si="21"/>
        <v>0</v>
      </c>
      <c r="BT86" s="91">
        <v>0</v>
      </c>
      <c r="BU86" s="92">
        <f t="shared" si="31"/>
        <v>0</v>
      </c>
      <c r="BV86" s="25">
        <v>0</v>
      </c>
    </row>
    <row r="87" spans="1:74" ht="15.6">
      <c r="A87" s="93" t="s">
        <v>153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>
        <v>0</v>
      </c>
      <c r="AM87" s="80"/>
      <c r="AN87" s="80"/>
      <c r="AO87" s="80"/>
      <c r="AP87" s="80">
        <v>0</v>
      </c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1">
        <f t="shared" si="16"/>
        <v>0</v>
      </c>
      <c r="BE87" s="82"/>
      <c r="BF87" s="83">
        <f t="shared" si="17"/>
        <v>0</v>
      </c>
      <c r="BG87" s="84">
        <f t="shared" si="22"/>
        <v>0</v>
      </c>
      <c r="BH87" s="85">
        <f t="shared" si="23"/>
        <v>0</v>
      </c>
      <c r="BI87" s="86">
        <f t="shared" si="24"/>
        <v>0</v>
      </c>
      <c r="BJ87" s="94">
        <f t="shared" si="25"/>
        <v>0</v>
      </c>
      <c r="BK87" s="88">
        <f t="shared" si="26"/>
        <v>0</v>
      </c>
      <c r="BL87" s="88">
        <f t="shared" si="18"/>
        <v>0</v>
      </c>
      <c r="BM87" s="88">
        <f t="shared" si="27"/>
        <v>0</v>
      </c>
      <c r="BN87" s="88">
        <f t="shared" si="19"/>
        <v>0</v>
      </c>
      <c r="BO87" s="89">
        <f t="shared" si="28"/>
        <v>0</v>
      </c>
      <c r="BP87" s="85">
        <f t="shared" si="29"/>
        <v>0</v>
      </c>
      <c r="BQ87" s="85">
        <f t="shared" si="20"/>
        <v>0</v>
      </c>
      <c r="BR87" s="90">
        <f t="shared" si="30"/>
        <v>0</v>
      </c>
      <c r="BS87" s="85">
        <f t="shared" si="21"/>
        <v>0</v>
      </c>
      <c r="BT87" s="91">
        <v>0</v>
      </c>
      <c r="BU87" s="92">
        <f t="shared" si="31"/>
        <v>0</v>
      </c>
      <c r="BV87" s="25">
        <v>191.016684</v>
      </c>
    </row>
    <row r="88" spans="1:74" ht="15.6">
      <c r="A88" s="93" t="s">
        <v>154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>
        <v>0</v>
      </c>
      <c r="AM88" s="80"/>
      <c r="AN88" s="80"/>
      <c r="AO88" s="80"/>
      <c r="AP88" s="80">
        <v>0</v>
      </c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1">
        <f t="shared" si="16"/>
        <v>0</v>
      </c>
      <c r="BE88" s="82"/>
      <c r="BF88" s="83">
        <f t="shared" si="17"/>
        <v>0</v>
      </c>
      <c r="BG88" s="84">
        <f t="shared" si="22"/>
        <v>0</v>
      </c>
      <c r="BH88" s="85">
        <f t="shared" si="23"/>
        <v>0</v>
      </c>
      <c r="BI88" s="86">
        <f t="shared" si="24"/>
        <v>0</v>
      </c>
      <c r="BJ88" s="94">
        <f t="shared" si="25"/>
        <v>0</v>
      </c>
      <c r="BK88" s="88">
        <f t="shared" si="26"/>
        <v>0</v>
      </c>
      <c r="BL88" s="88">
        <f t="shared" si="18"/>
        <v>0</v>
      </c>
      <c r="BM88" s="88">
        <f t="shared" si="27"/>
        <v>0</v>
      </c>
      <c r="BN88" s="88">
        <f t="shared" si="19"/>
        <v>0</v>
      </c>
      <c r="BO88" s="89">
        <f t="shared" si="28"/>
        <v>0</v>
      </c>
      <c r="BP88" s="85">
        <f t="shared" si="29"/>
        <v>0</v>
      </c>
      <c r="BQ88" s="85">
        <f t="shared" si="20"/>
        <v>0</v>
      </c>
      <c r="BR88" s="90">
        <f t="shared" si="30"/>
        <v>0</v>
      </c>
      <c r="BS88" s="85">
        <f t="shared" si="21"/>
        <v>0</v>
      </c>
      <c r="BT88" s="91">
        <v>0</v>
      </c>
      <c r="BU88" s="92">
        <f t="shared" si="31"/>
        <v>0</v>
      </c>
      <c r="BV88" s="25">
        <v>141.95388600000001</v>
      </c>
    </row>
    <row r="89" spans="1:74" ht="15.6">
      <c r="A89" s="93" t="s">
        <v>155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>
        <v>0</v>
      </c>
      <c r="AM89" s="80"/>
      <c r="AN89" s="80"/>
      <c r="AO89" s="80"/>
      <c r="AP89" s="80">
        <v>0</v>
      </c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1">
        <f t="shared" si="16"/>
        <v>0</v>
      </c>
      <c r="BE89" s="82"/>
      <c r="BF89" s="83">
        <f t="shared" si="17"/>
        <v>0</v>
      </c>
      <c r="BG89" s="84">
        <f t="shared" si="22"/>
        <v>0</v>
      </c>
      <c r="BH89" s="85">
        <f t="shared" si="23"/>
        <v>0</v>
      </c>
      <c r="BI89" s="86">
        <f t="shared" si="24"/>
        <v>0</v>
      </c>
      <c r="BJ89" s="94">
        <f t="shared" si="25"/>
        <v>0</v>
      </c>
      <c r="BK89" s="88">
        <f t="shared" si="26"/>
        <v>0</v>
      </c>
      <c r="BL89" s="88">
        <f t="shared" si="18"/>
        <v>0</v>
      </c>
      <c r="BM89" s="88">
        <f t="shared" si="27"/>
        <v>0</v>
      </c>
      <c r="BN89" s="88">
        <f t="shared" si="19"/>
        <v>0</v>
      </c>
      <c r="BO89" s="89">
        <f t="shared" si="28"/>
        <v>0</v>
      </c>
      <c r="BP89" s="85">
        <f t="shared" si="29"/>
        <v>0</v>
      </c>
      <c r="BQ89" s="85">
        <f t="shared" si="20"/>
        <v>0</v>
      </c>
      <c r="BR89" s="90">
        <f t="shared" si="30"/>
        <v>0</v>
      </c>
      <c r="BS89" s="85">
        <f t="shared" si="21"/>
        <v>0</v>
      </c>
      <c r="BT89" s="91">
        <v>0</v>
      </c>
      <c r="BU89" s="92">
        <f t="shared" si="31"/>
        <v>0</v>
      </c>
      <c r="BV89" s="25">
        <v>73.025677999999999</v>
      </c>
    </row>
    <row r="90" spans="1:74" ht="15.6">
      <c r="A90" s="93" t="s">
        <v>156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>
        <v>0</v>
      </c>
      <c r="AM90" s="80"/>
      <c r="AN90" s="80"/>
      <c r="AO90" s="80"/>
      <c r="AP90" s="80">
        <v>0</v>
      </c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1">
        <f t="shared" si="16"/>
        <v>0</v>
      </c>
      <c r="BE90" s="82"/>
      <c r="BF90" s="83">
        <f t="shared" si="17"/>
        <v>0</v>
      </c>
      <c r="BG90" s="84">
        <f t="shared" si="22"/>
        <v>0</v>
      </c>
      <c r="BH90" s="85">
        <f t="shared" si="23"/>
        <v>0</v>
      </c>
      <c r="BI90" s="86">
        <f t="shared" si="24"/>
        <v>0</v>
      </c>
      <c r="BJ90" s="94">
        <f t="shared" si="25"/>
        <v>0</v>
      </c>
      <c r="BK90" s="88">
        <f t="shared" si="26"/>
        <v>0</v>
      </c>
      <c r="BL90" s="88">
        <f t="shared" si="18"/>
        <v>0</v>
      </c>
      <c r="BM90" s="88">
        <f t="shared" si="27"/>
        <v>0</v>
      </c>
      <c r="BN90" s="88">
        <f t="shared" si="19"/>
        <v>0</v>
      </c>
      <c r="BO90" s="89">
        <f t="shared" si="28"/>
        <v>0</v>
      </c>
      <c r="BP90" s="85">
        <f t="shared" si="29"/>
        <v>0</v>
      </c>
      <c r="BQ90" s="85">
        <f t="shared" si="20"/>
        <v>0</v>
      </c>
      <c r="BR90" s="90">
        <f t="shared" si="30"/>
        <v>0</v>
      </c>
      <c r="BS90" s="85">
        <f t="shared" si="21"/>
        <v>0</v>
      </c>
      <c r="BT90" s="91">
        <v>0</v>
      </c>
      <c r="BU90" s="92">
        <f t="shared" si="31"/>
        <v>0</v>
      </c>
      <c r="BV90" s="25">
        <v>0</v>
      </c>
    </row>
    <row r="91" spans="1:74" ht="15.6">
      <c r="A91" s="93" t="s">
        <v>157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>
        <v>0</v>
      </c>
      <c r="AM91" s="80"/>
      <c r="AN91" s="80"/>
      <c r="AO91" s="80"/>
      <c r="AP91" s="80">
        <v>0</v>
      </c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1">
        <f t="shared" si="16"/>
        <v>0</v>
      </c>
      <c r="BE91" s="82"/>
      <c r="BF91" s="83">
        <f t="shared" si="17"/>
        <v>0</v>
      </c>
      <c r="BG91" s="84">
        <f t="shared" si="22"/>
        <v>0</v>
      </c>
      <c r="BH91" s="85">
        <f t="shared" si="23"/>
        <v>0</v>
      </c>
      <c r="BI91" s="86">
        <f t="shared" si="24"/>
        <v>0</v>
      </c>
      <c r="BJ91" s="94">
        <f>SUM(BG91:BI91)</f>
        <v>0</v>
      </c>
      <c r="BK91" s="88">
        <f t="shared" si="26"/>
        <v>0</v>
      </c>
      <c r="BL91" s="88">
        <f t="shared" si="18"/>
        <v>0</v>
      </c>
      <c r="BM91" s="88">
        <f t="shared" si="27"/>
        <v>0</v>
      </c>
      <c r="BN91" s="88">
        <f t="shared" si="19"/>
        <v>0</v>
      </c>
      <c r="BO91" s="89">
        <f t="shared" si="28"/>
        <v>0</v>
      </c>
      <c r="BP91" s="85">
        <f t="shared" si="29"/>
        <v>0</v>
      </c>
      <c r="BQ91" s="85">
        <f t="shared" si="20"/>
        <v>0</v>
      </c>
      <c r="BR91" s="90">
        <f t="shared" si="30"/>
        <v>0</v>
      </c>
      <c r="BS91" s="85">
        <f t="shared" si="21"/>
        <v>0</v>
      </c>
      <c r="BT91" s="91">
        <v>0</v>
      </c>
      <c r="BU91" s="92">
        <f t="shared" si="31"/>
        <v>0</v>
      </c>
      <c r="BV91" s="25">
        <v>12.950942</v>
      </c>
    </row>
    <row r="92" spans="1:74" ht="15.6">
      <c r="A92" s="93" t="s">
        <v>158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>
        <v>0</v>
      </c>
      <c r="AM92" s="80"/>
      <c r="AN92" s="80"/>
      <c r="AO92" s="80"/>
      <c r="AP92" s="80">
        <v>0</v>
      </c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1">
        <f t="shared" si="16"/>
        <v>0</v>
      </c>
      <c r="BE92" s="82"/>
      <c r="BF92" s="83">
        <f t="shared" si="17"/>
        <v>0</v>
      </c>
      <c r="BG92" s="84">
        <f t="shared" si="22"/>
        <v>0</v>
      </c>
      <c r="BH92" s="85">
        <f t="shared" si="23"/>
        <v>0</v>
      </c>
      <c r="BI92" s="86">
        <f t="shared" si="24"/>
        <v>0</v>
      </c>
      <c r="BJ92" s="94">
        <f t="shared" si="25"/>
        <v>0</v>
      </c>
      <c r="BK92" s="88">
        <f t="shared" si="26"/>
        <v>0</v>
      </c>
      <c r="BL92" s="88">
        <f t="shared" si="18"/>
        <v>0</v>
      </c>
      <c r="BM92" s="88">
        <f t="shared" si="27"/>
        <v>0</v>
      </c>
      <c r="BN92" s="88">
        <f t="shared" si="19"/>
        <v>0</v>
      </c>
      <c r="BO92" s="89">
        <f t="shared" si="28"/>
        <v>0</v>
      </c>
      <c r="BP92" s="85">
        <f t="shared" si="29"/>
        <v>0</v>
      </c>
      <c r="BQ92" s="85">
        <f t="shared" si="20"/>
        <v>0</v>
      </c>
      <c r="BR92" s="90">
        <f t="shared" si="30"/>
        <v>0</v>
      </c>
      <c r="BS92" s="85">
        <f t="shared" si="21"/>
        <v>0</v>
      </c>
      <c r="BT92" s="91">
        <v>0</v>
      </c>
      <c r="BU92" s="92">
        <f t="shared" si="31"/>
        <v>0</v>
      </c>
      <c r="BV92" s="25">
        <v>0</v>
      </c>
    </row>
    <row r="93" spans="1:74" ht="15.6">
      <c r="A93" s="93" t="s">
        <v>159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>
        <v>0</v>
      </c>
      <c r="AM93" s="80"/>
      <c r="AN93" s="80"/>
      <c r="AO93" s="80"/>
      <c r="AP93" s="80">
        <v>0</v>
      </c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>
        <f t="shared" si="16"/>
        <v>0</v>
      </c>
      <c r="BE93" s="82"/>
      <c r="BF93" s="83">
        <f t="shared" si="17"/>
        <v>0</v>
      </c>
      <c r="BG93" s="84">
        <f t="shared" si="22"/>
        <v>0</v>
      </c>
      <c r="BH93" s="85">
        <f t="shared" si="23"/>
        <v>0</v>
      </c>
      <c r="BI93" s="86">
        <f t="shared" si="24"/>
        <v>0</v>
      </c>
      <c r="BJ93" s="94">
        <f t="shared" si="25"/>
        <v>0</v>
      </c>
      <c r="BK93" s="88">
        <f t="shared" si="26"/>
        <v>0</v>
      </c>
      <c r="BL93" s="88">
        <f t="shared" si="18"/>
        <v>0</v>
      </c>
      <c r="BM93" s="88">
        <f t="shared" si="27"/>
        <v>0</v>
      </c>
      <c r="BN93" s="88">
        <f t="shared" si="19"/>
        <v>0</v>
      </c>
      <c r="BO93" s="89">
        <f t="shared" si="28"/>
        <v>0</v>
      </c>
      <c r="BP93" s="85">
        <f t="shared" si="29"/>
        <v>0</v>
      </c>
      <c r="BQ93" s="85">
        <f t="shared" si="20"/>
        <v>0</v>
      </c>
      <c r="BR93" s="90">
        <f t="shared" si="30"/>
        <v>0</v>
      </c>
      <c r="BS93" s="85">
        <f t="shared" si="21"/>
        <v>0</v>
      </c>
      <c r="BT93" s="91">
        <v>0</v>
      </c>
      <c r="BU93" s="92">
        <f t="shared" si="31"/>
        <v>0</v>
      </c>
      <c r="BV93" s="25">
        <v>105.341212</v>
      </c>
    </row>
    <row r="94" spans="1:74" ht="15.6">
      <c r="A94" s="93" t="s">
        <v>160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>
        <v>0</v>
      </c>
      <c r="AM94" s="80"/>
      <c r="AN94" s="80"/>
      <c r="AO94" s="80"/>
      <c r="AP94" s="80">
        <v>0</v>
      </c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1">
        <f t="shared" si="16"/>
        <v>0</v>
      </c>
      <c r="BE94" s="82"/>
      <c r="BF94" s="83">
        <f t="shared" si="17"/>
        <v>0</v>
      </c>
      <c r="BG94" s="84">
        <f t="shared" si="22"/>
        <v>0</v>
      </c>
      <c r="BH94" s="85">
        <f t="shared" si="23"/>
        <v>0</v>
      </c>
      <c r="BI94" s="86">
        <f t="shared" si="24"/>
        <v>0</v>
      </c>
      <c r="BJ94" s="94">
        <f t="shared" si="25"/>
        <v>0</v>
      </c>
      <c r="BK94" s="88">
        <f t="shared" si="26"/>
        <v>0</v>
      </c>
      <c r="BL94" s="88">
        <f t="shared" si="18"/>
        <v>0</v>
      </c>
      <c r="BM94" s="88">
        <f t="shared" si="27"/>
        <v>0</v>
      </c>
      <c r="BN94" s="88">
        <f t="shared" si="19"/>
        <v>0</v>
      </c>
      <c r="BO94" s="89">
        <f t="shared" si="28"/>
        <v>0</v>
      </c>
      <c r="BP94" s="85">
        <f t="shared" si="29"/>
        <v>0</v>
      </c>
      <c r="BQ94" s="85">
        <f t="shared" si="20"/>
        <v>0</v>
      </c>
      <c r="BR94" s="90">
        <f t="shared" si="30"/>
        <v>0</v>
      </c>
      <c r="BS94" s="85">
        <f t="shared" si="21"/>
        <v>0</v>
      </c>
      <c r="BT94" s="91">
        <v>0</v>
      </c>
      <c r="BU94" s="92">
        <f t="shared" si="31"/>
        <v>0</v>
      </c>
      <c r="BV94" s="25">
        <v>33.587981999999997</v>
      </c>
    </row>
    <row r="95" spans="1:74" ht="15.6">
      <c r="A95" s="93" t="s">
        <v>161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>
        <v>0</v>
      </c>
      <c r="AM95" s="80"/>
      <c r="AN95" s="80"/>
      <c r="AO95" s="80"/>
      <c r="AP95" s="80">
        <v>0</v>
      </c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1">
        <f t="shared" si="16"/>
        <v>0</v>
      </c>
      <c r="BE95" s="82"/>
      <c r="BF95" s="83">
        <f t="shared" si="17"/>
        <v>0</v>
      </c>
      <c r="BG95" s="84">
        <f t="shared" si="22"/>
        <v>0</v>
      </c>
      <c r="BH95" s="85">
        <f t="shared" si="23"/>
        <v>0</v>
      </c>
      <c r="BI95" s="86">
        <f t="shared" si="24"/>
        <v>0</v>
      </c>
      <c r="BJ95" s="94">
        <f t="shared" si="25"/>
        <v>0</v>
      </c>
      <c r="BK95" s="88">
        <f t="shared" si="26"/>
        <v>0</v>
      </c>
      <c r="BL95" s="88">
        <f t="shared" si="18"/>
        <v>0</v>
      </c>
      <c r="BM95" s="88">
        <f t="shared" si="27"/>
        <v>0</v>
      </c>
      <c r="BN95" s="88">
        <f t="shared" si="19"/>
        <v>0</v>
      </c>
      <c r="BO95" s="89">
        <f t="shared" si="28"/>
        <v>0</v>
      </c>
      <c r="BP95" s="85">
        <f t="shared" si="29"/>
        <v>0</v>
      </c>
      <c r="BQ95" s="85">
        <f t="shared" si="20"/>
        <v>0</v>
      </c>
      <c r="BR95" s="90">
        <f t="shared" si="30"/>
        <v>0</v>
      </c>
      <c r="BS95" s="85">
        <f t="shared" si="21"/>
        <v>0</v>
      </c>
      <c r="BT95" s="91">
        <v>0</v>
      </c>
      <c r="BU95" s="92">
        <f t="shared" si="31"/>
        <v>0</v>
      </c>
      <c r="BV95" s="25">
        <v>103.127178</v>
      </c>
    </row>
    <row r="96" spans="1:74" ht="15.6">
      <c r="A96" s="93" t="s">
        <v>162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>
        <v>0</v>
      </c>
      <c r="AM96" s="80"/>
      <c r="AN96" s="80"/>
      <c r="AO96" s="80"/>
      <c r="AP96" s="80">
        <v>0</v>
      </c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1">
        <f t="shared" si="16"/>
        <v>0</v>
      </c>
      <c r="BE96" s="82"/>
      <c r="BF96" s="83">
        <f t="shared" si="17"/>
        <v>0</v>
      </c>
      <c r="BG96" s="84">
        <f t="shared" si="22"/>
        <v>0</v>
      </c>
      <c r="BH96" s="85">
        <f t="shared" si="23"/>
        <v>0</v>
      </c>
      <c r="BI96" s="86">
        <f t="shared" si="24"/>
        <v>0</v>
      </c>
      <c r="BJ96" s="94">
        <f t="shared" si="25"/>
        <v>0</v>
      </c>
      <c r="BK96" s="88">
        <f t="shared" si="26"/>
        <v>0</v>
      </c>
      <c r="BL96" s="88">
        <f t="shared" si="18"/>
        <v>0</v>
      </c>
      <c r="BM96" s="88">
        <f t="shared" si="27"/>
        <v>0</v>
      </c>
      <c r="BN96" s="88">
        <f t="shared" si="19"/>
        <v>0</v>
      </c>
      <c r="BO96" s="89">
        <f t="shared" si="28"/>
        <v>0</v>
      </c>
      <c r="BP96" s="85">
        <f t="shared" si="29"/>
        <v>0</v>
      </c>
      <c r="BQ96" s="85">
        <f t="shared" si="20"/>
        <v>0</v>
      </c>
      <c r="BR96" s="90">
        <f t="shared" si="30"/>
        <v>0</v>
      </c>
      <c r="BS96" s="85">
        <f t="shared" si="21"/>
        <v>0</v>
      </c>
      <c r="BT96" s="91">
        <v>0</v>
      </c>
      <c r="BU96" s="92">
        <f t="shared" si="31"/>
        <v>0</v>
      </c>
      <c r="BV96" s="25">
        <v>83.186248000000006</v>
      </c>
    </row>
    <row r="97" spans="1:74" ht="15.6">
      <c r="A97" s="93" t="s">
        <v>163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>
        <v>0</v>
      </c>
      <c r="AM97" s="80"/>
      <c r="AN97" s="80"/>
      <c r="AO97" s="80"/>
      <c r="AP97" s="80">
        <v>0</v>
      </c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1">
        <f t="shared" si="16"/>
        <v>0</v>
      </c>
      <c r="BE97" s="82"/>
      <c r="BF97" s="83">
        <f t="shared" si="17"/>
        <v>0</v>
      </c>
      <c r="BG97" s="84">
        <f t="shared" si="22"/>
        <v>0</v>
      </c>
      <c r="BH97" s="85">
        <f t="shared" si="23"/>
        <v>0</v>
      </c>
      <c r="BI97" s="86">
        <f t="shared" si="24"/>
        <v>0</v>
      </c>
      <c r="BJ97" s="94">
        <f t="shared" si="25"/>
        <v>0</v>
      </c>
      <c r="BK97" s="88">
        <f t="shared" si="26"/>
        <v>0</v>
      </c>
      <c r="BL97" s="88">
        <f t="shared" si="18"/>
        <v>0</v>
      </c>
      <c r="BM97" s="88">
        <f t="shared" si="27"/>
        <v>0</v>
      </c>
      <c r="BN97" s="88">
        <f t="shared" si="19"/>
        <v>0</v>
      </c>
      <c r="BO97" s="89">
        <f t="shared" si="28"/>
        <v>0</v>
      </c>
      <c r="BP97" s="85">
        <f t="shared" si="29"/>
        <v>0</v>
      </c>
      <c r="BQ97" s="85">
        <f t="shared" si="20"/>
        <v>0</v>
      </c>
      <c r="BR97" s="90">
        <f t="shared" si="30"/>
        <v>0</v>
      </c>
      <c r="BS97" s="85">
        <f t="shared" si="21"/>
        <v>0</v>
      </c>
      <c r="BT97" s="91">
        <v>0</v>
      </c>
      <c r="BU97" s="92">
        <f t="shared" si="31"/>
        <v>0</v>
      </c>
      <c r="BV97" s="25">
        <v>85.384585000000001</v>
      </c>
    </row>
    <row r="98" spans="1:74" ht="15.6">
      <c r="A98" s="93" t="s">
        <v>164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>
        <v>0</v>
      </c>
      <c r="AM98" s="80"/>
      <c r="AN98" s="80"/>
      <c r="AO98" s="80"/>
      <c r="AP98" s="80">
        <v>0</v>
      </c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1">
        <f t="shared" si="16"/>
        <v>0</v>
      </c>
      <c r="BE98" s="82"/>
      <c r="BF98" s="83">
        <f t="shared" si="17"/>
        <v>0</v>
      </c>
      <c r="BG98" s="84">
        <f t="shared" si="22"/>
        <v>0</v>
      </c>
      <c r="BH98" s="85">
        <f t="shared" si="23"/>
        <v>0</v>
      </c>
      <c r="BI98" s="86">
        <f t="shared" si="24"/>
        <v>0</v>
      </c>
      <c r="BJ98" s="94">
        <f t="shared" si="25"/>
        <v>0</v>
      </c>
      <c r="BK98" s="88">
        <f t="shared" si="26"/>
        <v>0</v>
      </c>
      <c r="BL98" s="88">
        <f t="shared" si="18"/>
        <v>0</v>
      </c>
      <c r="BM98" s="88">
        <f t="shared" si="27"/>
        <v>0</v>
      </c>
      <c r="BN98" s="88">
        <f t="shared" si="19"/>
        <v>0</v>
      </c>
      <c r="BO98" s="89">
        <f t="shared" si="28"/>
        <v>0</v>
      </c>
      <c r="BP98" s="85">
        <f t="shared" si="29"/>
        <v>0</v>
      </c>
      <c r="BQ98" s="85">
        <f t="shared" si="20"/>
        <v>0</v>
      </c>
      <c r="BR98" s="90">
        <f t="shared" si="30"/>
        <v>0</v>
      </c>
      <c r="BS98" s="85">
        <f t="shared" si="21"/>
        <v>0</v>
      </c>
      <c r="BT98" s="91">
        <v>0</v>
      </c>
      <c r="BU98" s="92">
        <f t="shared" si="31"/>
        <v>0</v>
      </c>
      <c r="BV98" s="25">
        <v>59.067110999999997</v>
      </c>
    </row>
    <row r="99" spans="1:74" ht="15.6">
      <c r="A99" s="93" t="s">
        <v>165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>
        <v>0</v>
      </c>
      <c r="AM99" s="80"/>
      <c r="AN99" s="80"/>
      <c r="AO99" s="80"/>
      <c r="AP99" s="80">
        <v>0</v>
      </c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1">
        <f t="shared" si="16"/>
        <v>0</v>
      </c>
      <c r="BE99" s="82"/>
      <c r="BF99" s="83">
        <f t="shared" si="17"/>
        <v>0</v>
      </c>
      <c r="BG99" s="84">
        <f t="shared" si="22"/>
        <v>0</v>
      </c>
      <c r="BH99" s="85">
        <f t="shared" si="23"/>
        <v>0</v>
      </c>
      <c r="BI99" s="86">
        <f t="shared" si="24"/>
        <v>0</v>
      </c>
      <c r="BJ99" s="94">
        <f t="shared" si="25"/>
        <v>0</v>
      </c>
      <c r="BK99" s="88">
        <f t="shared" si="26"/>
        <v>0</v>
      </c>
      <c r="BL99" s="88">
        <f t="shared" si="18"/>
        <v>0</v>
      </c>
      <c r="BM99" s="88">
        <f t="shared" si="27"/>
        <v>0</v>
      </c>
      <c r="BN99" s="88">
        <f t="shared" si="19"/>
        <v>0</v>
      </c>
      <c r="BO99" s="89">
        <f t="shared" si="28"/>
        <v>0</v>
      </c>
      <c r="BP99" s="85">
        <f t="shared" si="29"/>
        <v>0</v>
      </c>
      <c r="BQ99" s="85">
        <f t="shared" si="20"/>
        <v>0</v>
      </c>
      <c r="BR99" s="90">
        <f t="shared" si="30"/>
        <v>0</v>
      </c>
      <c r="BS99" s="85">
        <f t="shared" si="21"/>
        <v>0</v>
      </c>
      <c r="BT99" s="91">
        <v>0</v>
      </c>
      <c r="BU99" s="92">
        <f t="shared" si="31"/>
        <v>0</v>
      </c>
      <c r="BV99" s="25">
        <v>59.067110999999997</v>
      </c>
    </row>
    <row r="100" spans="1:74" ht="15.6">
      <c r="A100" s="93" t="s">
        <v>166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>
        <v>0</v>
      </c>
      <c r="AM100" s="80"/>
      <c r="AN100" s="80"/>
      <c r="AO100" s="80"/>
      <c r="AP100" s="80">
        <v>0</v>
      </c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1">
        <f t="shared" si="16"/>
        <v>0</v>
      </c>
      <c r="BE100" s="82"/>
      <c r="BF100" s="83">
        <f t="shared" si="17"/>
        <v>0</v>
      </c>
      <c r="BG100" s="84">
        <f t="shared" si="22"/>
        <v>0</v>
      </c>
      <c r="BH100" s="85">
        <f t="shared" si="23"/>
        <v>0</v>
      </c>
      <c r="BI100" s="86">
        <f t="shared" si="24"/>
        <v>0</v>
      </c>
      <c r="BJ100" s="94">
        <f t="shared" si="25"/>
        <v>0</v>
      </c>
      <c r="BK100" s="88">
        <f t="shared" si="26"/>
        <v>0</v>
      </c>
      <c r="BL100" s="88">
        <f t="shared" si="18"/>
        <v>0</v>
      </c>
      <c r="BM100" s="88">
        <f t="shared" si="27"/>
        <v>0</v>
      </c>
      <c r="BN100" s="88">
        <f t="shared" si="19"/>
        <v>0</v>
      </c>
      <c r="BO100" s="89">
        <f t="shared" si="28"/>
        <v>0</v>
      </c>
      <c r="BP100" s="85">
        <f t="shared" si="29"/>
        <v>0</v>
      </c>
      <c r="BQ100" s="85">
        <f t="shared" si="20"/>
        <v>0</v>
      </c>
      <c r="BR100" s="90">
        <f t="shared" si="30"/>
        <v>0</v>
      </c>
      <c r="BS100" s="85">
        <f t="shared" si="21"/>
        <v>0</v>
      </c>
      <c r="BT100" s="91">
        <v>0</v>
      </c>
      <c r="BU100" s="92">
        <f t="shared" si="31"/>
        <v>0</v>
      </c>
      <c r="BV100" s="25">
        <v>59.067110999999997</v>
      </c>
    </row>
    <row r="101" spans="1:74" ht="15.6">
      <c r="A101" s="93" t="s">
        <v>167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>
        <v>0</v>
      </c>
      <c r="AM101" s="80"/>
      <c r="AN101" s="80"/>
      <c r="AO101" s="80"/>
      <c r="AP101" s="80">
        <v>0</v>
      </c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1">
        <f t="shared" si="16"/>
        <v>0</v>
      </c>
      <c r="BE101" s="82"/>
      <c r="BF101" s="83">
        <f t="shared" si="17"/>
        <v>0</v>
      </c>
      <c r="BG101" s="84">
        <f t="shared" si="22"/>
        <v>0</v>
      </c>
      <c r="BH101" s="85">
        <f t="shared" si="23"/>
        <v>0</v>
      </c>
      <c r="BI101" s="86">
        <f t="shared" si="24"/>
        <v>0</v>
      </c>
      <c r="BJ101" s="94">
        <f>SUM(BG101:BI101)</f>
        <v>0</v>
      </c>
      <c r="BK101" s="88">
        <f t="shared" si="26"/>
        <v>0</v>
      </c>
      <c r="BL101" s="88">
        <f t="shared" si="18"/>
        <v>0</v>
      </c>
      <c r="BM101" s="88">
        <f t="shared" si="27"/>
        <v>0</v>
      </c>
      <c r="BN101" s="88">
        <f t="shared" si="19"/>
        <v>0</v>
      </c>
      <c r="BO101" s="89">
        <f t="shared" si="28"/>
        <v>0</v>
      </c>
      <c r="BP101" s="85">
        <f t="shared" si="29"/>
        <v>0</v>
      </c>
      <c r="BQ101" s="85">
        <f t="shared" si="20"/>
        <v>0</v>
      </c>
      <c r="BR101" s="90">
        <f t="shared" si="30"/>
        <v>0</v>
      </c>
      <c r="BS101" s="85">
        <f t="shared" si="21"/>
        <v>0</v>
      </c>
      <c r="BT101" s="91">
        <v>0</v>
      </c>
      <c r="BU101" s="92">
        <f t="shared" si="31"/>
        <v>0</v>
      </c>
      <c r="BV101" s="25">
        <v>80.181548000000006</v>
      </c>
    </row>
    <row r="102" spans="1:74" ht="15.6">
      <c r="A102" s="93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>
        <v>0</v>
      </c>
      <c r="AM102" s="80"/>
      <c r="AN102" s="80"/>
      <c r="AO102" s="80"/>
      <c r="AP102" s="80">
        <v>0</v>
      </c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1">
        <f t="shared" si="16"/>
        <v>0</v>
      </c>
      <c r="BE102" s="82"/>
      <c r="BF102" s="83">
        <f t="shared" si="17"/>
        <v>0</v>
      </c>
      <c r="BG102" s="84">
        <f t="shared" si="22"/>
        <v>0</v>
      </c>
      <c r="BH102" s="85">
        <f t="shared" si="23"/>
        <v>0</v>
      </c>
      <c r="BI102" s="86">
        <f t="shared" si="24"/>
        <v>0</v>
      </c>
      <c r="BJ102" s="94">
        <f t="shared" si="25"/>
        <v>0</v>
      </c>
      <c r="BK102" s="88">
        <f t="shared" si="26"/>
        <v>0</v>
      </c>
      <c r="BL102" s="88">
        <f t="shared" si="18"/>
        <v>0</v>
      </c>
      <c r="BM102" s="88">
        <f t="shared" si="27"/>
        <v>0</v>
      </c>
      <c r="BN102" s="88">
        <f t="shared" si="19"/>
        <v>0</v>
      </c>
      <c r="BO102" s="89">
        <f t="shared" si="28"/>
        <v>0</v>
      </c>
      <c r="BP102" s="85">
        <f t="shared" si="29"/>
        <v>0</v>
      </c>
      <c r="BQ102" s="85">
        <f t="shared" si="20"/>
        <v>0</v>
      </c>
      <c r="BR102" s="90">
        <f t="shared" si="30"/>
        <v>0</v>
      </c>
      <c r="BS102" s="85">
        <f t="shared" si="21"/>
        <v>0</v>
      </c>
      <c r="BT102" s="91">
        <v>0</v>
      </c>
      <c r="BU102" s="92">
        <f t="shared" si="31"/>
        <v>0</v>
      </c>
      <c r="BV102" s="25">
        <v>109.270383</v>
      </c>
    </row>
    <row r="103" spans="1:74" ht="15.6">
      <c r="A103" s="93" t="s">
        <v>169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>
        <v>0</v>
      </c>
      <c r="AM103" s="80"/>
      <c r="AN103" s="80"/>
      <c r="AO103" s="80"/>
      <c r="AP103" s="80">
        <v>0</v>
      </c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1">
        <f t="shared" si="16"/>
        <v>0</v>
      </c>
      <c r="BE103" s="82"/>
      <c r="BF103" s="83">
        <f t="shared" si="17"/>
        <v>0</v>
      </c>
      <c r="BG103" s="84">
        <f t="shared" si="22"/>
        <v>0</v>
      </c>
      <c r="BH103" s="85">
        <f t="shared" si="23"/>
        <v>0</v>
      </c>
      <c r="BI103" s="86">
        <f t="shared" si="24"/>
        <v>0</v>
      </c>
      <c r="BJ103" s="94">
        <f t="shared" si="25"/>
        <v>0</v>
      </c>
      <c r="BK103" s="88">
        <f t="shared" si="26"/>
        <v>0</v>
      </c>
      <c r="BL103" s="88">
        <f t="shared" si="18"/>
        <v>0</v>
      </c>
      <c r="BM103" s="88">
        <f t="shared" si="27"/>
        <v>0</v>
      </c>
      <c r="BN103" s="88">
        <f t="shared" si="19"/>
        <v>0</v>
      </c>
      <c r="BO103" s="89">
        <f t="shared" si="28"/>
        <v>0</v>
      </c>
      <c r="BP103" s="85">
        <f t="shared" si="29"/>
        <v>0</v>
      </c>
      <c r="BQ103" s="85">
        <f t="shared" si="20"/>
        <v>0</v>
      </c>
      <c r="BR103" s="90">
        <f t="shared" si="30"/>
        <v>0</v>
      </c>
      <c r="BS103" s="85">
        <f t="shared" si="21"/>
        <v>0</v>
      </c>
      <c r="BT103" s="91">
        <v>0</v>
      </c>
      <c r="BU103" s="92">
        <f t="shared" si="31"/>
        <v>0</v>
      </c>
      <c r="BV103" s="25">
        <v>143.62516400000001</v>
      </c>
    </row>
    <row r="104" spans="1:74" ht="16.2" thickBot="1">
      <c r="A104" s="93" t="s">
        <v>170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>
        <v>0</v>
      </c>
      <c r="AM104" s="80"/>
      <c r="AN104" s="80"/>
      <c r="AO104" s="80"/>
      <c r="AP104" s="80">
        <v>0</v>
      </c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1">
        <f t="shared" si="16"/>
        <v>0</v>
      </c>
      <c r="BE104" s="82"/>
      <c r="BF104" s="83">
        <f t="shared" si="17"/>
        <v>0</v>
      </c>
      <c r="BG104" s="84">
        <f t="shared" si="22"/>
        <v>0</v>
      </c>
      <c r="BH104" s="85">
        <f t="shared" si="23"/>
        <v>0</v>
      </c>
      <c r="BI104" s="86">
        <f t="shared" si="24"/>
        <v>0</v>
      </c>
      <c r="BJ104" s="95">
        <f>SUM(BG104:BI104)</f>
        <v>0</v>
      </c>
      <c r="BK104" s="88">
        <f t="shared" si="26"/>
        <v>0</v>
      </c>
      <c r="BL104" s="88">
        <f t="shared" si="18"/>
        <v>0</v>
      </c>
      <c r="BM104" s="88">
        <f t="shared" si="27"/>
        <v>0</v>
      </c>
      <c r="BN104" s="88">
        <f t="shared" si="19"/>
        <v>0</v>
      </c>
      <c r="BO104" s="89">
        <f t="shared" si="28"/>
        <v>0</v>
      </c>
      <c r="BP104" s="85">
        <f t="shared" si="29"/>
        <v>0</v>
      </c>
      <c r="BQ104" s="85">
        <f t="shared" si="20"/>
        <v>0</v>
      </c>
      <c r="BR104" s="90">
        <f t="shared" si="30"/>
        <v>0</v>
      </c>
      <c r="BS104" s="85">
        <f t="shared" si="21"/>
        <v>0</v>
      </c>
      <c r="BT104" s="91">
        <v>0</v>
      </c>
      <c r="BU104" s="92">
        <f t="shared" si="31"/>
        <v>0</v>
      </c>
      <c r="BV104" s="25">
        <v>133.63005699999999</v>
      </c>
    </row>
    <row r="105" spans="1:74" ht="24" thickBot="1">
      <c r="A105" s="96" t="s">
        <v>171</v>
      </c>
      <c r="B105" s="97">
        <f t="shared" ref="B105:BC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1.0891125000000001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1.2101249999999999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</v>
      </c>
      <c r="AY105" s="97">
        <f t="shared" si="32"/>
        <v>0</v>
      </c>
      <c r="AZ105" s="97">
        <f>SUM(AZ9:AZ104)/400</f>
        <v>0</v>
      </c>
      <c r="BA105" s="97">
        <f>SUM(BA9:BA104)/400</f>
        <v>0</v>
      </c>
      <c r="BB105" s="97">
        <f t="shared" si="32"/>
        <v>0</v>
      </c>
      <c r="BC105" s="97">
        <f t="shared" si="32"/>
        <v>0</v>
      </c>
      <c r="BD105" s="97">
        <f t="shared" ref="BD105" si="33">SUM(BD9:BD104)/400</f>
        <v>2.2992374999999998</v>
      </c>
      <c r="BE105" s="98"/>
      <c r="BF105" s="98">
        <f>SUM(BF9:BF104)/400</f>
        <v>2.2992374999999998</v>
      </c>
      <c r="BG105" s="99" t="e">
        <f>SUM(BG9:BG104)/400</f>
        <v>#REF!</v>
      </c>
      <c r="BH105" s="99" t="e">
        <f>SUM(BH9:BH104)/400</f>
        <v>#REF!</v>
      </c>
      <c r="BI105" s="99">
        <f>SUM(BI9:BI104)/400</f>
        <v>0</v>
      </c>
      <c r="BJ105" s="100" t="e">
        <f>SUM(BJ9:BJ104)/400</f>
        <v>#REF!</v>
      </c>
      <c r="BK105" s="99">
        <f t="shared" ref="BK105:BT105" si="34">SUM(BK9:BK104)/400</f>
        <v>0</v>
      </c>
      <c r="BL105" s="99">
        <f t="shared" si="34"/>
        <v>0</v>
      </c>
      <c r="BM105" s="99" t="e">
        <f t="shared" si="34"/>
        <v>#REF!</v>
      </c>
      <c r="BN105" s="99">
        <f t="shared" si="34"/>
        <v>0</v>
      </c>
      <c r="BO105" s="99" t="e">
        <f t="shared" si="34"/>
        <v>#REF!</v>
      </c>
      <c r="BP105" s="99" t="e">
        <f t="shared" si="34"/>
        <v>#REF!</v>
      </c>
      <c r="BQ105" s="99">
        <f t="shared" si="34"/>
        <v>0</v>
      </c>
      <c r="BR105" s="99" t="e">
        <f t="shared" si="34"/>
        <v>#REF!</v>
      </c>
      <c r="BS105" s="99">
        <f>SUM(BS9:BS104)/400</f>
        <v>0</v>
      </c>
      <c r="BT105" s="99">
        <f t="shared" si="34"/>
        <v>0</v>
      </c>
      <c r="BU105" s="101" t="e">
        <f>SUM(BU9:BU104)/400</f>
        <v>#REF!</v>
      </c>
    </row>
    <row r="106" spans="1:74">
      <c r="C106" s="103" t="s">
        <v>172</v>
      </c>
    </row>
    <row r="107" spans="1:74">
      <c r="A107" s="25" t="s">
        <v>173</v>
      </c>
      <c r="B107" s="102">
        <v>3.43</v>
      </c>
      <c r="C107" s="102">
        <v>10.91</v>
      </c>
      <c r="D107" s="102">
        <v>8.26</v>
      </c>
      <c r="E107" s="102">
        <v>3.6</v>
      </c>
      <c r="G107" s="102">
        <v>10.91</v>
      </c>
      <c r="H107" s="102">
        <v>9.76</v>
      </c>
      <c r="N107" s="102">
        <v>3.78</v>
      </c>
      <c r="O107" s="102">
        <v>10.73</v>
      </c>
      <c r="P107" s="102">
        <v>8.7799999999999994</v>
      </c>
      <c r="R107" s="102">
        <v>4.54</v>
      </c>
      <c r="Y107" s="102">
        <v>3.21</v>
      </c>
      <c r="AK107" s="102">
        <v>2.19</v>
      </c>
      <c r="AL107" s="102">
        <v>2.0299999999999998</v>
      </c>
      <c r="AM107" s="102">
        <v>2.82</v>
      </c>
      <c r="AP107" s="102">
        <v>1.97</v>
      </c>
      <c r="AV107" s="102">
        <v>4</v>
      </c>
      <c r="AX107" s="102">
        <v>3.84</v>
      </c>
      <c r="AY107" s="102">
        <v>3.75</v>
      </c>
      <c r="AZ107" s="102">
        <v>4.1100000000000003</v>
      </c>
      <c r="BA107" s="102">
        <v>4.1100000000000003</v>
      </c>
      <c r="BC107" s="105"/>
      <c r="BD107" s="105"/>
      <c r="BE107" s="105"/>
    </row>
    <row r="108" spans="1:74">
      <c r="A108" s="25" t="s">
        <v>174</v>
      </c>
      <c r="B108" s="102">
        <f>B105*1000*B107</f>
        <v>0</v>
      </c>
      <c r="C108" s="102">
        <f t="shared" ref="C108:BC108" si="35">C105*1000*C107</f>
        <v>0</v>
      </c>
      <c r="D108" s="102">
        <f t="shared" si="35"/>
        <v>0</v>
      </c>
      <c r="E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0</v>
      </c>
      <c r="AL108" s="102">
        <f t="shared" si="35"/>
        <v>2210.8983750000002</v>
      </c>
      <c r="AM108" s="102">
        <f t="shared" si="35"/>
        <v>0</v>
      </c>
      <c r="AN108" s="102">
        <f t="shared" si="35"/>
        <v>0</v>
      </c>
      <c r="AO108" s="102">
        <f t="shared" si="35"/>
        <v>0</v>
      </c>
      <c r="AP108" s="102">
        <f t="shared" si="35"/>
        <v>2383.94625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0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 t="shared" si="35"/>
        <v>0</v>
      </c>
      <c r="BD108" s="102">
        <f>SUM(B108:BC108)</f>
        <v>4594.8446249999997</v>
      </c>
    </row>
    <row r="109" spans="1:74" ht="28.8">
      <c r="A109" s="25" t="s">
        <v>175</v>
      </c>
      <c r="AN109" s="106"/>
      <c r="BB109" s="107" t="s">
        <v>176</v>
      </c>
      <c r="BD109" s="102">
        <f>IF(BD105=0,0,BD108/BD105/1000)</f>
        <v>1.9984210526315789</v>
      </c>
      <c r="BG109" s="108"/>
    </row>
    <row r="110" spans="1:74" ht="15.6">
      <c r="BH110" s="109"/>
    </row>
    <row r="111" spans="1:74">
      <c r="BA111" s="102" t="s">
        <v>177</v>
      </c>
    </row>
    <row r="115" spans="57:68" ht="21" customHeight="1">
      <c r="BE115" s="102" t="s">
        <v>178</v>
      </c>
      <c r="BI115" s="110" t="s">
        <v>179</v>
      </c>
      <c r="BP115" s="111"/>
    </row>
    <row r="145" spans="55:55">
      <c r="BC145" s="102">
        <f>(14.1+0.55+2.03)/24</f>
        <v>0.69499999999999995</v>
      </c>
    </row>
  </sheetData>
  <mergeCells count="12">
    <mergeCell ref="A6:BC6"/>
    <mergeCell ref="BG6:BJ6"/>
    <mergeCell ref="A7:A8"/>
    <mergeCell ref="BK7:BO7"/>
    <mergeCell ref="BP7:BR7"/>
    <mergeCell ref="A1:A2"/>
    <mergeCell ref="BF1:BH1"/>
    <mergeCell ref="BJ1:BN1"/>
    <mergeCell ref="BO1:BQ1"/>
    <mergeCell ref="N4:AC4"/>
    <mergeCell ref="AF4:AU4"/>
    <mergeCell ref="BB4:BD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2021-10-19T03:01:53Z</dcterms:created>
  <dcterms:modified xsi:type="dcterms:W3CDTF">2021-10-19T03:02:04Z</dcterms:modified>
</cp:coreProperties>
</file>