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Form-4B URS_booked" sheetId="1" r:id="rId1"/>
  </sheets>
  <externalReferences>
    <externalReference r:id="rId2"/>
    <externalReference r:id="rId3"/>
    <externalReference r:id="rId4"/>
  </externalReferences>
  <definedNames>
    <definedName name="__a10" localSheetId="0">'[3]DAILY GEN. REPORT'!$D$51</definedName>
    <definedName name="__A9" localSheetId="0">'[3]DAILY GEN. REPORT'!$D$51</definedName>
    <definedName name="__S3" localSheetId="0">'[3]DAILY GEN. REPORT'!$F$58</definedName>
    <definedName name="dtp">'[2]ACTUAL GENERATION'!$X$11</definedName>
    <definedName name="od">'[2]ACTUAL GENERATION'!$F$11</definedName>
    <definedName name="_xlnm.Print_Area" localSheetId="0">'Form-4B URS_booked'!$A$1:$BT$106</definedName>
  </definedNames>
  <calcPr calcId="125725"/>
</workbook>
</file>

<file path=xl/calcChain.xml><?xml version="1.0" encoding="utf-8"?>
<calcChain xmlns="http://schemas.openxmlformats.org/spreadsheetml/2006/main">
  <c r="BB145" i="1"/>
  <c r="AW108"/>
  <c r="AV108"/>
  <c r="AO108"/>
  <c r="AN108"/>
  <c r="AG108"/>
  <c r="AF108"/>
  <c r="Y108"/>
  <c r="X108"/>
  <c r="Q108"/>
  <c r="P108"/>
  <c r="I108"/>
  <c r="H108"/>
  <c r="BS105"/>
  <c r="BL105"/>
  <c r="BK105"/>
  <c r="BC105"/>
  <c r="BB105"/>
  <c r="BB108" s="1"/>
  <c r="BA105"/>
  <c r="BA108" s="1"/>
  <c r="AZ105"/>
  <c r="AZ108" s="1"/>
  <c r="AY105"/>
  <c r="AY108" s="1"/>
  <c r="AX105"/>
  <c r="AX108" s="1"/>
  <c r="AW105"/>
  <c r="AV105"/>
  <c r="AU105"/>
  <c r="AU108" s="1"/>
  <c r="AT105"/>
  <c r="AT108" s="1"/>
  <c r="AS105"/>
  <c r="AS108" s="1"/>
  <c r="AR105"/>
  <c r="AR108" s="1"/>
  <c r="AQ105"/>
  <c r="AQ108" s="1"/>
  <c r="AP105"/>
  <c r="AP108" s="1"/>
  <c r="AO105"/>
  <c r="AN105"/>
  <c r="AM105"/>
  <c r="AM108" s="1"/>
  <c r="AL105"/>
  <c r="AL108" s="1"/>
  <c r="AK105"/>
  <c r="AK108" s="1"/>
  <c r="AJ105"/>
  <c r="AJ108" s="1"/>
  <c r="AI105"/>
  <c r="AI108" s="1"/>
  <c r="AH105"/>
  <c r="AH108" s="1"/>
  <c r="AG105"/>
  <c r="AF105"/>
  <c r="AE105"/>
  <c r="AE108" s="1"/>
  <c r="AD105"/>
  <c r="AD108" s="1"/>
  <c r="AC105"/>
  <c r="AC108" s="1"/>
  <c r="AB105"/>
  <c r="AB108" s="1"/>
  <c r="AA105"/>
  <c r="AA108" s="1"/>
  <c r="Z105"/>
  <c r="Z108" s="1"/>
  <c r="Y105"/>
  <c r="X105"/>
  <c r="W105"/>
  <c r="W108" s="1"/>
  <c r="V105"/>
  <c r="V108" s="1"/>
  <c r="U105"/>
  <c r="U108" s="1"/>
  <c r="T105"/>
  <c r="T108" s="1"/>
  <c r="S105"/>
  <c r="S108" s="1"/>
  <c r="R105"/>
  <c r="R108" s="1"/>
  <c r="Q105"/>
  <c r="P105"/>
  <c r="O105"/>
  <c r="O108" s="1"/>
  <c r="N105"/>
  <c r="N108" s="1"/>
  <c r="M105"/>
  <c r="M108" s="1"/>
  <c r="L105"/>
  <c r="L108" s="1"/>
  <c r="K105"/>
  <c r="K108" s="1"/>
  <c r="J105"/>
  <c r="J108" s="1"/>
  <c r="I105"/>
  <c r="H105"/>
  <c r="G105"/>
  <c r="G108" s="1"/>
  <c r="F105"/>
  <c r="F108" s="1"/>
  <c r="E105"/>
  <c r="E108" s="1"/>
  <c r="D105"/>
  <c r="D108" s="1"/>
  <c r="C105"/>
  <c r="C108" s="1"/>
  <c r="B105"/>
  <c r="B108" s="1"/>
  <c r="BR104"/>
  <c r="BQ104"/>
  <c r="BP104"/>
  <c r="BO104"/>
  <c r="BM104"/>
  <c r="BL104"/>
  <c r="BK104"/>
  <c r="BN104" s="1"/>
  <c r="BJ104"/>
  <c r="BE104"/>
  <c r="BC104"/>
  <c r="BR103"/>
  <c r="BQ103"/>
  <c r="BP103"/>
  <c r="BO103"/>
  <c r="BM103"/>
  <c r="BL103"/>
  <c r="BK103"/>
  <c r="BN103" s="1"/>
  <c r="BT103" s="1"/>
  <c r="BJ103"/>
  <c r="BE103"/>
  <c r="BC103"/>
  <c r="BR102"/>
  <c r="BQ102"/>
  <c r="BP102"/>
  <c r="BO102"/>
  <c r="BM102"/>
  <c r="BL102"/>
  <c r="BK102"/>
  <c r="BJ102"/>
  <c r="BN102" s="1"/>
  <c r="BT102" s="1"/>
  <c r="BE102"/>
  <c r="BC102"/>
  <c r="BR101"/>
  <c r="BQ101"/>
  <c r="BP101"/>
  <c r="BO101"/>
  <c r="BM101"/>
  <c r="BL101"/>
  <c r="BK101"/>
  <c r="BJ101"/>
  <c r="BN101" s="1"/>
  <c r="BE101"/>
  <c r="BC101"/>
  <c r="BR100"/>
  <c r="BQ100"/>
  <c r="BP100"/>
  <c r="BO100"/>
  <c r="BM100"/>
  <c r="BL100"/>
  <c r="BK100"/>
  <c r="BJ100"/>
  <c r="BN100" s="1"/>
  <c r="BT100" s="1"/>
  <c r="BE100"/>
  <c r="BC100"/>
  <c r="BR99"/>
  <c r="BQ99"/>
  <c r="BP99"/>
  <c r="BO99"/>
  <c r="BM99"/>
  <c r="BL99"/>
  <c r="BK99"/>
  <c r="BJ99"/>
  <c r="BN99" s="1"/>
  <c r="BT99" s="1"/>
  <c r="BE99"/>
  <c r="BC99"/>
  <c r="BR98"/>
  <c r="BQ98"/>
  <c r="BP98"/>
  <c r="BO98"/>
  <c r="BM98"/>
  <c r="BL98"/>
  <c r="BK98"/>
  <c r="BJ98"/>
  <c r="BN98" s="1"/>
  <c r="BT98" s="1"/>
  <c r="BE98"/>
  <c r="BC98"/>
  <c r="BR97"/>
  <c r="BQ97"/>
  <c r="BP97"/>
  <c r="BO97"/>
  <c r="BM97"/>
  <c r="BL97"/>
  <c r="BK97"/>
  <c r="BJ97"/>
  <c r="BN97" s="1"/>
  <c r="BT97" s="1"/>
  <c r="BE97"/>
  <c r="BC97"/>
  <c r="BR96"/>
  <c r="BQ96"/>
  <c r="BP96"/>
  <c r="BO96"/>
  <c r="BM96"/>
  <c r="BL96"/>
  <c r="BK96"/>
  <c r="BJ96"/>
  <c r="BN96" s="1"/>
  <c r="BE96"/>
  <c r="BC96"/>
  <c r="BR95"/>
  <c r="BQ95"/>
  <c r="BP95"/>
  <c r="BO95"/>
  <c r="BM95"/>
  <c r="BL95"/>
  <c r="BK95"/>
  <c r="BJ95"/>
  <c r="BN95" s="1"/>
  <c r="BT95" s="1"/>
  <c r="BE95"/>
  <c r="BC95"/>
  <c r="BR94"/>
  <c r="BQ94"/>
  <c r="BP94"/>
  <c r="BO94"/>
  <c r="BM94"/>
  <c r="BL94"/>
  <c r="BK94"/>
  <c r="BJ94"/>
  <c r="BN94" s="1"/>
  <c r="BT94" s="1"/>
  <c r="BE94"/>
  <c r="BC94"/>
  <c r="BR93"/>
  <c r="BQ93"/>
  <c r="BP93"/>
  <c r="BO93"/>
  <c r="BM93"/>
  <c r="BL93"/>
  <c r="BK93"/>
  <c r="BJ93"/>
  <c r="BN93" s="1"/>
  <c r="BE93"/>
  <c r="BC93"/>
  <c r="BR92"/>
  <c r="BQ92"/>
  <c r="BP92"/>
  <c r="BO92"/>
  <c r="BM92"/>
  <c r="BL92"/>
  <c r="BK92"/>
  <c r="BJ92"/>
  <c r="BN92" s="1"/>
  <c r="BT92" s="1"/>
  <c r="BE92"/>
  <c r="BC92"/>
  <c r="BR91"/>
  <c r="BQ91"/>
  <c r="BP91"/>
  <c r="BO91"/>
  <c r="BM91"/>
  <c r="BL91"/>
  <c r="BK91"/>
  <c r="BJ91"/>
  <c r="BN91" s="1"/>
  <c r="BT91" s="1"/>
  <c r="BE91"/>
  <c r="BC91"/>
  <c r="BR90"/>
  <c r="BQ90"/>
  <c r="BP90"/>
  <c r="BO90"/>
  <c r="BM90"/>
  <c r="BL90"/>
  <c r="BK90"/>
  <c r="BJ90"/>
  <c r="BN90" s="1"/>
  <c r="BT90" s="1"/>
  <c r="BE90"/>
  <c r="BC90"/>
  <c r="BR89"/>
  <c r="BQ89"/>
  <c r="BP89"/>
  <c r="BO89"/>
  <c r="BM89"/>
  <c r="BL89"/>
  <c r="BK89"/>
  <c r="BJ89"/>
  <c r="BN89" s="1"/>
  <c r="BT89" s="1"/>
  <c r="BE89"/>
  <c r="BC89"/>
  <c r="BR88"/>
  <c r="BQ88"/>
  <c r="BP88"/>
  <c r="BO88"/>
  <c r="BM88"/>
  <c r="BL88"/>
  <c r="BK88"/>
  <c r="BJ88"/>
  <c r="BN88" s="1"/>
  <c r="BE88"/>
  <c r="BC88"/>
  <c r="BR87"/>
  <c r="BQ87"/>
  <c r="BP87"/>
  <c r="BO87"/>
  <c r="BM87"/>
  <c r="BL87"/>
  <c r="BK87"/>
  <c r="BJ87"/>
  <c r="BN87" s="1"/>
  <c r="BT87" s="1"/>
  <c r="BE87"/>
  <c r="BC87"/>
  <c r="BR86"/>
  <c r="BQ86"/>
  <c r="BP86"/>
  <c r="BO86"/>
  <c r="BM86"/>
  <c r="BL86"/>
  <c r="BK86"/>
  <c r="BJ86"/>
  <c r="BN86" s="1"/>
  <c r="BT86" s="1"/>
  <c r="BE86"/>
  <c r="BC86"/>
  <c r="BR85"/>
  <c r="BQ85"/>
  <c r="BP85"/>
  <c r="BO85"/>
  <c r="BM85"/>
  <c r="BL85"/>
  <c r="BK85"/>
  <c r="BJ85"/>
  <c r="BN85" s="1"/>
  <c r="BE85"/>
  <c r="BC85"/>
  <c r="BR84"/>
  <c r="BQ84"/>
  <c r="BP84"/>
  <c r="BO84"/>
  <c r="BM84"/>
  <c r="BL84"/>
  <c r="BK84"/>
  <c r="BJ84"/>
  <c r="BN84" s="1"/>
  <c r="BT84" s="1"/>
  <c r="BE84"/>
  <c r="BC84"/>
  <c r="BR83"/>
  <c r="BQ83"/>
  <c r="BP83"/>
  <c r="BO83"/>
  <c r="BM83"/>
  <c r="BL83"/>
  <c r="BK83"/>
  <c r="BJ83"/>
  <c r="BN83" s="1"/>
  <c r="BT83" s="1"/>
  <c r="BE83"/>
  <c r="BC83"/>
  <c r="BR82"/>
  <c r="BQ82"/>
  <c r="BP82"/>
  <c r="BO82"/>
  <c r="BM82"/>
  <c r="BL82"/>
  <c r="BK82"/>
  <c r="BJ82"/>
  <c r="BN82" s="1"/>
  <c r="BT82" s="1"/>
  <c r="BE82"/>
  <c r="BC82"/>
  <c r="BR81"/>
  <c r="BQ81"/>
  <c r="BP81"/>
  <c r="BO81"/>
  <c r="BM81"/>
  <c r="BL81"/>
  <c r="BK81"/>
  <c r="BJ81"/>
  <c r="BN81" s="1"/>
  <c r="BT81" s="1"/>
  <c r="BE81"/>
  <c r="BC81"/>
  <c r="BR80"/>
  <c r="BQ80"/>
  <c r="BP80"/>
  <c r="BO80"/>
  <c r="BM80"/>
  <c r="BL80"/>
  <c r="BK80"/>
  <c r="BJ80"/>
  <c r="BN80" s="1"/>
  <c r="BE80"/>
  <c r="BC80"/>
  <c r="BR79"/>
  <c r="BQ79"/>
  <c r="BP79"/>
  <c r="BO79"/>
  <c r="BM79"/>
  <c r="BL79"/>
  <c r="BK79"/>
  <c r="BJ79"/>
  <c r="BN79" s="1"/>
  <c r="BT79" s="1"/>
  <c r="BE79"/>
  <c r="BC79"/>
  <c r="BR78"/>
  <c r="BQ78"/>
  <c r="BP78"/>
  <c r="BO78"/>
  <c r="BM78"/>
  <c r="BL78"/>
  <c r="BK78"/>
  <c r="BJ78"/>
  <c r="BN78" s="1"/>
  <c r="BT78" s="1"/>
  <c r="BE78"/>
  <c r="BC78"/>
  <c r="BR77"/>
  <c r="BQ77"/>
  <c r="BP77"/>
  <c r="BO77"/>
  <c r="BM77"/>
  <c r="BL77"/>
  <c r="BK77"/>
  <c r="BJ77"/>
  <c r="BN77" s="1"/>
  <c r="BE77"/>
  <c r="BC77"/>
  <c r="BR76"/>
  <c r="BQ76"/>
  <c r="BP76"/>
  <c r="BO76"/>
  <c r="BM76"/>
  <c r="BL76"/>
  <c r="BK76"/>
  <c r="BJ76"/>
  <c r="BN76" s="1"/>
  <c r="BT76" s="1"/>
  <c r="BE76"/>
  <c r="BC76"/>
  <c r="BR75"/>
  <c r="BQ75"/>
  <c r="BP75"/>
  <c r="BO75"/>
  <c r="BM75"/>
  <c r="BL75"/>
  <c r="BK75"/>
  <c r="BJ75"/>
  <c r="BN75" s="1"/>
  <c r="BT75" s="1"/>
  <c r="BE75"/>
  <c r="BC75"/>
  <c r="BR74"/>
  <c r="BQ74"/>
  <c r="BP74"/>
  <c r="BO74"/>
  <c r="BM74"/>
  <c r="BL74"/>
  <c r="BK74"/>
  <c r="BJ74"/>
  <c r="BN74" s="1"/>
  <c r="BT74" s="1"/>
  <c r="BE74"/>
  <c r="BC74"/>
  <c r="BR73"/>
  <c r="BQ73"/>
  <c r="BP73"/>
  <c r="BO73"/>
  <c r="BM73"/>
  <c r="BL73"/>
  <c r="BK73"/>
  <c r="BJ73"/>
  <c r="BN73" s="1"/>
  <c r="BT73" s="1"/>
  <c r="BE73"/>
  <c r="BC73"/>
  <c r="BR72"/>
  <c r="BQ72"/>
  <c r="BP72"/>
  <c r="BO72"/>
  <c r="BM72"/>
  <c r="BL72"/>
  <c r="BK72"/>
  <c r="BJ72"/>
  <c r="BN72" s="1"/>
  <c r="BE72"/>
  <c r="BC72"/>
  <c r="BR71"/>
  <c r="BQ71"/>
  <c r="BP71"/>
  <c r="BO71"/>
  <c r="BM71"/>
  <c r="BL71"/>
  <c r="BK71"/>
  <c r="BJ71"/>
  <c r="BN71" s="1"/>
  <c r="BT71" s="1"/>
  <c r="BE71"/>
  <c r="BC71"/>
  <c r="BR70"/>
  <c r="BQ70"/>
  <c r="BP70"/>
  <c r="BO70"/>
  <c r="BM70"/>
  <c r="BL70"/>
  <c r="BK70"/>
  <c r="BJ70"/>
  <c r="BN70" s="1"/>
  <c r="BT70" s="1"/>
  <c r="BE70"/>
  <c r="BC70"/>
  <c r="BR69"/>
  <c r="BQ69"/>
  <c r="BP69"/>
  <c r="BO69"/>
  <c r="BM69"/>
  <c r="BL69"/>
  <c r="BK69"/>
  <c r="BJ69"/>
  <c r="BN69" s="1"/>
  <c r="BE69"/>
  <c r="BC69"/>
  <c r="BR68"/>
  <c r="BQ68"/>
  <c r="BP68"/>
  <c r="BO68"/>
  <c r="BM68"/>
  <c r="BL68"/>
  <c r="BK68"/>
  <c r="BJ68"/>
  <c r="BN68" s="1"/>
  <c r="BT68" s="1"/>
  <c r="BE68"/>
  <c r="BC68"/>
  <c r="BR67"/>
  <c r="BQ67"/>
  <c r="BP67"/>
  <c r="BO67"/>
  <c r="BM67"/>
  <c r="BL67"/>
  <c r="BK67"/>
  <c r="BJ67"/>
  <c r="BN67" s="1"/>
  <c r="BT67" s="1"/>
  <c r="BE67"/>
  <c r="BC67"/>
  <c r="BR66"/>
  <c r="BQ66"/>
  <c r="BP66"/>
  <c r="BO66"/>
  <c r="BM66"/>
  <c r="BL66"/>
  <c r="BK66"/>
  <c r="BJ66"/>
  <c r="BN66" s="1"/>
  <c r="BT66" s="1"/>
  <c r="BE66"/>
  <c r="BC66"/>
  <c r="BR65"/>
  <c r="BQ65"/>
  <c r="BP65"/>
  <c r="BO65"/>
  <c r="BM65"/>
  <c r="BL65"/>
  <c r="BK65"/>
  <c r="BJ65"/>
  <c r="BN65" s="1"/>
  <c r="BT65" s="1"/>
  <c r="BE65"/>
  <c r="BC65"/>
  <c r="BR64"/>
  <c r="BQ64"/>
  <c r="BP64"/>
  <c r="BO64"/>
  <c r="BM64"/>
  <c r="BL64"/>
  <c r="BK64"/>
  <c r="BJ64"/>
  <c r="BN64" s="1"/>
  <c r="BE64"/>
  <c r="BC64"/>
  <c r="BR63"/>
  <c r="BQ63"/>
  <c r="BP63"/>
  <c r="BO63"/>
  <c r="BM63"/>
  <c r="BL63"/>
  <c r="BK63"/>
  <c r="BJ63"/>
  <c r="BN63" s="1"/>
  <c r="BT63" s="1"/>
  <c r="BE63"/>
  <c r="BC63"/>
  <c r="BR62"/>
  <c r="BQ62"/>
  <c r="BP62"/>
  <c r="BO62"/>
  <c r="BM62"/>
  <c r="BL62"/>
  <c r="BK62"/>
  <c r="BJ62"/>
  <c r="BN62" s="1"/>
  <c r="BT62" s="1"/>
  <c r="BE62"/>
  <c r="BC62"/>
  <c r="BR61"/>
  <c r="BQ61"/>
  <c r="BP61"/>
  <c r="BO61"/>
  <c r="BM61"/>
  <c r="BL61"/>
  <c r="BK61"/>
  <c r="BJ61"/>
  <c r="BN61" s="1"/>
  <c r="BE61"/>
  <c r="BC61"/>
  <c r="BR60"/>
  <c r="BQ60"/>
  <c r="BP60"/>
  <c r="BO60"/>
  <c r="BM60"/>
  <c r="BL60"/>
  <c r="BK60"/>
  <c r="BJ60"/>
  <c r="BN60" s="1"/>
  <c r="BT60" s="1"/>
  <c r="BE60"/>
  <c r="BC60"/>
  <c r="BR59"/>
  <c r="BQ59"/>
  <c r="BP59"/>
  <c r="BO59"/>
  <c r="BM59"/>
  <c r="BL59"/>
  <c r="BK59"/>
  <c r="BJ59"/>
  <c r="BN59" s="1"/>
  <c r="BE59"/>
  <c r="BC59"/>
  <c r="BR58"/>
  <c r="BQ58"/>
  <c r="BP58"/>
  <c r="BO58"/>
  <c r="BM58"/>
  <c r="BL58"/>
  <c r="BK58"/>
  <c r="BJ58"/>
  <c r="BN58" s="1"/>
  <c r="BT58" s="1"/>
  <c r="BE58"/>
  <c r="BC58"/>
  <c r="BR57"/>
  <c r="BQ57"/>
  <c r="BP57"/>
  <c r="BO57"/>
  <c r="BM57"/>
  <c r="BL57"/>
  <c r="BK57"/>
  <c r="BJ57"/>
  <c r="BN57" s="1"/>
  <c r="BE57"/>
  <c r="BC57"/>
  <c r="BR56"/>
  <c r="BQ56"/>
  <c r="BP56"/>
  <c r="BO56"/>
  <c r="BM56"/>
  <c r="BL56"/>
  <c r="BK56"/>
  <c r="BJ56"/>
  <c r="BN56" s="1"/>
  <c r="BT56" s="1"/>
  <c r="BE56"/>
  <c r="BC56"/>
  <c r="BR55"/>
  <c r="BQ55"/>
  <c r="BP55"/>
  <c r="BO55"/>
  <c r="BM55"/>
  <c r="BL55"/>
  <c r="BK55"/>
  <c r="BJ55"/>
  <c r="BN55" s="1"/>
  <c r="BE55"/>
  <c r="BC55"/>
  <c r="BR54"/>
  <c r="BQ54"/>
  <c r="BP54"/>
  <c r="BO54"/>
  <c r="BM54"/>
  <c r="BL54"/>
  <c r="BK54"/>
  <c r="BJ54"/>
  <c r="BN54" s="1"/>
  <c r="BT54" s="1"/>
  <c r="BE54"/>
  <c r="BC54"/>
  <c r="BR53"/>
  <c r="BQ53"/>
  <c r="BP53"/>
  <c r="BO53"/>
  <c r="BM53"/>
  <c r="BL53"/>
  <c r="BK53"/>
  <c r="BJ53"/>
  <c r="BN53" s="1"/>
  <c r="BE53"/>
  <c r="BC53"/>
  <c r="BR52"/>
  <c r="BQ52"/>
  <c r="BP52"/>
  <c r="BO52"/>
  <c r="BM52"/>
  <c r="BL52"/>
  <c r="BK52"/>
  <c r="BJ52"/>
  <c r="BN52" s="1"/>
  <c r="BT52" s="1"/>
  <c r="BE52"/>
  <c r="BC52"/>
  <c r="BR51"/>
  <c r="BQ51"/>
  <c r="BP51"/>
  <c r="BO51"/>
  <c r="BM51"/>
  <c r="BL51"/>
  <c r="BK51"/>
  <c r="BJ51"/>
  <c r="BN51" s="1"/>
  <c r="BE51"/>
  <c r="BC51"/>
  <c r="BR50"/>
  <c r="BQ50"/>
  <c r="BP50"/>
  <c r="BO50"/>
  <c r="BM50"/>
  <c r="BL50"/>
  <c r="BK50"/>
  <c r="BJ50"/>
  <c r="BN50" s="1"/>
  <c r="BT50" s="1"/>
  <c r="BE50"/>
  <c r="BC50"/>
  <c r="BR49"/>
  <c r="BQ49"/>
  <c r="BP49"/>
  <c r="BO49"/>
  <c r="BM49"/>
  <c r="BL49"/>
  <c r="BK49"/>
  <c r="BJ49"/>
  <c r="BN49" s="1"/>
  <c r="BE49"/>
  <c r="BC49"/>
  <c r="BR48"/>
  <c r="BQ48"/>
  <c r="BP48"/>
  <c r="BO48"/>
  <c r="BM48"/>
  <c r="BL48"/>
  <c r="BK48"/>
  <c r="BJ48"/>
  <c r="BN48" s="1"/>
  <c r="BT48" s="1"/>
  <c r="BE48"/>
  <c r="BC48"/>
  <c r="BR47"/>
  <c r="BQ47"/>
  <c r="BP47"/>
  <c r="BO47"/>
  <c r="BM47"/>
  <c r="BL47"/>
  <c r="BK47"/>
  <c r="BJ47"/>
  <c r="BN47" s="1"/>
  <c r="BE47"/>
  <c r="BC47"/>
  <c r="BR46"/>
  <c r="BQ46"/>
  <c r="BP46"/>
  <c r="BO46"/>
  <c r="BM46"/>
  <c r="BL46"/>
  <c r="BK46"/>
  <c r="BJ46"/>
  <c r="BN46" s="1"/>
  <c r="BT46" s="1"/>
  <c r="BE46"/>
  <c r="BC46"/>
  <c r="BR45"/>
  <c r="BQ45"/>
  <c r="BP45"/>
  <c r="BO45"/>
  <c r="BM45"/>
  <c r="BL45"/>
  <c r="BK45"/>
  <c r="BJ45"/>
  <c r="BN45" s="1"/>
  <c r="BE45"/>
  <c r="BC45"/>
  <c r="BR44"/>
  <c r="BQ44"/>
  <c r="BP44"/>
  <c r="BO44"/>
  <c r="BM44"/>
  <c r="BL44"/>
  <c r="BK44"/>
  <c r="BJ44"/>
  <c r="BN44" s="1"/>
  <c r="BT44" s="1"/>
  <c r="BE44"/>
  <c r="BC44"/>
  <c r="BR43"/>
  <c r="BQ43"/>
  <c r="BP43"/>
  <c r="BO43"/>
  <c r="BM43"/>
  <c r="BL43"/>
  <c r="BK43"/>
  <c r="BJ43"/>
  <c r="BN43" s="1"/>
  <c r="BE43"/>
  <c r="BC43"/>
  <c r="BR42"/>
  <c r="BQ42"/>
  <c r="BP42"/>
  <c r="BO42"/>
  <c r="BM42"/>
  <c r="BL42"/>
  <c r="BK42"/>
  <c r="BJ42"/>
  <c r="BN42" s="1"/>
  <c r="BT42" s="1"/>
  <c r="BE42"/>
  <c r="BC42"/>
  <c r="BR41"/>
  <c r="BQ41"/>
  <c r="BP41"/>
  <c r="BO41"/>
  <c r="BM41"/>
  <c r="BL41"/>
  <c r="BK41"/>
  <c r="BJ41"/>
  <c r="BN41" s="1"/>
  <c r="BE41"/>
  <c r="BC41"/>
  <c r="BR40"/>
  <c r="BQ40"/>
  <c r="BP40"/>
  <c r="BO40"/>
  <c r="BM40"/>
  <c r="BL40"/>
  <c r="BK40"/>
  <c r="BJ40"/>
  <c r="BN40" s="1"/>
  <c r="BT40" s="1"/>
  <c r="BE40"/>
  <c r="BC40"/>
  <c r="BR39"/>
  <c r="BQ39"/>
  <c r="BP39"/>
  <c r="BO39"/>
  <c r="BM39"/>
  <c r="BL39"/>
  <c r="BK39"/>
  <c r="BJ39"/>
  <c r="BN39" s="1"/>
  <c r="BE39"/>
  <c r="BC39"/>
  <c r="BR38"/>
  <c r="BQ38"/>
  <c r="BP38"/>
  <c r="BO38"/>
  <c r="BM38"/>
  <c r="BL38"/>
  <c r="BK38"/>
  <c r="BJ38"/>
  <c r="BN38" s="1"/>
  <c r="BT38" s="1"/>
  <c r="BE38"/>
  <c r="BC38"/>
  <c r="BR37"/>
  <c r="BQ37"/>
  <c r="BP37"/>
  <c r="BO37"/>
  <c r="BM37"/>
  <c r="BL37"/>
  <c r="BK37"/>
  <c r="BJ37"/>
  <c r="BN37" s="1"/>
  <c r="BE37"/>
  <c r="BC37"/>
  <c r="BR36"/>
  <c r="BQ36"/>
  <c r="BP36"/>
  <c r="BO36"/>
  <c r="BM36"/>
  <c r="BL36"/>
  <c r="BK36"/>
  <c r="BJ36"/>
  <c r="BN36" s="1"/>
  <c r="BT36" s="1"/>
  <c r="BE36"/>
  <c r="BC36"/>
  <c r="BR35"/>
  <c r="BQ35"/>
  <c r="BP35"/>
  <c r="BO35"/>
  <c r="BM35"/>
  <c r="BL35"/>
  <c r="BK35"/>
  <c r="BJ35"/>
  <c r="BN35" s="1"/>
  <c r="BE35"/>
  <c r="BC35"/>
  <c r="BR34"/>
  <c r="BQ34"/>
  <c r="BP34"/>
  <c r="BO34"/>
  <c r="BM34"/>
  <c r="BL34"/>
  <c r="BK34"/>
  <c r="BJ34"/>
  <c r="BN34" s="1"/>
  <c r="BT34" s="1"/>
  <c r="BE34"/>
  <c r="BC34"/>
  <c r="BR33"/>
  <c r="BQ33"/>
  <c r="BP33"/>
  <c r="BO33"/>
  <c r="BM33"/>
  <c r="BL33"/>
  <c r="BK33"/>
  <c r="BJ33"/>
  <c r="BN33" s="1"/>
  <c r="BE33"/>
  <c r="BC33"/>
  <c r="BR32"/>
  <c r="BQ32"/>
  <c r="BP32"/>
  <c r="BO32"/>
  <c r="BM32"/>
  <c r="BL32"/>
  <c r="BK32"/>
  <c r="BJ32"/>
  <c r="BN32" s="1"/>
  <c r="BT32" s="1"/>
  <c r="BE32"/>
  <c r="BC32"/>
  <c r="BR31"/>
  <c r="BQ31"/>
  <c r="BP31"/>
  <c r="BO31"/>
  <c r="BM31"/>
  <c r="BL31"/>
  <c r="BK31"/>
  <c r="BJ31"/>
  <c r="BN31" s="1"/>
  <c r="BE31"/>
  <c r="BC31"/>
  <c r="BR30"/>
  <c r="BQ30"/>
  <c r="BP30"/>
  <c r="BO30"/>
  <c r="BM30"/>
  <c r="BL30"/>
  <c r="BK30"/>
  <c r="BJ30"/>
  <c r="BN30" s="1"/>
  <c r="BT30" s="1"/>
  <c r="BE30"/>
  <c r="BC30"/>
  <c r="BR29"/>
  <c r="BQ29"/>
  <c r="BP29"/>
  <c r="BO29"/>
  <c r="BM29"/>
  <c r="BL29"/>
  <c r="BK29"/>
  <c r="BJ29"/>
  <c r="BN29" s="1"/>
  <c r="BE29"/>
  <c r="BC29"/>
  <c r="BR28"/>
  <c r="BQ28"/>
  <c r="BP28"/>
  <c r="BO28"/>
  <c r="BM28"/>
  <c r="BL28"/>
  <c r="BK28"/>
  <c r="BJ28"/>
  <c r="BN28" s="1"/>
  <c r="BT28" s="1"/>
  <c r="BE28"/>
  <c r="BC28"/>
  <c r="BR27"/>
  <c r="BQ27"/>
  <c r="BP27"/>
  <c r="BO27"/>
  <c r="BM27"/>
  <c r="BL27"/>
  <c r="BK27"/>
  <c r="BJ27"/>
  <c r="BN27" s="1"/>
  <c r="BE27"/>
  <c r="BC27"/>
  <c r="BR26"/>
  <c r="BQ26"/>
  <c r="BP26"/>
  <c r="BO26"/>
  <c r="BM26"/>
  <c r="BL26"/>
  <c r="BK26"/>
  <c r="BJ26"/>
  <c r="BN26" s="1"/>
  <c r="BT26" s="1"/>
  <c r="BE26"/>
  <c r="BC26"/>
  <c r="BR25"/>
  <c r="BQ25"/>
  <c r="BP25"/>
  <c r="BO25"/>
  <c r="BM25"/>
  <c r="BL25"/>
  <c r="BK25"/>
  <c r="BJ25"/>
  <c r="BN25" s="1"/>
  <c r="BE25"/>
  <c r="BC25"/>
  <c r="BR24"/>
  <c r="BQ24"/>
  <c r="BP24"/>
  <c r="BO24"/>
  <c r="BM24"/>
  <c r="BL24"/>
  <c r="BK24"/>
  <c r="BJ24"/>
  <c r="BN24" s="1"/>
  <c r="BT24" s="1"/>
  <c r="BE24"/>
  <c r="BC24"/>
  <c r="BR23"/>
  <c r="BQ23"/>
  <c r="BP23"/>
  <c r="BO23"/>
  <c r="BM23"/>
  <c r="BL23"/>
  <c r="BK23"/>
  <c r="BJ23"/>
  <c r="BN23" s="1"/>
  <c r="BE23"/>
  <c r="BC23"/>
  <c r="BR22"/>
  <c r="BQ22"/>
  <c r="BP22"/>
  <c r="BO22"/>
  <c r="BM22"/>
  <c r="BL22"/>
  <c r="BK22"/>
  <c r="BJ22"/>
  <c r="BN22" s="1"/>
  <c r="BT22" s="1"/>
  <c r="BE22"/>
  <c r="BC22"/>
  <c r="BR21"/>
  <c r="BQ21"/>
  <c r="BP21"/>
  <c r="BO21"/>
  <c r="BM21"/>
  <c r="BL21"/>
  <c r="BK21"/>
  <c r="BJ21"/>
  <c r="BN21" s="1"/>
  <c r="BE21"/>
  <c r="BC21"/>
  <c r="BR20"/>
  <c r="BQ20"/>
  <c r="BP20"/>
  <c r="BO20"/>
  <c r="BM20"/>
  <c r="BL20"/>
  <c r="BK20"/>
  <c r="BJ20"/>
  <c r="BN20" s="1"/>
  <c r="BT20" s="1"/>
  <c r="BE20"/>
  <c r="BC20"/>
  <c r="BR19"/>
  <c r="BQ19"/>
  <c r="BP19"/>
  <c r="BO19"/>
  <c r="BM19"/>
  <c r="BL19"/>
  <c r="BK19"/>
  <c r="BJ19"/>
  <c r="BN19" s="1"/>
  <c r="BE19"/>
  <c r="BC19"/>
  <c r="BR18"/>
  <c r="BQ18"/>
  <c r="BP18"/>
  <c r="BO18"/>
  <c r="BM18"/>
  <c r="BL18"/>
  <c r="BK18"/>
  <c r="BJ18"/>
  <c r="BN18" s="1"/>
  <c r="BT18" s="1"/>
  <c r="BE18"/>
  <c r="BC18"/>
  <c r="BR17"/>
  <c r="BQ17"/>
  <c r="BP17"/>
  <c r="BO17"/>
  <c r="BM17"/>
  <c r="BL17"/>
  <c r="BK17"/>
  <c r="BJ17"/>
  <c r="BN17" s="1"/>
  <c r="BE17"/>
  <c r="BC17"/>
  <c r="BR16"/>
  <c r="BQ16"/>
  <c r="BP16"/>
  <c r="BO16"/>
  <c r="BM16"/>
  <c r="BL16"/>
  <c r="BK16"/>
  <c r="BJ16"/>
  <c r="BN16" s="1"/>
  <c r="BT16" s="1"/>
  <c r="BE16"/>
  <c r="BC16"/>
  <c r="BR15"/>
  <c r="BQ15"/>
  <c r="BP15"/>
  <c r="BO15"/>
  <c r="BM15"/>
  <c r="BL15"/>
  <c r="BK15"/>
  <c r="BJ15"/>
  <c r="BN15" s="1"/>
  <c r="BE15"/>
  <c r="BC15"/>
  <c r="BR14"/>
  <c r="BQ14"/>
  <c r="BP14"/>
  <c r="BO14"/>
  <c r="BM14"/>
  <c r="BL14"/>
  <c r="BK14"/>
  <c r="BJ14"/>
  <c r="BN14" s="1"/>
  <c r="BT14" s="1"/>
  <c r="BE14"/>
  <c r="BC14"/>
  <c r="BR13"/>
  <c r="BQ13"/>
  <c r="BP13"/>
  <c r="BO13"/>
  <c r="BM13"/>
  <c r="BL13"/>
  <c r="BK13"/>
  <c r="BJ13"/>
  <c r="BN13" s="1"/>
  <c r="BE13"/>
  <c r="BC13"/>
  <c r="BR12"/>
  <c r="BQ12"/>
  <c r="BP12"/>
  <c r="BO12"/>
  <c r="BM12"/>
  <c r="BL12"/>
  <c r="BK12"/>
  <c r="BJ12"/>
  <c r="BN12" s="1"/>
  <c r="BT12" s="1"/>
  <c r="BE12"/>
  <c r="BC12"/>
  <c r="BR11"/>
  <c r="BQ11"/>
  <c r="BP11"/>
  <c r="BO11"/>
  <c r="BM11"/>
  <c r="BL11"/>
  <c r="BK11"/>
  <c r="BJ11"/>
  <c r="BN11" s="1"/>
  <c r="BH11"/>
  <c r="BE11"/>
  <c r="BC11"/>
  <c r="BR10"/>
  <c r="BQ10"/>
  <c r="BP10"/>
  <c r="BO10"/>
  <c r="BM10"/>
  <c r="BL10"/>
  <c r="BK10"/>
  <c r="BJ10"/>
  <c r="BN10" s="1"/>
  <c r="BT10" s="1"/>
  <c r="BE10"/>
  <c r="BC10"/>
  <c r="BR9"/>
  <c r="BR105" s="1"/>
  <c r="BQ9"/>
  <c r="BQ105" s="1"/>
  <c r="BP9"/>
  <c r="BO9"/>
  <c r="BM9"/>
  <c r="BM105" s="1"/>
  <c r="BL9"/>
  <c r="BK9"/>
  <c r="BJ9"/>
  <c r="BN9" s="1"/>
  <c r="BE9"/>
  <c r="BE105" s="1"/>
  <c r="BC9"/>
  <c r="AE4"/>
  <c r="BG3"/>
  <c r="BF3"/>
  <c r="BE3"/>
  <c r="BD3"/>
  <c r="BH104" l="1"/>
  <c r="BH100"/>
  <c r="BH95"/>
  <c r="BH89"/>
  <c r="BH83"/>
  <c r="BH81"/>
  <c r="BH77"/>
  <c r="BH73"/>
  <c r="BH71"/>
  <c r="BH68"/>
  <c r="BH64"/>
  <c r="BH62"/>
  <c r="BH101"/>
  <c r="BH92"/>
  <c r="BH87"/>
  <c r="BH85"/>
  <c r="BH70"/>
  <c r="BH66"/>
  <c r="BH103"/>
  <c r="BH99"/>
  <c r="BH97"/>
  <c r="BH94"/>
  <c r="BH90"/>
  <c r="BH86"/>
  <c r="BH78"/>
  <c r="BH67"/>
  <c r="BH61"/>
  <c r="BH93"/>
  <c r="BH80"/>
  <c r="BH75"/>
  <c r="BH69"/>
  <c r="BH102"/>
  <c r="BH98"/>
  <c r="BH96"/>
  <c r="BH91"/>
  <c r="BH88"/>
  <c r="BH84"/>
  <c r="BH82"/>
  <c r="BH79"/>
  <c r="BH76"/>
  <c r="BH74"/>
  <c r="BH72"/>
  <c r="BH65"/>
  <c r="BH63"/>
  <c r="BH15"/>
  <c r="BH19"/>
  <c r="BH33"/>
  <c r="BH37"/>
  <c r="BH43"/>
  <c r="BG62"/>
  <c r="BG29"/>
  <c r="BG31"/>
  <c r="BG47"/>
  <c r="BG49"/>
  <c r="BG80"/>
  <c r="BG88"/>
  <c r="BH53"/>
  <c r="BG85"/>
  <c r="BG93"/>
  <c r="BH9"/>
  <c r="BH23"/>
  <c r="BH35"/>
  <c r="BH39"/>
  <c r="BH51"/>
  <c r="BH12"/>
  <c r="BH16"/>
  <c r="BH20"/>
  <c r="BH26"/>
  <c r="BH28"/>
  <c r="BH30"/>
  <c r="BH32"/>
  <c r="BH34"/>
  <c r="BH36"/>
  <c r="BH38"/>
  <c r="BH40"/>
  <c r="BH42"/>
  <c r="BH44"/>
  <c r="BH46"/>
  <c r="BH48"/>
  <c r="BH50"/>
  <c r="BH52"/>
  <c r="BH54"/>
  <c r="BH56"/>
  <c r="BH58"/>
  <c r="BH60"/>
  <c r="BG90"/>
  <c r="BH13"/>
  <c r="BH31"/>
  <c r="BH47"/>
  <c r="BH55"/>
  <c r="BG11"/>
  <c r="BG13"/>
  <c r="BH10"/>
  <c r="BH14"/>
  <c r="BH18"/>
  <c r="BH22"/>
  <c r="BH24"/>
  <c r="BG71"/>
  <c r="BG79"/>
  <c r="BT104"/>
  <c r="BN105"/>
  <c r="BT9"/>
  <c r="BT105" s="1"/>
  <c r="BH27"/>
  <c r="BH41"/>
  <c r="BH59"/>
  <c r="BG12"/>
  <c r="BT17"/>
  <c r="BT19"/>
  <c r="BT21"/>
  <c r="BT23"/>
  <c r="BG24"/>
  <c r="BT25"/>
  <c r="BG26"/>
  <c r="BT27"/>
  <c r="BT29"/>
  <c r="BT31"/>
  <c r="BG32"/>
  <c r="BT33"/>
  <c r="BG34"/>
  <c r="BT35"/>
  <c r="BT37"/>
  <c r="BT39"/>
  <c r="BG40"/>
  <c r="BT41"/>
  <c r="BG42"/>
  <c r="BT43"/>
  <c r="BT45"/>
  <c r="BT47"/>
  <c r="BG48"/>
  <c r="BT49"/>
  <c r="BT51"/>
  <c r="BT53"/>
  <c r="BT55"/>
  <c r="BT57"/>
  <c r="BG58"/>
  <c r="BT59"/>
  <c r="BG60"/>
  <c r="BT64"/>
  <c r="BT72"/>
  <c r="BT80"/>
  <c r="BG84"/>
  <c r="BT88"/>
  <c r="BG92"/>
  <c r="BT96"/>
  <c r="BC108"/>
  <c r="BC109" s="1"/>
  <c r="BH17"/>
  <c r="BH21"/>
  <c r="BH25"/>
  <c r="BH29"/>
  <c r="BH45"/>
  <c r="BH49"/>
  <c r="BH57"/>
  <c r="BP105"/>
  <c r="BG83"/>
  <c r="BT11"/>
  <c r="BT13"/>
  <c r="BT15"/>
  <c r="BG20"/>
  <c r="BF5"/>
  <c r="BT61"/>
  <c r="BG65"/>
  <c r="BT69"/>
  <c r="BT77"/>
  <c r="BT85"/>
  <c r="BG89"/>
  <c r="BT93"/>
  <c r="BT101"/>
  <c r="BG98"/>
  <c r="BG99"/>
  <c r="BJ105"/>
  <c r="BF4"/>
  <c r="BF12"/>
  <c r="BI12" s="1"/>
  <c r="BF20"/>
  <c r="BI20" s="1"/>
  <c r="BF28"/>
  <c r="BF36"/>
  <c r="BF44"/>
  <c r="BF52"/>
  <c r="BI52" s="1"/>
  <c r="BF60"/>
  <c r="BI60" s="1"/>
  <c r="BF68"/>
  <c r="BF76"/>
  <c r="BF77"/>
  <c r="BF84"/>
  <c r="BI84" s="1"/>
  <c r="BF92"/>
  <c r="BI92" s="1"/>
  <c r="BF93"/>
  <c r="BI93" s="1"/>
  <c r="BF100"/>
  <c r="BF101"/>
  <c r="BG52"/>
  <c r="BG14"/>
  <c r="BG104"/>
  <c r="BE4"/>
  <c r="BG27" s="1"/>
  <c r="BD4"/>
  <c r="BD5" s="1"/>
  <c r="BO105"/>
  <c r="BG19"/>
  <c r="BG55"/>
  <c r="BG4"/>
  <c r="BF42" s="1"/>
  <c r="BI42" s="1"/>
  <c r="BI28" l="1"/>
  <c r="BF69"/>
  <c r="BI69" s="1"/>
  <c r="BF29"/>
  <c r="BI29" s="1"/>
  <c r="BG5"/>
  <c r="BF102"/>
  <c r="BF94"/>
  <c r="BF86"/>
  <c r="BF78"/>
  <c r="BF70"/>
  <c r="BI70" s="1"/>
  <c r="BF62"/>
  <c r="BI62" s="1"/>
  <c r="BF54"/>
  <c r="BI54" s="1"/>
  <c r="BF46"/>
  <c r="BF38"/>
  <c r="BF30"/>
  <c r="BF22"/>
  <c r="BF14"/>
  <c r="BI14" s="1"/>
  <c r="BG100"/>
  <c r="BI100" s="1"/>
  <c r="BG10"/>
  <c r="BG70"/>
  <c r="BG87"/>
  <c r="BG21"/>
  <c r="BH105"/>
  <c r="BG51"/>
  <c r="BG33"/>
  <c r="BG86"/>
  <c r="BI77"/>
  <c r="BF103"/>
  <c r="BI103" s="1"/>
  <c r="BG103"/>
  <c r="BG9"/>
  <c r="BG105" s="1"/>
  <c r="BG53"/>
  <c r="BG35"/>
  <c r="BG67"/>
  <c r="BI36"/>
  <c r="BF45"/>
  <c r="BI45" s="1"/>
  <c r="BF13"/>
  <c r="BI13" s="1"/>
  <c r="BF95"/>
  <c r="BF71"/>
  <c r="BI71" s="1"/>
  <c r="BF55"/>
  <c r="BI55" s="1"/>
  <c r="BF39"/>
  <c r="BF15"/>
  <c r="BF104"/>
  <c r="BI104" s="1"/>
  <c r="BF96"/>
  <c r="BI96" s="1"/>
  <c r="BF88"/>
  <c r="BI88" s="1"/>
  <c r="BF80"/>
  <c r="BI80" s="1"/>
  <c r="BF72"/>
  <c r="BF64"/>
  <c r="BF56"/>
  <c r="BF48"/>
  <c r="BI48" s="1"/>
  <c r="BF40"/>
  <c r="BI40" s="1"/>
  <c r="BF32"/>
  <c r="BI32" s="1"/>
  <c r="BF24"/>
  <c r="BI24" s="1"/>
  <c r="BF16"/>
  <c r="BG43"/>
  <c r="BE5"/>
  <c r="BG57"/>
  <c r="BG37"/>
  <c r="BI76"/>
  <c r="BI44"/>
  <c r="BF53"/>
  <c r="BI53" s="1"/>
  <c r="BF21"/>
  <c r="BI21" s="1"/>
  <c r="BF87"/>
  <c r="BI87" s="1"/>
  <c r="BF63"/>
  <c r="BF47"/>
  <c r="BI47" s="1"/>
  <c r="BF31"/>
  <c r="BI31" s="1"/>
  <c r="BF23"/>
  <c r="BI23" s="1"/>
  <c r="BG15"/>
  <c r="BG17"/>
  <c r="BF97"/>
  <c r="BF89"/>
  <c r="BI89" s="1"/>
  <c r="BF81"/>
  <c r="BF73"/>
  <c r="BF65"/>
  <c r="BI65" s="1"/>
  <c r="BF57"/>
  <c r="BI57" s="1"/>
  <c r="BF49"/>
  <c r="BI49" s="1"/>
  <c r="BF41"/>
  <c r="BF33"/>
  <c r="BI33" s="1"/>
  <c r="BF25"/>
  <c r="BF17"/>
  <c r="BI17" s="1"/>
  <c r="BF9"/>
  <c r="BG95"/>
  <c r="BG73"/>
  <c r="BG78"/>
  <c r="BG68"/>
  <c r="BG54"/>
  <c r="BG44"/>
  <c r="BG36"/>
  <c r="BG28"/>
  <c r="BG101"/>
  <c r="BI101" s="1"/>
  <c r="BG66"/>
  <c r="BG61"/>
  <c r="BG59"/>
  <c r="BG39"/>
  <c r="BG23"/>
  <c r="BF61"/>
  <c r="BF90"/>
  <c r="BI90" s="1"/>
  <c r="BF66"/>
  <c r="BI66" s="1"/>
  <c r="BF50"/>
  <c r="BF34"/>
  <c r="BI34" s="1"/>
  <c r="BF26"/>
  <c r="BI26" s="1"/>
  <c r="BF18"/>
  <c r="BF10"/>
  <c r="BG96"/>
  <c r="BG16"/>
  <c r="BG94"/>
  <c r="BG75"/>
  <c r="BG74"/>
  <c r="BG69"/>
  <c r="BG64"/>
  <c r="BG41"/>
  <c r="BG25"/>
  <c r="BI68"/>
  <c r="BF85"/>
  <c r="BI85" s="1"/>
  <c r="BF37"/>
  <c r="BI37" s="1"/>
  <c r="BF79"/>
  <c r="BI79" s="1"/>
  <c r="BF98"/>
  <c r="BI98" s="1"/>
  <c r="BF82"/>
  <c r="BF74"/>
  <c r="BI74" s="1"/>
  <c r="BF58"/>
  <c r="BI58" s="1"/>
  <c r="BG50"/>
  <c r="BG63"/>
  <c r="BF99"/>
  <c r="BI99" s="1"/>
  <c r="BF91"/>
  <c r="BF83"/>
  <c r="BI83" s="1"/>
  <c r="BF75"/>
  <c r="BI75" s="1"/>
  <c r="BF67"/>
  <c r="BI67" s="1"/>
  <c r="BF59"/>
  <c r="BI59" s="1"/>
  <c r="BF51"/>
  <c r="BI51" s="1"/>
  <c r="BF43"/>
  <c r="BI43" s="1"/>
  <c r="BF35"/>
  <c r="BI35" s="1"/>
  <c r="BF27"/>
  <c r="BI27" s="1"/>
  <c r="BF19"/>
  <c r="BI19" s="1"/>
  <c r="BF11"/>
  <c r="BI11" s="1"/>
  <c r="BG97"/>
  <c r="BG81"/>
  <c r="BG18"/>
  <c r="BG76"/>
  <c r="BG56"/>
  <c r="BG46"/>
  <c r="BG38"/>
  <c r="BG30"/>
  <c r="BG22"/>
  <c r="BG91"/>
  <c r="BG82"/>
  <c r="BG102"/>
  <c r="BG77"/>
  <c r="BG72"/>
  <c r="BG45"/>
  <c r="BI91" l="1"/>
  <c r="BI41"/>
  <c r="BI16"/>
  <c r="BI95"/>
  <c r="BI46"/>
  <c r="BI50"/>
  <c r="BI97"/>
  <c r="BI72"/>
  <c r="BI38"/>
  <c r="BI102"/>
  <c r="BI82"/>
  <c r="BI18"/>
  <c r="BI25"/>
  <c r="BI64"/>
  <c r="BI30"/>
  <c r="BI94"/>
  <c r="BI10"/>
  <c r="BI81"/>
  <c r="BI63"/>
  <c r="BI56"/>
  <c r="BI39"/>
  <c r="BI22"/>
  <c r="BI86"/>
  <c r="BF105"/>
  <c r="BI9"/>
  <c r="BI105" s="1"/>
  <c r="BI61"/>
  <c r="BI73"/>
  <c r="BI15"/>
  <c r="BI78"/>
</calcChain>
</file>

<file path=xl/comments1.xml><?xml version="1.0" encoding="utf-8"?>
<comments xmlns="http://schemas.openxmlformats.org/spreadsheetml/2006/main">
  <authors>
    <author>DOEACC-Dell</author>
  </authors>
  <commentList>
    <comment ref="BF8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Total Thermal=24
---------------------
Coal Based Thermal = (12)
DARRIT, DARRT2, FARAKA, KHELGAON-1, KHELGAON-2, RIHAND-1, RIHAND-2, SINGRAULI, TANAKPUR, UNCHAHAR-1, UNCHAHAR-2 &amp; UNCHAHAR-3 
Gas Fuel (GF)          = ANTA_GF, AURY_GF &amp; DADRI_GF (3)
Refind Fuel (RF)     = ANTA_RF, AURY_RF &amp; DADRI_RF (3)
Liquefied Fuel (LF) = ANTA_LF, AURY_LF &amp; DADRI_LF    (3)
Nuclear                       = NAPP, RAPP_B &amp; RAPP_C                (3)
</t>
        </r>
      </text>
    </comment>
    <comment ref="BG8" authorId="0">
      <text>
        <r>
          <rPr>
            <b/>
            <sz val="8"/>
            <color indexed="81"/>
            <rFont val="Tahoma"/>
            <family val="2"/>
          </rPr>
          <t>DOEACC-Dell</t>
        </r>
        <r>
          <rPr>
            <sz val="8"/>
            <color indexed="81"/>
            <rFont val="Tahoma"/>
            <family val="2"/>
          </rPr>
          <t xml:space="preserve">
Total Hydro = 15
--------------------
Hydro (other than GoHP)=11
BHAKRA,  DEHAR, DHAULIGANGA, DULHASTI, SALAL, SEWA_2, TATA, TALCHER, TANAKPUR, TEHRI &amp; URI</t>
        </r>
      </text>
    </comment>
    <comment ref="BH8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GoHP Hydro = 4
--------------------
CH1, CH2, BSIUL &amp; NJPC</t>
        </r>
      </text>
    </comment>
  </commentList>
</comments>
</file>

<file path=xl/sharedStrings.xml><?xml version="1.0" encoding="utf-8"?>
<sst xmlns="http://schemas.openxmlformats.org/spreadsheetml/2006/main" count="234" uniqueCount="179">
  <si>
    <t>Final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</si>
  <si>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</si>
  <si>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</si>
  <si>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</si>
  <si>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</si>
  <si>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</si>
  <si>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</si>
  <si>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</si>
  <si>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</si>
  <si>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</si>
  <si>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</si>
  <si>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</si>
  <si>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</si>
  <si>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</si>
  <si>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</si>
  <si>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</si>
  <si>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</si>
  <si>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</si>
  <si>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</si>
  <si>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</si>
  <si>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</si>
  <si>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</si>
  <si>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</si>
  <si>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</si>
  <si>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</si>
  <si>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</si>
  <si>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 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</si>
  <si>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</si>
  <si>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</si>
  <si>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</si>
  <si>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</si>
  <si>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</si>
  <si>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</si>
  <si>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</si>
  <si>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</si>
  <si>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</si>
  <si>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</si>
  <si>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</si>
  <si>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</si>
  <si>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</si>
  <si>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</si>
  <si>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</si>
  <si>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</si>
  <si>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</si>
  <si>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</si>
  <si>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</si>
  <si>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</si>
  <si>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</si>
  <si>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</si>
  <si>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</si>
  <si>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</si>
  <si>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</si>
  <si>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</si>
  <si>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</si>
  <si>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Drawee Entity
Step-I (T1)</t>
  </si>
  <si>
    <t>Injecting Entity
Step-I (T1,T2,T3 &amp; IR)</t>
  </si>
  <si>
    <t>T1</t>
  </si>
  <si>
    <t>T2</t>
  </si>
  <si>
    <t>T3</t>
  </si>
  <si>
    <t>IR</t>
  </si>
  <si>
    <t>F o r m - 4B  (URS BOOKED) BY  HPSEBL</t>
  </si>
  <si>
    <t>At HP Periphery
After Losses</t>
  </si>
  <si>
    <t>BLOCK</t>
  </si>
  <si>
    <t>Total Firm Power
 (Thermal)</t>
  </si>
  <si>
    <t>Total 
Hydro</t>
  </si>
  <si>
    <t>Total GoHP Power 
Including SOR</t>
  </si>
  <si>
    <t>Total</t>
  </si>
  <si>
    <t>DADRI-CRF</t>
  </si>
  <si>
    <t>KHSTPP-II</t>
  </si>
  <si>
    <t>PARBATI3</t>
  </si>
  <si>
    <t>Total  
URS BOOKED (MW)</t>
  </si>
  <si>
    <t>Total 
At Generater Bus
Belore Losses</t>
  </si>
  <si>
    <t>T4</t>
  </si>
  <si>
    <t>Total Thermal 
At Generater Bus
Belore Losses</t>
  </si>
  <si>
    <t>00:00 - 00:15  </t>
  </si>
  <si>
    <t>00:15 - 00:30  </t>
  </si>
  <si>
    <t>00:30 - 00:45  </t>
  </si>
  <si>
    <t>00:45 - 01:00  </t>
  </si>
  <si>
    <t>01:00 - 01:15  </t>
  </si>
  <si>
    <t>01:15 - 01:30  </t>
  </si>
  <si>
    <t>01:30 - 01:45  </t>
  </si>
  <si>
    <t>01:45 - 02:00  </t>
  </si>
  <si>
    <t>02:00 - 02:15  </t>
  </si>
  <si>
    <t>02:15 - 02:30  </t>
  </si>
  <si>
    <t>02:30 - 02:45  </t>
  </si>
  <si>
    <t>02:45 - 03:00  </t>
  </si>
  <si>
    <t>03:00 - 03:15  </t>
  </si>
  <si>
    <t>03:15 - 03:30  </t>
  </si>
  <si>
    <t>03:30 - 03:45  </t>
  </si>
  <si>
    <t>03:45 - 04:00  </t>
  </si>
  <si>
    <t>04:00 - 04:15  </t>
  </si>
  <si>
    <t>04:15 - 04:30  </t>
  </si>
  <si>
    <t>04:30 - 04:45  </t>
  </si>
  <si>
    <t>04:45 - 05:00  </t>
  </si>
  <si>
    <t>05:00 - 05:15  </t>
  </si>
  <si>
    <t>05:15 - 05:30  </t>
  </si>
  <si>
    <t>05:30 - 05:45  </t>
  </si>
  <si>
    <t>05:45 - 06:00  </t>
  </si>
  <si>
    <t>06:00 - 06:15  </t>
  </si>
  <si>
    <t>06:15 - 06:30  </t>
  </si>
  <si>
    <t>06:30 - 06:45  </t>
  </si>
  <si>
    <t>06:45 - 07:00  </t>
  </si>
  <si>
    <t>07:00 - 07:15  </t>
  </si>
  <si>
    <t>07:15 - 07:30  </t>
  </si>
  <si>
    <t>07:30 - 07:45  </t>
  </si>
  <si>
    <t>07:45 - 08:00  </t>
  </si>
  <si>
    <t>08:00 - 08:15  </t>
  </si>
  <si>
    <t>08:15 - 08:30  </t>
  </si>
  <si>
    <t>08:30 - 08:45  </t>
  </si>
  <si>
    <t>08:45 - 09:00  </t>
  </si>
  <si>
    <t>09:00 - 09:15  </t>
  </si>
  <si>
    <t>09:15 - 09:30  </t>
  </si>
  <si>
    <t>09:30 - 09:45  </t>
  </si>
  <si>
    <t>09:45 - 10:00  </t>
  </si>
  <si>
    <t>10:00 - 10:15  </t>
  </si>
  <si>
    <t>10:15 - 10:30  </t>
  </si>
  <si>
    <t>10:30 - 10:45  </t>
  </si>
  <si>
    <t>10:45 - 11:00  </t>
  </si>
  <si>
    <t>11:00 - 11:15  </t>
  </si>
  <si>
    <t>11:15 - 11:30  </t>
  </si>
  <si>
    <t>11:30 - 11:45  </t>
  </si>
  <si>
    <t>11:45 - 12:00  </t>
  </si>
  <si>
    <t>12:00 - 12:15  </t>
  </si>
  <si>
    <t>12:15 - 12:30  </t>
  </si>
  <si>
    <t>12:30 - 12:45  </t>
  </si>
  <si>
    <t>12:45 - 13:00  </t>
  </si>
  <si>
    <t>13:00 - 13:15  </t>
  </si>
  <si>
    <t>13:15 - 13:30  </t>
  </si>
  <si>
    <t>13:30 - 13:45  </t>
  </si>
  <si>
    <t>13:45 - 14:00  </t>
  </si>
  <si>
    <t>14:00 - 14:15  </t>
  </si>
  <si>
    <t>14:15 - 14:30  </t>
  </si>
  <si>
    <t>14:30 - 14:45  </t>
  </si>
  <si>
    <t>14:45 - 15:00  </t>
  </si>
  <si>
    <t>15:00 - 15:15  </t>
  </si>
  <si>
    <t>15:15 - 15:30  </t>
  </si>
  <si>
    <t>15:30 - 15:45  </t>
  </si>
  <si>
    <t>15:45 - 16:00  </t>
  </si>
  <si>
    <t>16:00 - 16:15  </t>
  </si>
  <si>
    <t>16:15 - 16:30  </t>
  </si>
  <si>
    <t>16:30 - 16:45  </t>
  </si>
  <si>
    <t>16:45 - 17:00  </t>
  </si>
  <si>
    <t>17:00 - 17:15  </t>
  </si>
  <si>
    <t>17:15 - 17:30  </t>
  </si>
  <si>
    <t>17:30 - 17:45  </t>
  </si>
  <si>
    <t>17:45 - 18:00  </t>
  </si>
  <si>
    <t>18:00 - 18:15  </t>
  </si>
  <si>
    <t>18:15 - 18:30  </t>
  </si>
  <si>
    <t>18:30 - 18:45  </t>
  </si>
  <si>
    <t>18:45 - 19:00  </t>
  </si>
  <si>
    <t>19:00 - 19:15  </t>
  </si>
  <si>
    <t>19:15 - 19:30  </t>
  </si>
  <si>
    <t>19:30 - 19:45  </t>
  </si>
  <si>
    <t>19:45 - 20:00  </t>
  </si>
  <si>
    <t>20:00 - 20:15  </t>
  </si>
  <si>
    <t>20:15 - 20:30  </t>
  </si>
  <si>
    <t>20:30 - 20:45  </t>
  </si>
  <si>
    <t>20:45 - 21:00  </t>
  </si>
  <si>
    <t>21:00 - 21:15  </t>
  </si>
  <si>
    <t>21:15 - 21:30  </t>
  </si>
  <si>
    <t>21:30 - 21:45  </t>
  </si>
  <si>
    <t>21:45 - 22:00  </t>
  </si>
  <si>
    <t>22:00 - 22:15  </t>
  </si>
  <si>
    <t>22:15 - 22:30  </t>
  </si>
  <si>
    <t>22:30 - 22:45  </t>
  </si>
  <si>
    <t>22:45 - 23:00  </t>
  </si>
  <si>
    <t>23:00 - 23:15  </t>
  </si>
  <si>
    <t>23:15 - 23:30  </t>
  </si>
  <si>
    <t>23:30 - 23:45  </t>
  </si>
  <si>
    <t>23:45 - 24:00  </t>
  </si>
  <si>
    <t>Total (LUs)</t>
  </si>
  <si>
    <t/>
  </si>
  <si>
    <t>Rate/Unit</t>
  </si>
  <si>
    <t>Amount in Rs,</t>
  </si>
  <si>
    <t>Cummulative Rate/unit</t>
  </si>
  <si>
    <t>Average Rate =</t>
  </si>
  <si>
    <t xml:space="preserve">   </t>
  </si>
  <si>
    <t>`</t>
  </si>
  <si>
    <t>'=(BE9-((BE9*$AR$3)+(BE9-(BE9*$AR$3))*$AR$3))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</si>
</sst>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0.000"/>
    <numFmt numFmtId="165" formatCode="0.0"/>
    <numFmt numFmtId="166" formatCode="dd\.mm\.yyyy;@"/>
    <numFmt numFmtId="167" formatCode="_(&quot;$&quot;* #,##0.00_);_(&quot;$&quot;* \(#,##0.00\);_(&quot;$&quot;* &quot;-&quot;??_);_(@_)"/>
  </numFmts>
  <fonts count="53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1"/>
      <name val="Corbel"/>
      <family val="2"/>
    </font>
    <font>
      <b/>
      <sz val="28"/>
      <name val="Arial"/>
      <family val="2"/>
    </font>
    <font>
      <b/>
      <sz val="11"/>
      <color theme="1"/>
      <name val="Corbel"/>
      <family val="2"/>
    </font>
    <font>
      <b/>
      <sz val="11"/>
      <color indexed="30"/>
      <name val="Corbel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1"/>
      <color indexed="18"/>
      <name val="Calibri"/>
      <family val="2"/>
    </font>
    <font>
      <b/>
      <sz val="12"/>
      <color indexed="17"/>
      <name val="Calibri"/>
      <family val="2"/>
    </font>
    <font>
      <b/>
      <sz val="12"/>
      <color indexed="8"/>
      <name val="Calibri"/>
      <family val="2"/>
    </font>
    <font>
      <b/>
      <sz val="10"/>
      <color indexed="57"/>
      <name val="Arial"/>
      <family val="2"/>
    </font>
    <font>
      <sz val="11"/>
      <color indexed="9"/>
      <name val="Corbel"/>
      <family val="2"/>
    </font>
    <font>
      <b/>
      <sz val="16"/>
      <color indexed="57"/>
      <name val="Arial"/>
      <family val="2"/>
    </font>
    <font>
      <b/>
      <sz val="36"/>
      <name val="Arial"/>
      <family val="2"/>
    </font>
    <font>
      <b/>
      <sz val="18"/>
      <color theme="1"/>
      <name val="Corbel"/>
      <family val="2"/>
    </font>
    <font>
      <b/>
      <sz val="16"/>
      <color indexed="9"/>
      <name val="Arial"/>
      <family val="2"/>
    </font>
    <font>
      <sz val="30"/>
      <color indexed="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1"/>
      <color rgb="FF00B050"/>
      <name val="Calibri"/>
      <family val="2"/>
    </font>
    <font>
      <b/>
      <sz val="12"/>
      <color rgb="FF00B050"/>
      <name val="Calibri"/>
      <family val="2"/>
    </font>
    <font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name val="Corbel"/>
      <family val="2"/>
    </font>
    <font>
      <b/>
      <sz val="11"/>
      <name val="Calibri"/>
      <family val="2"/>
    </font>
    <font>
      <b/>
      <sz val="18"/>
      <color indexed="18"/>
      <name val="Calibri"/>
      <family val="2"/>
    </font>
    <font>
      <sz val="12"/>
      <color indexed="8"/>
      <name val="Times New Roman"/>
      <family val="1"/>
    </font>
    <font>
      <b/>
      <sz val="1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21">
    <xf numFmtId="0" fontId="0" fillId="0" borderId="0"/>
    <xf numFmtId="0" fontId="16" fillId="0" borderId="0"/>
    <xf numFmtId="0" fontId="16" fillId="0" borderId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43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7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6" fillId="0" borderId="0"/>
    <xf numFmtId="0" fontId="52" fillId="0" borderId="0"/>
    <xf numFmtId="0" fontId="45" fillId="0" borderId="0"/>
    <xf numFmtId="0" fontId="52" fillId="0" borderId="0"/>
    <xf numFmtId="0" fontId="45" fillId="0" borderId="0"/>
    <xf numFmtId="0" fontId="52" fillId="0" borderId="0"/>
    <xf numFmtId="0" fontId="45" fillId="0" borderId="0"/>
    <xf numFmtId="0" fontId="5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" fillId="0" borderId="0"/>
    <xf numFmtId="0" fontId="1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12">
    <xf numFmtId="0" fontId="0" fillId="0" borderId="0" xfId="0"/>
    <xf numFmtId="0" fontId="17" fillId="33" borderId="10" xfId="1" applyFont="1" applyFill="1" applyBorder="1" applyAlignment="1">
      <alignment horizontal="center" vertical="center"/>
    </xf>
    <xf numFmtId="0" fontId="18" fillId="33" borderId="11" xfId="1" applyFont="1" applyFill="1" applyBorder="1" applyAlignment="1">
      <alignment horizontal="center" vertical="center" textRotation="90"/>
    </xf>
    <xf numFmtId="0" fontId="18" fillId="33" borderId="12" xfId="1" applyFont="1" applyFill="1" applyBorder="1" applyAlignment="1">
      <alignment horizontal="center" vertical="center" textRotation="90"/>
    </xf>
    <xf numFmtId="0" fontId="18" fillId="33" borderId="13" xfId="1" applyFont="1" applyFill="1" applyBorder="1" applyAlignment="1">
      <alignment horizontal="center" vertical="center" textRotation="90"/>
    </xf>
    <xf numFmtId="0" fontId="18" fillId="34" borderId="13" xfId="1" applyFont="1" applyFill="1" applyBorder="1" applyAlignment="1">
      <alignment horizontal="center" vertical="center" textRotation="90"/>
    </xf>
    <xf numFmtId="0" fontId="19" fillId="33" borderId="13" xfId="1" applyFont="1" applyFill="1" applyBorder="1" applyAlignment="1">
      <alignment horizontal="center" vertical="center" textRotation="90"/>
    </xf>
    <xf numFmtId="0" fontId="18" fillId="33" borderId="14" xfId="1" applyFont="1" applyFill="1" applyBorder="1" applyAlignment="1">
      <alignment horizontal="center" vertical="center" textRotation="90"/>
    </xf>
    <xf numFmtId="0" fontId="18" fillId="33" borderId="15" xfId="1" applyFont="1" applyFill="1" applyBorder="1" applyAlignment="1">
      <alignment horizontal="center" vertical="center" textRotation="90"/>
    </xf>
    <xf numFmtId="0" fontId="20" fillId="35" borderId="16" xfId="1" applyFont="1" applyFill="1" applyBorder="1" applyAlignment="1">
      <alignment horizontal="center" vertical="center" wrapText="1"/>
    </xf>
    <xf numFmtId="0" fontId="20" fillId="35" borderId="16" xfId="1" applyFont="1" applyFill="1" applyBorder="1" applyAlignment="1">
      <alignment horizontal="center" vertical="center" wrapText="1"/>
    </xf>
    <xf numFmtId="0" fontId="20" fillId="35" borderId="16" xfId="1" applyFont="1" applyFill="1" applyBorder="1" applyAlignment="1">
      <alignment horizontal="center" vertical="center"/>
    </xf>
    <xf numFmtId="0" fontId="20" fillId="35" borderId="17" xfId="1" applyFont="1" applyFill="1" applyBorder="1" applyAlignment="1">
      <alignment horizontal="center" vertical="center"/>
    </xf>
    <xf numFmtId="0" fontId="21" fillId="35" borderId="0" xfId="1" applyFont="1" applyFill="1" applyBorder="1" applyAlignment="1">
      <alignment horizontal="center" vertical="center"/>
    </xf>
    <xf numFmtId="0" fontId="22" fillId="35" borderId="0" xfId="1" applyFont="1" applyFill="1" applyBorder="1" applyAlignment="1">
      <alignment horizontal="center" vertical="center" wrapText="1"/>
    </xf>
    <xf numFmtId="0" fontId="22" fillId="35" borderId="0" xfId="1" applyFont="1" applyFill="1" applyBorder="1" applyAlignment="1">
      <alignment horizontal="center" vertical="center" wrapText="1"/>
    </xf>
    <xf numFmtId="0" fontId="18" fillId="0" borderId="0" xfId="1" applyFont="1"/>
    <xf numFmtId="0" fontId="17" fillId="33" borderId="18" xfId="1" applyFont="1" applyFill="1" applyBorder="1" applyAlignment="1">
      <alignment horizontal="center" vertical="center"/>
    </xf>
    <xf numFmtId="0" fontId="23" fillId="33" borderId="19" xfId="1" applyFont="1" applyFill="1" applyBorder="1" applyAlignment="1">
      <alignment horizontal="center"/>
    </xf>
    <xf numFmtId="0" fontId="24" fillId="33" borderId="20" xfId="1" applyFont="1" applyFill="1" applyBorder="1" applyAlignment="1">
      <alignment horizontal="center"/>
    </xf>
    <xf numFmtId="0" fontId="23" fillId="33" borderId="21" xfId="1" applyFont="1" applyFill="1" applyBorder="1" applyAlignment="1">
      <alignment horizontal="center"/>
    </xf>
    <xf numFmtId="0" fontId="24" fillId="33" borderId="21" xfId="1" applyFont="1" applyFill="1" applyBorder="1" applyAlignment="1">
      <alignment horizontal="center"/>
    </xf>
    <xf numFmtId="0" fontId="23" fillId="33" borderId="22" xfId="1" applyFont="1" applyFill="1" applyBorder="1" applyAlignment="1">
      <alignment horizontal="center"/>
    </xf>
    <xf numFmtId="10" fontId="25" fillId="35" borderId="16" xfId="1" applyNumberFormat="1" applyFont="1" applyFill="1" applyBorder="1" applyAlignment="1">
      <alignment horizontal="center" vertical="center"/>
    </xf>
    <xf numFmtId="0" fontId="16" fillId="35" borderId="0" xfId="1" applyFill="1" applyBorder="1"/>
    <xf numFmtId="0" fontId="16" fillId="0" borderId="0" xfId="1"/>
    <xf numFmtId="0" fontId="26" fillId="35" borderId="0" xfId="1" applyFont="1" applyFill="1" applyBorder="1" applyAlignment="1">
      <alignment horizontal="center"/>
    </xf>
    <xf numFmtId="0" fontId="23" fillId="35" borderId="0" xfId="1" applyFont="1" applyFill="1" applyBorder="1" applyAlignment="1">
      <alignment horizontal="center"/>
    </xf>
    <xf numFmtId="0" fontId="24" fillId="35" borderId="0" xfId="1" applyFont="1" applyFill="1" applyBorder="1" applyAlignment="1">
      <alignment horizontal="center"/>
    </xf>
    <xf numFmtId="2" fontId="21" fillId="35" borderId="0" xfId="1" applyNumberFormat="1" applyFont="1" applyFill="1" applyBorder="1" applyAlignment="1">
      <alignment horizontal="center" vertical="center"/>
    </xf>
    <xf numFmtId="22" fontId="26" fillId="35" borderId="0" xfId="1" applyNumberFormat="1" applyFont="1" applyFill="1" applyBorder="1" applyAlignment="1">
      <alignment horizontal="center"/>
    </xf>
    <xf numFmtId="10" fontId="27" fillId="35" borderId="0" xfId="1" applyNumberFormat="1" applyFont="1" applyFill="1" applyBorder="1" applyAlignment="1">
      <alignment horizontal="center" vertical="center"/>
    </xf>
    <xf numFmtId="0" fontId="16" fillId="35" borderId="0" xfId="1" applyFill="1" applyAlignment="1">
      <alignment horizontal="center"/>
    </xf>
    <xf numFmtId="0" fontId="28" fillId="35" borderId="0" xfId="1" applyFont="1" applyFill="1" applyBorder="1" applyAlignment="1">
      <alignment horizontal="center"/>
    </xf>
    <xf numFmtId="14" fontId="28" fillId="35" borderId="0" xfId="1" applyNumberFormat="1" applyFont="1" applyFill="1" applyBorder="1" applyAlignment="1">
      <alignment horizontal="center"/>
    </xf>
    <xf numFmtId="0" fontId="29" fillId="35" borderId="0" xfId="1" applyFont="1" applyFill="1" applyAlignment="1">
      <alignment horizontal="center"/>
    </xf>
    <xf numFmtId="0" fontId="29" fillId="35" borderId="23" xfId="1" applyFont="1" applyFill="1" applyBorder="1" applyAlignment="1">
      <alignment horizontal="center"/>
    </xf>
    <xf numFmtId="10" fontId="30" fillId="35" borderId="0" xfId="1" applyNumberFormat="1" applyFont="1" applyFill="1" applyBorder="1" applyAlignment="1">
      <alignment horizontal="center" vertical="center"/>
    </xf>
    <xf numFmtId="10" fontId="25" fillId="35" borderId="11" xfId="1" applyNumberFormat="1" applyFont="1" applyFill="1" applyBorder="1" applyAlignment="1">
      <alignment horizontal="center" vertical="center"/>
    </xf>
    <xf numFmtId="0" fontId="21" fillId="35" borderId="0" xfId="1" applyFont="1" applyFill="1" applyBorder="1" applyAlignment="1">
      <alignment horizontal="center"/>
    </xf>
    <xf numFmtId="0" fontId="21" fillId="35" borderId="0" xfId="1" applyFont="1" applyFill="1" applyBorder="1" applyAlignment="1">
      <alignment horizontal="center" wrapText="1"/>
    </xf>
    <xf numFmtId="0" fontId="31" fillId="33" borderId="24" xfId="1" applyFont="1" applyFill="1" applyBorder="1" applyAlignment="1">
      <alignment horizontal="center" vertical="center"/>
    </xf>
    <xf numFmtId="0" fontId="31" fillId="33" borderId="25" xfId="1" applyFont="1" applyFill="1" applyBorder="1" applyAlignment="1">
      <alignment horizontal="center" vertical="center"/>
    </xf>
    <xf numFmtId="0" fontId="31" fillId="33" borderId="26" xfId="1" applyFont="1" applyFill="1" applyBorder="1" applyAlignment="1">
      <alignment horizontal="center" vertical="center"/>
    </xf>
    <xf numFmtId="0" fontId="21" fillId="33" borderId="27" xfId="1" applyFont="1" applyFill="1" applyBorder="1" applyAlignment="1">
      <alignment horizontal="center"/>
    </xf>
    <xf numFmtId="0" fontId="21" fillId="33" borderId="11" xfId="1" applyFont="1" applyFill="1" applyBorder="1" applyAlignment="1">
      <alignment horizontal="center"/>
    </xf>
    <xf numFmtId="0" fontId="21" fillId="33" borderId="28" xfId="1" applyFont="1" applyFill="1" applyBorder="1" applyAlignment="1">
      <alignment horizontal="center" wrapText="1"/>
    </xf>
    <xf numFmtId="0" fontId="21" fillId="33" borderId="16" xfId="1" applyFont="1" applyFill="1" applyBorder="1" applyAlignment="1">
      <alignment horizontal="center"/>
    </xf>
    <xf numFmtId="0" fontId="24" fillId="33" borderId="29" xfId="1" applyFont="1" applyFill="1" applyBorder="1" applyAlignment="1">
      <alignment horizontal="center"/>
    </xf>
    <xf numFmtId="0" fontId="24" fillId="33" borderId="30" xfId="1" applyFont="1" applyFill="1" applyBorder="1" applyAlignment="1">
      <alignment horizontal="center"/>
    </xf>
    <xf numFmtId="0" fontId="21" fillId="33" borderId="30" xfId="1" applyFont="1" applyFill="1" applyBorder="1" applyAlignment="1">
      <alignment horizontal="center" wrapText="1"/>
    </xf>
    <xf numFmtId="0" fontId="24" fillId="33" borderId="31" xfId="1" applyFont="1" applyFill="1" applyBorder="1" applyAlignment="1">
      <alignment horizontal="center"/>
    </xf>
    <xf numFmtId="0" fontId="32" fillId="33" borderId="10" xfId="1" applyFont="1" applyFill="1" applyBorder="1" applyAlignment="1">
      <alignment horizontal="center" vertical="center"/>
    </xf>
    <xf numFmtId="0" fontId="23" fillId="33" borderId="21" xfId="1" applyFont="1" applyFill="1" applyBorder="1" applyAlignment="1">
      <alignment horizontal="center" vertical="center"/>
    </xf>
    <xf numFmtId="0" fontId="24" fillId="33" borderId="21" xfId="1" applyFont="1" applyFill="1" applyBorder="1" applyAlignment="1">
      <alignment horizontal="center" vertical="center"/>
    </xf>
    <xf numFmtId="0" fontId="24" fillId="33" borderId="32" xfId="1" applyFont="1" applyFill="1" applyBorder="1" applyAlignment="1">
      <alignment horizontal="center" vertical="center"/>
    </xf>
    <xf numFmtId="0" fontId="21" fillId="33" borderId="33" xfId="1" applyFont="1" applyFill="1" applyBorder="1" applyAlignment="1">
      <alignment horizontal="center"/>
    </xf>
    <xf numFmtId="0" fontId="21" fillId="33" borderId="19" xfId="1" applyFont="1" applyFill="1" applyBorder="1" applyAlignment="1">
      <alignment horizontal="center"/>
    </xf>
    <xf numFmtId="0" fontId="21" fillId="33" borderId="28" xfId="1" applyFont="1" applyFill="1" applyBorder="1" applyAlignment="1">
      <alignment horizontal="center"/>
    </xf>
    <xf numFmtId="0" fontId="21" fillId="33" borderId="16" xfId="1" applyFont="1" applyFill="1" applyBorder="1" applyAlignment="1">
      <alignment horizontal="center"/>
    </xf>
    <xf numFmtId="0" fontId="22" fillId="33" borderId="34" xfId="1" applyFont="1" applyFill="1" applyBorder="1" applyAlignment="1">
      <alignment horizontal="center" vertical="center" wrapText="1"/>
    </xf>
    <xf numFmtId="0" fontId="22" fillId="33" borderId="35" xfId="1" applyFont="1" applyFill="1" applyBorder="1" applyAlignment="1">
      <alignment horizontal="center" vertical="center" wrapText="1"/>
    </xf>
    <xf numFmtId="0" fontId="22" fillId="33" borderId="33" xfId="1" applyFont="1" applyFill="1" applyBorder="1" applyAlignment="1">
      <alignment horizontal="center" vertical="center" wrapText="1"/>
    </xf>
    <xf numFmtId="0" fontId="22" fillId="33" borderId="19" xfId="1" applyFont="1" applyFill="1" applyBorder="1" applyAlignment="1">
      <alignment horizontal="center" vertical="center" wrapText="1"/>
    </xf>
    <xf numFmtId="0" fontId="22" fillId="33" borderId="34" xfId="1" applyFont="1" applyFill="1" applyBorder="1" applyAlignment="1">
      <alignment horizontal="center" vertical="center" wrapText="1"/>
    </xf>
    <xf numFmtId="0" fontId="22" fillId="33" borderId="36" xfId="1" applyFont="1" applyFill="1" applyBorder="1" applyAlignment="1">
      <alignment horizontal="center" vertical="center" wrapText="1"/>
    </xf>
    <xf numFmtId="0" fontId="32" fillId="33" borderId="18" xfId="1" applyFont="1" applyFill="1" applyBorder="1" applyAlignment="1">
      <alignment horizontal="center" vertical="center"/>
    </xf>
    <xf numFmtId="0" fontId="18" fillId="33" borderId="11" xfId="1" applyFont="1" applyFill="1" applyBorder="1" applyAlignment="1">
      <alignment horizontal="center" vertical="center" textRotation="90" wrapText="1"/>
    </xf>
    <xf numFmtId="0" fontId="18" fillId="33" borderId="13" xfId="1" applyFont="1" applyFill="1" applyBorder="1" applyAlignment="1">
      <alignment horizontal="center" vertical="center" textRotation="90" wrapText="1"/>
    </xf>
    <xf numFmtId="0" fontId="24" fillId="36" borderId="37" xfId="1" applyFont="1" applyFill="1" applyBorder="1" applyAlignment="1">
      <alignment horizontal="center" vertical="center" wrapText="1"/>
    </xf>
    <xf numFmtId="0" fontId="33" fillId="36" borderId="28" xfId="2" applyFont="1" applyFill="1" applyBorder="1" applyAlignment="1">
      <alignment horizontal="center" vertical="center" textRotation="90"/>
    </xf>
    <xf numFmtId="0" fontId="24" fillId="36" borderId="21" xfId="1" applyFont="1" applyFill="1" applyBorder="1" applyAlignment="1">
      <alignment horizontal="center" vertical="center" wrapText="1"/>
    </xf>
    <xf numFmtId="0" fontId="22" fillId="33" borderId="16" xfId="1" applyFont="1" applyFill="1" applyBorder="1" applyAlignment="1">
      <alignment horizontal="center" vertical="center" wrapText="1"/>
    </xf>
    <xf numFmtId="0" fontId="34" fillId="33" borderId="16" xfId="1" applyFont="1" applyFill="1" applyBorder="1" applyAlignment="1">
      <alignment horizontal="center" vertical="center" wrapText="1"/>
    </xf>
    <xf numFmtId="0" fontId="24" fillId="33" borderId="38" xfId="1" applyFont="1" applyFill="1" applyBorder="1" applyAlignment="1">
      <alignment horizontal="center" vertical="center"/>
    </xf>
    <xf numFmtId="0" fontId="24" fillId="33" borderId="38" xfId="1" applyFont="1" applyFill="1" applyBorder="1" applyAlignment="1">
      <alignment horizontal="center" vertical="center" wrapText="1"/>
    </xf>
    <xf numFmtId="0" fontId="35" fillId="33" borderId="38" xfId="1" applyFont="1" applyFill="1" applyBorder="1" applyAlignment="1">
      <alignment horizontal="center" vertical="center"/>
    </xf>
    <xf numFmtId="0" fontId="24" fillId="33" borderId="39" xfId="1" applyFont="1" applyFill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32" fillId="33" borderId="18" xfId="1" applyFont="1" applyFill="1" applyBorder="1" applyAlignment="1">
      <alignment horizontal="center" wrapText="1"/>
    </xf>
    <xf numFmtId="0" fontId="36" fillId="36" borderId="16" xfId="2" applyFont="1" applyFill="1" applyBorder="1" applyAlignment="1">
      <alignment horizontal="center" wrapText="1"/>
    </xf>
    <xf numFmtId="164" fontId="37" fillId="36" borderId="0" xfId="2" applyNumberFormat="1" applyFont="1" applyFill="1" applyBorder="1" applyAlignment="1">
      <alignment horizontal="center" wrapText="1"/>
    </xf>
    <xf numFmtId="2" fontId="16" fillId="36" borderId="0" xfId="1" applyNumberFormat="1" applyFill="1" applyBorder="1" applyAlignment="1">
      <alignment horizontal="center"/>
    </xf>
    <xf numFmtId="165" fontId="16" fillId="36" borderId="16" xfId="1" applyNumberFormat="1" applyFill="1" applyBorder="1" applyAlignment="1">
      <alignment horizontal="center"/>
    </xf>
    <xf numFmtId="165" fontId="22" fillId="33" borderId="22" xfId="1" applyNumberFormat="1" applyFont="1" applyFill="1" applyBorder="1" applyAlignment="1">
      <alignment horizontal="center" vertical="center"/>
    </xf>
    <xf numFmtId="165" fontId="22" fillId="33" borderId="19" xfId="1" applyNumberFormat="1" applyFont="1" applyFill="1" applyBorder="1" applyAlignment="1">
      <alignment horizontal="center" vertical="center"/>
    </xf>
    <xf numFmtId="2" fontId="22" fillId="33" borderId="19" xfId="1" quotePrefix="1" applyNumberFormat="1" applyFont="1" applyFill="1" applyBorder="1" applyAlignment="1">
      <alignment horizontal="center" vertical="center"/>
    </xf>
    <xf numFmtId="165" fontId="21" fillId="33" borderId="19" xfId="1" applyNumberFormat="1" applyFont="1" applyFill="1" applyBorder="1" applyAlignment="1">
      <alignment horizontal="center" vertical="center"/>
    </xf>
    <xf numFmtId="165" fontId="21" fillId="33" borderId="22" xfId="1" applyNumberFormat="1" applyFont="1" applyFill="1" applyBorder="1" applyAlignment="1">
      <alignment horizontal="center" vertical="center"/>
    </xf>
    <xf numFmtId="2" fontId="22" fillId="33" borderId="22" xfId="1" applyNumberFormat="1" applyFont="1" applyFill="1" applyBorder="1" applyAlignment="1">
      <alignment horizontal="center" vertical="center"/>
    </xf>
    <xf numFmtId="2" fontId="22" fillId="33" borderId="19" xfId="1" applyNumberFormat="1" applyFont="1" applyFill="1" applyBorder="1" applyAlignment="1">
      <alignment horizontal="center" vertical="center"/>
    </xf>
    <xf numFmtId="165" fontId="22" fillId="33" borderId="34" xfId="1" applyNumberFormat="1" applyFont="1" applyFill="1" applyBorder="1" applyAlignment="1">
      <alignment horizontal="center" vertical="center"/>
    </xf>
    <xf numFmtId="2" fontId="21" fillId="33" borderId="36" xfId="1" applyNumberFormat="1" applyFont="1" applyFill="1" applyBorder="1" applyAlignment="1">
      <alignment horizontal="center" vertical="center"/>
    </xf>
    <xf numFmtId="0" fontId="32" fillId="33" borderId="40" xfId="1" applyFont="1" applyFill="1" applyBorder="1" applyAlignment="1">
      <alignment horizontal="center" wrapText="1"/>
    </xf>
    <xf numFmtId="165" fontId="21" fillId="33" borderId="16" xfId="1" applyNumberFormat="1" applyFont="1" applyFill="1" applyBorder="1" applyAlignment="1">
      <alignment horizontal="center" vertical="center"/>
    </xf>
    <xf numFmtId="165" fontId="21" fillId="33" borderId="11" xfId="1" applyNumberFormat="1" applyFont="1" applyFill="1" applyBorder="1" applyAlignment="1">
      <alignment horizontal="center" vertical="center"/>
    </xf>
    <xf numFmtId="0" fontId="38" fillId="33" borderId="41" xfId="1" applyFont="1" applyFill="1" applyBorder="1" applyAlignment="1">
      <alignment horizontal="right"/>
    </xf>
    <xf numFmtId="2" fontId="39" fillId="36" borderId="42" xfId="1" applyNumberFormat="1" applyFont="1" applyFill="1" applyBorder="1" applyAlignment="1">
      <alignment horizontal="center"/>
    </xf>
    <xf numFmtId="2" fontId="40" fillId="36" borderId="42" xfId="1" applyNumberFormat="1" applyFont="1" applyFill="1" applyBorder="1" applyAlignment="1">
      <alignment horizontal="center" vertical="center"/>
    </xf>
    <xf numFmtId="2" fontId="22" fillId="33" borderId="42" xfId="1" applyNumberFormat="1" applyFont="1" applyFill="1" applyBorder="1" applyAlignment="1">
      <alignment horizontal="center" vertical="center"/>
    </xf>
    <xf numFmtId="2" fontId="40" fillId="33" borderId="42" xfId="1" applyNumberFormat="1" applyFont="1" applyFill="1" applyBorder="1" applyAlignment="1">
      <alignment horizontal="center" vertical="center"/>
    </xf>
    <xf numFmtId="2" fontId="40" fillId="33" borderId="43" xfId="1" applyNumberFormat="1" applyFont="1" applyFill="1" applyBorder="1" applyAlignment="1">
      <alignment horizontal="center" vertical="center"/>
    </xf>
    <xf numFmtId="0" fontId="16" fillId="0" borderId="0" xfId="1" applyAlignment="1">
      <alignment horizontal="center"/>
    </xf>
    <xf numFmtId="0" fontId="16" fillId="0" borderId="0" xfId="1" quotePrefix="1" applyAlignment="1">
      <alignment horizontal="center"/>
    </xf>
    <xf numFmtId="0" fontId="21" fillId="0" borderId="0" xfId="1" applyFont="1" applyAlignment="1">
      <alignment horizontal="center" vertical="center"/>
    </xf>
    <xf numFmtId="2" fontId="16" fillId="0" borderId="0" xfId="1" applyNumberFormat="1" applyAlignment="1">
      <alignment horizontal="center"/>
    </xf>
    <xf numFmtId="10" fontId="16" fillId="0" borderId="0" xfId="1" applyNumberFormat="1" applyAlignment="1">
      <alignment horizontal="center"/>
    </xf>
    <xf numFmtId="0" fontId="16" fillId="0" borderId="0" xfId="1" applyAlignment="1">
      <alignment horizontal="center" wrapText="1"/>
    </xf>
    <xf numFmtId="0" fontId="21" fillId="0" borderId="0" xfId="1" quotePrefix="1" applyFont="1" applyAlignment="1">
      <alignment horizontal="center" vertical="center"/>
    </xf>
    <xf numFmtId="0" fontId="41" fillId="0" borderId="0" xfId="1" quotePrefix="1" applyFont="1" applyAlignment="1">
      <alignment horizontal="left"/>
    </xf>
    <xf numFmtId="0" fontId="42" fillId="0" borderId="0" xfId="1" applyFont="1" applyAlignment="1">
      <alignment horizontal="left" vertical="center"/>
    </xf>
    <xf numFmtId="165" fontId="16" fillId="0" borderId="0" xfId="1" applyNumberFormat="1"/>
  </cellXfs>
  <cellStyles count="2221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2 2" xfId="9"/>
    <cellStyle name="20% - Accent1 2 3" xfId="10"/>
    <cellStyle name="20% - Accent1 2 3 2" xfId="11"/>
    <cellStyle name="20% - Accent1 2 4" xfId="12"/>
    <cellStyle name="20% - Accent1 2 4 2" xfId="13"/>
    <cellStyle name="20% - Accent1 2 5" xfId="14"/>
    <cellStyle name="20% - Accent1 2 5 2" xfId="15"/>
    <cellStyle name="20% - Accent1 2 6" xfId="16"/>
    <cellStyle name="20% - Accent1 2 6 2" xfId="17"/>
    <cellStyle name="20% - Accent1 2 7" xfId="18"/>
    <cellStyle name="20% - Accent1 2 8" xfId="19"/>
    <cellStyle name="20% - Accent1 2 9" xfId="20"/>
    <cellStyle name="20% - Accent1 3" xfId="21"/>
    <cellStyle name="20% - Accent1 3 10" xfId="22"/>
    <cellStyle name="20% - Accent1 3 11" xfId="23"/>
    <cellStyle name="20% - Accent1 3 2" xfId="24"/>
    <cellStyle name="20% - Accent1 3 2 2" xfId="25"/>
    <cellStyle name="20% - Accent1 3 3" xfId="26"/>
    <cellStyle name="20% - Accent1 3 3 2" xfId="27"/>
    <cellStyle name="20% - Accent1 3 4" xfId="28"/>
    <cellStyle name="20% - Accent1 3 4 2" xfId="29"/>
    <cellStyle name="20% - Accent1 3 5" xfId="30"/>
    <cellStyle name="20% - Accent1 3 6" xfId="31"/>
    <cellStyle name="20% - Accent1 3 7" xfId="32"/>
    <cellStyle name="20% - Accent1 3 8" xfId="33"/>
    <cellStyle name="20% - Accent1 3 9" xfId="34"/>
    <cellStyle name="20% - Accent1 4" xfId="35"/>
    <cellStyle name="20% - Accent1 4 10" xfId="36"/>
    <cellStyle name="20% - Accent1 4 11" xfId="37"/>
    <cellStyle name="20% - Accent1 4 2" xfId="38"/>
    <cellStyle name="20% - Accent1 4 2 2" xfId="39"/>
    <cellStyle name="20% - Accent1 4 3" xfId="40"/>
    <cellStyle name="20% - Accent1 4 3 2" xfId="41"/>
    <cellStyle name="20% - Accent1 4 4" xfId="42"/>
    <cellStyle name="20% - Accent1 4 4 2" xfId="43"/>
    <cellStyle name="20% - Accent1 4 5" xfId="44"/>
    <cellStyle name="20% - Accent1 4 6" xfId="45"/>
    <cellStyle name="20% - Accent1 4 7" xfId="46"/>
    <cellStyle name="20% - Accent1 4 8" xfId="47"/>
    <cellStyle name="20% - Accent1 4 9" xfId="48"/>
    <cellStyle name="20% - Accent1 5" xfId="49"/>
    <cellStyle name="20% - Accent1 5 2" xfId="50"/>
    <cellStyle name="20% - Accent1 6" xfId="51"/>
    <cellStyle name="20% - Accent1 6 2" xfId="52"/>
    <cellStyle name="20% - Accent1 7" xfId="53"/>
    <cellStyle name="20% - Accent1 8" xfId="54"/>
    <cellStyle name="20% - Accent2 2" xfId="55"/>
    <cellStyle name="20% - Accent2 2 10" xfId="56"/>
    <cellStyle name="20% - Accent2 2 11" xfId="57"/>
    <cellStyle name="20% - Accent2 2 12" xfId="58"/>
    <cellStyle name="20% - Accent2 2 13" xfId="59"/>
    <cellStyle name="20% - Accent2 2 2" xfId="60"/>
    <cellStyle name="20% - Accent2 2 2 2" xfId="61"/>
    <cellStyle name="20% - Accent2 2 3" xfId="62"/>
    <cellStyle name="20% - Accent2 2 3 2" xfId="63"/>
    <cellStyle name="20% - Accent2 2 4" xfId="64"/>
    <cellStyle name="20% - Accent2 2 4 2" xfId="65"/>
    <cellStyle name="20% - Accent2 2 5" xfId="66"/>
    <cellStyle name="20% - Accent2 2 5 2" xfId="67"/>
    <cellStyle name="20% - Accent2 2 6" xfId="68"/>
    <cellStyle name="20% - Accent2 2 6 2" xfId="69"/>
    <cellStyle name="20% - Accent2 2 7" xfId="70"/>
    <cellStyle name="20% - Accent2 2 8" xfId="71"/>
    <cellStyle name="20% - Accent2 2 9" xfId="72"/>
    <cellStyle name="20% - Accent2 3" xfId="73"/>
    <cellStyle name="20% - Accent2 3 10" xfId="74"/>
    <cellStyle name="20% - Accent2 3 11" xfId="75"/>
    <cellStyle name="20% - Accent2 3 2" xfId="76"/>
    <cellStyle name="20% - Accent2 3 2 2" xfId="77"/>
    <cellStyle name="20% - Accent2 3 3" xfId="78"/>
    <cellStyle name="20% - Accent2 3 3 2" xfId="79"/>
    <cellStyle name="20% - Accent2 3 4" xfId="80"/>
    <cellStyle name="20% - Accent2 3 4 2" xfId="81"/>
    <cellStyle name="20% - Accent2 3 5" xfId="82"/>
    <cellStyle name="20% - Accent2 3 6" xfId="83"/>
    <cellStyle name="20% - Accent2 3 7" xfId="84"/>
    <cellStyle name="20% - Accent2 3 8" xfId="85"/>
    <cellStyle name="20% - Accent2 3 9" xfId="86"/>
    <cellStyle name="20% - Accent2 4" xfId="87"/>
    <cellStyle name="20% - Accent2 4 10" xfId="88"/>
    <cellStyle name="20% - Accent2 4 11" xfId="89"/>
    <cellStyle name="20% - Accent2 4 2" xfId="90"/>
    <cellStyle name="20% - Accent2 4 2 2" xfId="91"/>
    <cellStyle name="20% - Accent2 4 3" xfId="92"/>
    <cellStyle name="20% - Accent2 4 3 2" xfId="93"/>
    <cellStyle name="20% - Accent2 4 4" xfId="94"/>
    <cellStyle name="20% - Accent2 4 4 2" xfId="95"/>
    <cellStyle name="20% - Accent2 4 5" xfId="96"/>
    <cellStyle name="20% - Accent2 4 6" xfId="97"/>
    <cellStyle name="20% - Accent2 4 7" xfId="98"/>
    <cellStyle name="20% - Accent2 4 8" xfId="99"/>
    <cellStyle name="20% - Accent2 4 9" xfId="100"/>
    <cellStyle name="20% - Accent2 5" xfId="101"/>
    <cellStyle name="20% - Accent2 5 2" xfId="102"/>
    <cellStyle name="20% - Accent2 6" xfId="103"/>
    <cellStyle name="20% - Accent2 6 2" xfId="104"/>
    <cellStyle name="20% - Accent2 7" xfId="105"/>
    <cellStyle name="20% - Accent2 8" xfId="106"/>
    <cellStyle name="20% - Accent3 2" xfId="107"/>
    <cellStyle name="20% - Accent3 2 10" xfId="108"/>
    <cellStyle name="20% - Accent3 2 11" xfId="109"/>
    <cellStyle name="20% - Accent3 2 12" xfId="110"/>
    <cellStyle name="20% - Accent3 2 13" xfId="111"/>
    <cellStyle name="20% - Accent3 2 2" xfId="112"/>
    <cellStyle name="20% - Accent3 2 2 2" xfId="113"/>
    <cellStyle name="20% - Accent3 2 3" xfId="114"/>
    <cellStyle name="20% - Accent3 2 3 2" xfId="115"/>
    <cellStyle name="20% - Accent3 2 4" xfId="116"/>
    <cellStyle name="20% - Accent3 2 4 2" xfId="117"/>
    <cellStyle name="20% - Accent3 2 5" xfId="118"/>
    <cellStyle name="20% - Accent3 2 5 2" xfId="119"/>
    <cellStyle name="20% - Accent3 2 6" xfId="120"/>
    <cellStyle name="20% - Accent3 2 6 2" xfId="121"/>
    <cellStyle name="20% - Accent3 2 7" xfId="122"/>
    <cellStyle name="20% - Accent3 2 8" xfId="123"/>
    <cellStyle name="20% - Accent3 2 9" xfId="124"/>
    <cellStyle name="20% - Accent3 3" xfId="125"/>
    <cellStyle name="20% - Accent3 3 10" xfId="126"/>
    <cellStyle name="20% - Accent3 3 11" xfId="127"/>
    <cellStyle name="20% - Accent3 3 2" xfId="128"/>
    <cellStyle name="20% - Accent3 3 2 2" xfId="129"/>
    <cellStyle name="20% - Accent3 3 3" xfId="130"/>
    <cellStyle name="20% - Accent3 3 3 2" xfId="131"/>
    <cellStyle name="20% - Accent3 3 4" xfId="132"/>
    <cellStyle name="20% - Accent3 3 4 2" xfId="133"/>
    <cellStyle name="20% - Accent3 3 5" xfId="134"/>
    <cellStyle name="20% - Accent3 3 6" xfId="135"/>
    <cellStyle name="20% - Accent3 3 7" xfId="136"/>
    <cellStyle name="20% - Accent3 3 8" xfId="137"/>
    <cellStyle name="20% - Accent3 3 9" xfId="138"/>
    <cellStyle name="20% - Accent3 4" xfId="139"/>
    <cellStyle name="20% - Accent3 4 10" xfId="140"/>
    <cellStyle name="20% - Accent3 4 11" xfId="141"/>
    <cellStyle name="20% - Accent3 4 2" xfId="142"/>
    <cellStyle name="20% - Accent3 4 2 2" xfId="143"/>
    <cellStyle name="20% - Accent3 4 3" xfId="144"/>
    <cellStyle name="20% - Accent3 4 3 2" xfId="145"/>
    <cellStyle name="20% - Accent3 4 4" xfId="146"/>
    <cellStyle name="20% - Accent3 4 4 2" xfId="147"/>
    <cellStyle name="20% - Accent3 4 5" xfId="148"/>
    <cellStyle name="20% - Accent3 4 6" xfId="149"/>
    <cellStyle name="20% - Accent3 4 7" xfId="150"/>
    <cellStyle name="20% - Accent3 4 8" xfId="151"/>
    <cellStyle name="20% - Accent3 4 9" xfId="152"/>
    <cellStyle name="20% - Accent3 5" xfId="153"/>
    <cellStyle name="20% - Accent3 5 2" xfId="154"/>
    <cellStyle name="20% - Accent3 6" xfId="155"/>
    <cellStyle name="20% - Accent3 6 2" xfId="156"/>
    <cellStyle name="20% - Accent3 7" xfId="157"/>
    <cellStyle name="20% - Accent3 8" xfId="158"/>
    <cellStyle name="20% - Accent4 2" xfId="159"/>
    <cellStyle name="20% - Accent4 2 10" xfId="160"/>
    <cellStyle name="20% - Accent4 2 11" xfId="161"/>
    <cellStyle name="20% - Accent4 2 12" xfId="162"/>
    <cellStyle name="20% - Accent4 2 13" xfId="163"/>
    <cellStyle name="20% - Accent4 2 2" xfId="164"/>
    <cellStyle name="20% - Accent4 2 2 2" xfId="165"/>
    <cellStyle name="20% - Accent4 2 3" xfId="166"/>
    <cellStyle name="20% - Accent4 2 3 2" xfId="167"/>
    <cellStyle name="20% - Accent4 2 4" xfId="168"/>
    <cellStyle name="20% - Accent4 2 4 2" xfId="169"/>
    <cellStyle name="20% - Accent4 2 5" xfId="170"/>
    <cellStyle name="20% - Accent4 2 5 2" xfId="171"/>
    <cellStyle name="20% - Accent4 2 6" xfId="172"/>
    <cellStyle name="20% - Accent4 2 6 2" xfId="173"/>
    <cellStyle name="20% - Accent4 2 7" xfId="174"/>
    <cellStyle name="20% - Accent4 2 8" xfId="175"/>
    <cellStyle name="20% - Accent4 2 9" xfId="176"/>
    <cellStyle name="20% - Accent4 3" xfId="177"/>
    <cellStyle name="20% - Accent4 3 10" xfId="178"/>
    <cellStyle name="20% - Accent4 3 11" xfId="179"/>
    <cellStyle name="20% - Accent4 3 2" xfId="180"/>
    <cellStyle name="20% - Accent4 3 2 2" xfId="181"/>
    <cellStyle name="20% - Accent4 3 3" xfId="182"/>
    <cellStyle name="20% - Accent4 3 3 2" xfId="183"/>
    <cellStyle name="20% - Accent4 3 4" xfId="184"/>
    <cellStyle name="20% - Accent4 3 4 2" xfId="185"/>
    <cellStyle name="20% - Accent4 3 5" xfId="186"/>
    <cellStyle name="20% - Accent4 3 6" xfId="187"/>
    <cellStyle name="20% - Accent4 3 7" xfId="188"/>
    <cellStyle name="20% - Accent4 3 8" xfId="189"/>
    <cellStyle name="20% - Accent4 3 9" xfId="190"/>
    <cellStyle name="20% - Accent4 4" xfId="191"/>
    <cellStyle name="20% - Accent4 4 10" xfId="192"/>
    <cellStyle name="20% - Accent4 4 11" xfId="193"/>
    <cellStyle name="20% - Accent4 4 2" xfId="194"/>
    <cellStyle name="20% - Accent4 4 2 2" xfId="195"/>
    <cellStyle name="20% - Accent4 4 3" xfId="196"/>
    <cellStyle name="20% - Accent4 4 3 2" xfId="197"/>
    <cellStyle name="20% - Accent4 4 4" xfId="198"/>
    <cellStyle name="20% - Accent4 4 4 2" xfId="199"/>
    <cellStyle name="20% - Accent4 4 5" xfId="200"/>
    <cellStyle name="20% - Accent4 4 6" xfId="201"/>
    <cellStyle name="20% - Accent4 4 7" xfId="202"/>
    <cellStyle name="20% - Accent4 4 8" xfId="203"/>
    <cellStyle name="20% - Accent4 4 9" xfId="204"/>
    <cellStyle name="20% - Accent4 5" xfId="205"/>
    <cellStyle name="20% - Accent4 5 2" xfId="206"/>
    <cellStyle name="20% - Accent4 6" xfId="207"/>
    <cellStyle name="20% - Accent4 6 2" xfId="208"/>
    <cellStyle name="20% - Accent4 7" xfId="209"/>
    <cellStyle name="20% - Accent4 8" xfId="210"/>
    <cellStyle name="20% - Accent5 2" xfId="211"/>
    <cellStyle name="20% - Accent5 2 10" xfId="212"/>
    <cellStyle name="20% - Accent5 2 11" xfId="213"/>
    <cellStyle name="20% - Accent5 2 12" xfId="214"/>
    <cellStyle name="20% - Accent5 2 13" xfId="215"/>
    <cellStyle name="20% - Accent5 2 2" xfId="216"/>
    <cellStyle name="20% - Accent5 2 2 2" xfId="217"/>
    <cellStyle name="20% - Accent5 2 3" xfId="218"/>
    <cellStyle name="20% - Accent5 2 3 2" xfId="219"/>
    <cellStyle name="20% - Accent5 2 4" xfId="220"/>
    <cellStyle name="20% - Accent5 2 4 2" xfId="221"/>
    <cellStyle name="20% - Accent5 2 5" xfId="222"/>
    <cellStyle name="20% - Accent5 2 5 2" xfId="223"/>
    <cellStyle name="20% - Accent5 2 6" xfId="224"/>
    <cellStyle name="20% - Accent5 2 6 2" xfId="225"/>
    <cellStyle name="20% - Accent5 2 7" xfId="226"/>
    <cellStyle name="20% - Accent5 2 8" xfId="227"/>
    <cellStyle name="20% - Accent5 2 9" xfId="228"/>
    <cellStyle name="20% - Accent5 3" xfId="229"/>
    <cellStyle name="20% - Accent5 3 10" xfId="230"/>
    <cellStyle name="20% - Accent5 3 11" xfId="231"/>
    <cellStyle name="20% - Accent5 3 2" xfId="232"/>
    <cellStyle name="20% - Accent5 3 2 2" xfId="233"/>
    <cellStyle name="20% - Accent5 3 3" xfId="234"/>
    <cellStyle name="20% - Accent5 3 3 2" xfId="235"/>
    <cellStyle name="20% - Accent5 3 4" xfId="236"/>
    <cellStyle name="20% - Accent5 3 4 2" xfId="237"/>
    <cellStyle name="20% - Accent5 3 5" xfId="238"/>
    <cellStyle name="20% - Accent5 3 6" xfId="239"/>
    <cellStyle name="20% - Accent5 3 7" xfId="240"/>
    <cellStyle name="20% - Accent5 3 8" xfId="241"/>
    <cellStyle name="20% - Accent5 3 9" xfId="242"/>
    <cellStyle name="20% - Accent5 4" xfId="243"/>
    <cellStyle name="20% - Accent5 4 10" xfId="244"/>
    <cellStyle name="20% - Accent5 4 11" xfId="245"/>
    <cellStyle name="20% - Accent5 4 2" xfId="246"/>
    <cellStyle name="20% - Accent5 4 2 2" xfId="247"/>
    <cellStyle name="20% - Accent5 4 3" xfId="248"/>
    <cellStyle name="20% - Accent5 4 3 2" xfId="249"/>
    <cellStyle name="20% - Accent5 4 4" xfId="250"/>
    <cellStyle name="20% - Accent5 4 4 2" xfId="251"/>
    <cellStyle name="20% - Accent5 4 5" xfId="252"/>
    <cellStyle name="20% - Accent5 4 6" xfId="253"/>
    <cellStyle name="20% - Accent5 4 7" xfId="254"/>
    <cellStyle name="20% - Accent5 4 8" xfId="255"/>
    <cellStyle name="20% - Accent5 4 9" xfId="256"/>
    <cellStyle name="20% - Accent5 5" xfId="257"/>
    <cellStyle name="20% - Accent5 5 2" xfId="258"/>
    <cellStyle name="20% - Accent5 6" xfId="259"/>
    <cellStyle name="20% - Accent5 6 2" xfId="260"/>
    <cellStyle name="20% - Accent5 7" xfId="261"/>
    <cellStyle name="20% - Accent5 8" xfId="262"/>
    <cellStyle name="20% - Accent6 2" xfId="263"/>
    <cellStyle name="20% - Accent6 2 10" xfId="264"/>
    <cellStyle name="20% - Accent6 2 11" xfId="265"/>
    <cellStyle name="20% - Accent6 2 12" xfId="266"/>
    <cellStyle name="20% - Accent6 2 13" xfId="267"/>
    <cellStyle name="20% - Accent6 2 2" xfId="268"/>
    <cellStyle name="20% - Accent6 2 2 2" xfId="269"/>
    <cellStyle name="20% - Accent6 2 3" xfId="270"/>
    <cellStyle name="20% - Accent6 2 3 2" xfId="271"/>
    <cellStyle name="20% - Accent6 2 4" xfId="272"/>
    <cellStyle name="20% - Accent6 2 4 2" xfId="273"/>
    <cellStyle name="20% - Accent6 2 5" xfId="274"/>
    <cellStyle name="20% - Accent6 2 5 2" xfId="275"/>
    <cellStyle name="20% - Accent6 2 6" xfId="276"/>
    <cellStyle name="20% - Accent6 2 6 2" xfId="277"/>
    <cellStyle name="20% - Accent6 2 7" xfId="278"/>
    <cellStyle name="20% - Accent6 2 8" xfId="279"/>
    <cellStyle name="20% - Accent6 2 9" xfId="280"/>
    <cellStyle name="20% - Accent6 3" xfId="281"/>
    <cellStyle name="20% - Accent6 3 10" xfId="282"/>
    <cellStyle name="20% - Accent6 3 11" xfId="283"/>
    <cellStyle name="20% - Accent6 3 2" xfId="284"/>
    <cellStyle name="20% - Accent6 3 2 2" xfId="285"/>
    <cellStyle name="20% - Accent6 3 3" xfId="286"/>
    <cellStyle name="20% - Accent6 3 3 2" xfId="287"/>
    <cellStyle name="20% - Accent6 3 4" xfId="288"/>
    <cellStyle name="20% - Accent6 3 4 2" xfId="289"/>
    <cellStyle name="20% - Accent6 3 5" xfId="290"/>
    <cellStyle name="20% - Accent6 3 6" xfId="291"/>
    <cellStyle name="20% - Accent6 3 7" xfId="292"/>
    <cellStyle name="20% - Accent6 3 8" xfId="293"/>
    <cellStyle name="20% - Accent6 3 9" xfId="294"/>
    <cellStyle name="20% - Accent6 4" xfId="295"/>
    <cellStyle name="20% - Accent6 4 10" xfId="296"/>
    <cellStyle name="20% - Accent6 4 11" xfId="297"/>
    <cellStyle name="20% - Accent6 4 2" xfId="298"/>
    <cellStyle name="20% - Accent6 4 2 2" xfId="299"/>
    <cellStyle name="20% - Accent6 4 3" xfId="300"/>
    <cellStyle name="20% - Accent6 4 3 2" xfId="301"/>
    <cellStyle name="20% - Accent6 4 4" xfId="302"/>
    <cellStyle name="20% - Accent6 4 4 2" xfId="303"/>
    <cellStyle name="20% - Accent6 4 5" xfId="304"/>
    <cellStyle name="20% - Accent6 4 6" xfId="305"/>
    <cellStyle name="20% - Accent6 4 7" xfId="306"/>
    <cellStyle name="20% - Accent6 4 8" xfId="307"/>
    <cellStyle name="20% - Accent6 4 9" xfId="308"/>
    <cellStyle name="20% - Accent6 5" xfId="309"/>
    <cellStyle name="20% - Accent6 5 2" xfId="310"/>
    <cellStyle name="20% - Accent6 6" xfId="311"/>
    <cellStyle name="20% - Accent6 6 2" xfId="312"/>
    <cellStyle name="20% - Accent6 7" xfId="313"/>
    <cellStyle name="20% - Accent6 8" xfId="314"/>
    <cellStyle name="40% - Accent1 2" xfId="315"/>
    <cellStyle name="40% - Accent1 2 10" xfId="316"/>
    <cellStyle name="40% - Accent1 2 11" xfId="317"/>
    <cellStyle name="40% - Accent1 2 12" xfId="318"/>
    <cellStyle name="40% - Accent1 2 13" xfId="319"/>
    <cellStyle name="40% - Accent1 2 2" xfId="320"/>
    <cellStyle name="40% - Accent1 2 2 2" xfId="321"/>
    <cellStyle name="40% - Accent1 2 3" xfId="322"/>
    <cellStyle name="40% - Accent1 2 3 2" xfId="323"/>
    <cellStyle name="40% - Accent1 2 4" xfId="324"/>
    <cellStyle name="40% - Accent1 2 4 2" xfId="325"/>
    <cellStyle name="40% - Accent1 2 5" xfId="326"/>
    <cellStyle name="40% - Accent1 2 5 2" xfId="327"/>
    <cellStyle name="40% - Accent1 2 6" xfId="328"/>
    <cellStyle name="40% - Accent1 2 6 2" xfId="329"/>
    <cellStyle name="40% - Accent1 2 7" xfId="330"/>
    <cellStyle name="40% - Accent1 2 8" xfId="331"/>
    <cellStyle name="40% - Accent1 2 9" xfId="332"/>
    <cellStyle name="40% - Accent1 3" xfId="333"/>
    <cellStyle name="40% - Accent1 3 10" xfId="334"/>
    <cellStyle name="40% - Accent1 3 11" xfId="335"/>
    <cellStyle name="40% - Accent1 3 2" xfId="336"/>
    <cellStyle name="40% - Accent1 3 2 2" xfId="337"/>
    <cellStyle name="40% - Accent1 3 3" xfId="338"/>
    <cellStyle name="40% - Accent1 3 3 2" xfId="339"/>
    <cellStyle name="40% - Accent1 3 4" xfId="340"/>
    <cellStyle name="40% - Accent1 3 4 2" xfId="341"/>
    <cellStyle name="40% - Accent1 3 5" xfId="342"/>
    <cellStyle name="40% - Accent1 3 6" xfId="343"/>
    <cellStyle name="40% - Accent1 3 7" xfId="344"/>
    <cellStyle name="40% - Accent1 3 8" xfId="345"/>
    <cellStyle name="40% - Accent1 3 9" xfId="346"/>
    <cellStyle name="40% - Accent1 4" xfId="347"/>
    <cellStyle name="40% - Accent1 4 10" xfId="348"/>
    <cellStyle name="40% - Accent1 4 11" xfId="349"/>
    <cellStyle name="40% - Accent1 4 2" xfId="350"/>
    <cellStyle name="40% - Accent1 4 2 2" xfId="351"/>
    <cellStyle name="40% - Accent1 4 3" xfId="352"/>
    <cellStyle name="40% - Accent1 4 3 2" xfId="353"/>
    <cellStyle name="40% - Accent1 4 4" xfId="354"/>
    <cellStyle name="40% - Accent1 4 4 2" xfId="355"/>
    <cellStyle name="40% - Accent1 4 5" xfId="356"/>
    <cellStyle name="40% - Accent1 4 6" xfId="357"/>
    <cellStyle name="40% - Accent1 4 7" xfId="358"/>
    <cellStyle name="40% - Accent1 4 8" xfId="359"/>
    <cellStyle name="40% - Accent1 4 9" xfId="360"/>
    <cellStyle name="40% - Accent1 5" xfId="361"/>
    <cellStyle name="40% - Accent1 5 2" xfId="362"/>
    <cellStyle name="40% - Accent1 6" xfId="363"/>
    <cellStyle name="40% - Accent1 6 2" xfId="364"/>
    <cellStyle name="40% - Accent1 7" xfId="365"/>
    <cellStyle name="40% - Accent1 8" xfId="366"/>
    <cellStyle name="40% - Accent2 2" xfId="367"/>
    <cellStyle name="40% - Accent2 2 10" xfId="368"/>
    <cellStyle name="40% - Accent2 2 11" xfId="369"/>
    <cellStyle name="40% - Accent2 2 12" xfId="370"/>
    <cellStyle name="40% - Accent2 2 13" xfId="371"/>
    <cellStyle name="40% - Accent2 2 2" xfId="372"/>
    <cellStyle name="40% - Accent2 2 2 2" xfId="373"/>
    <cellStyle name="40% - Accent2 2 3" xfId="374"/>
    <cellStyle name="40% - Accent2 2 3 2" xfId="375"/>
    <cellStyle name="40% - Accent2 2 4" xfId="376"/>
    <cellStyle name="40% - Accent2 2 4 2" xfId="377"/>
    <cellStyle name="40% - Accent2 2 5" xfId="378"/>
    <cellStyle name="40% - Accent2 2 5 2" xfId="379"/>
    <cellStyle name="40% - Accent2 2 6" xfId="380"/>
    <cellStyle name="40% - Accent2 2 6 2" xfId="381"/>
    <cellStyle name="40% - Accent2 2 7" xfId="382"/>
    <cellStyle name="40% - Accent2 2 8" xfId="383"/>
    <cellStyle name="40% - Accent2 2 9" xfId="384"/>
    <cellStyle name="40% - Accent2 3" xfId="385"/>
    <cellStyle name="40% - Accent2 3 10" xfId="386"/>
    <cellStyle name="40% - Accent2 3 11" xfId="387"/>
    <cellStyle name="40% - Accent2 3 2" xfId="388"/>
    <cellStyle name="40% - Accent2 3 2 2" xfId="389"/>
    <cellStyle name="40% - Accent2 3 3" xfId="390"/>
    <cellStyle name="40% - Accent2 3 3 2" xfId="391"/>
    <cellStyle name="40% - Accent2 3 4" xfId="392"/>
    <cellStyle name="40% - Accent2 3 4 2" xfId="393"/>
    <cellStyle name="40% - Accent2 3 5" xfId="394"/>
    <cellStyle name="40% - Accent2 3 6" xfId="395"/>
    <cellStyle name="40% - Accent2 3 7" xfId="396"/>
    <cellStyle name="40% - Accent2 3 8" xfId="397"/>
    <cellStyle name="40% - Accent2 3 9" xfId="398"/>
    <cellStyle name="40% - Accent2 4" xfId="399"/>
    <cellStyle name="40% - Accent2 4 10" xfId="400"/>
    <cellStyle name="40% - Accent2 4 11" xfId="401"/>
    <cellStyle name="40% - Accent2 4 2" xfId="402"/>
    <cellStyle name="40% - Accent2 4 2 2" xfId="403"/>
    <cellStyle name="40% - Accent2 4 3" xfId="404"/>
    <cellStyle name="40% - Accent2 4 3 2" xfId="405"/>
    <cellStyle name="40% - Accent2 4 4" xfId="406"/>
    <cellStyle name="40% - Accent2 4 4 2" xfId="407"/>
    <cellStyle name="40% - Accent2 4 5" xfId="408"/>
    <cellStyle name="40% - Accent2 4 6" xfId="409"/>
    <cellStyle name="40% - Accent2 4 7" xfId="410"/>
    <cellStyle name="40% - Accent2 4 8" xfId="411"/>
    <cellStyle name="40% - Accent2 4 9" xfId="412"/>
    <cellStyle name="40% - Accent2 5" xfId="413"/>
    <cellStyle name="40% - Accent2 5 2" xfId="414"/>
    <cellStyle name="40% - Accent2 6" xfId="415"/>
    <cellStyle name="40% - Accent2 6 2" xfId="416"/>
    <cellStyle name="40% - Accent2 7" xfId="417"/>
    <cellStyle name="40% - Accent2 8" xfId="418"/>
    <cellStyle name="40% - Accent3 2" xfId="419"/>
    <cellStyle name="40% - Accent3 2 10" xfId="420"/>
    <cellStyle name="40% - Accent3 2 11" xfId="421"/>
    <cellStyle name="40% - Accent3 2 12" xfId="422"/>
    <cellStyle name="40% - Accent3 2 13" xfId="423"/>
    <cellStyle name="40% - Accent3 2 2" xfId="424"/>
    <cellStyle name="40% - Accent3 2 2 2" xfId="425"/>
    <cellStyle name="40% - Accent3 2 3" xfId="426"/>
    <cellStyle name="40% - Accent3 2 3 2" xfId="427"/>
    <cellStyle name="40% - Accent3 2 4" xfId="428"/>
    <cellStyle name="40% - Accent3 2 4 2" xfId="429"/>
    <cellStyle name="40% - Accent3 2 5" xfId="430"/>
    <cellStyle name="40% - Accent3 2 5 2" xfId="431"/>
    <cellStyle name="40% - Accent3 2 6" xfId="432"/>
    <cellStyle name="40% - Accent3 2 6 2" xfId="433"/>
    <cellStyle name="40% - Accent3 2 7" xfId="434"/>
    <cellStyle name="40% - Accent3 2 8" xfId="435"/>
    <cellStyle name="40% - Accent3 2 9" xfId="436"/>
    <cellStyle name="40% - Accent3 3" xfId="437"/>
    <cellStyle name="40% - Accent3 3 10" xfId="438"/>
    <cellStyle name="40% - Accent3 3 11" xfId="439"/>
    <cellStyle name="40% - Accent3 3 2" xfId="440"/>
    <cellStyle name="40% - Accent3 3 2 2" xfId="441"/>
    <cellStyle name="40% - Accent3 3 3" xfId="442"/>
    <cellStyle name="40% - Accent3 3 3 2" xfId="443"/>
    <cellStyle name="40% - Accent3 3 4" xfId="444"/>
    <cellStyle name="40% - Accent3 3 4 2" xfId="445"/>
    <cellStyle name="40% - Accent3 3 5" xfId="446"/>
    <cellStyle name="40% - Accent3 3 6" xfId="447"/>
    <cellStyle name="40% - Accent3 3 7" xfId="448"/>
    <cellStyle name="40% - Accent3 3 8" xfId="449"/>
    <cellStyle name="40% - Accent3 3 9" xfId="450"/>
    <cellStyle name="40% - Accent3 4" xfId="451"/>
    <cellStyle name="40% - Accent3 4 10" xfId="452"/>
    <cellStyle name="40% - Accent3 4 11" xfId="453"/>
    <cellStyle name="40% - Accent3 4 2" xfId="454"/>
    <cellStyle name="40% - Accent3 4 2 2" xfId="455"/>
    <cellStyle name="40% - Accent3 4 3" xfId="456"/>
    <cellStyle name="40% - Accent3 4 3 2" xfId="457"/>
    <cellStyle name="40% - Accent3 4 4" xfId="458"/>
    <cellStyle name="40% - Accent3 4 4 2" xfId="459"/>
    <cellStyle name="40% - Accent3 4 5" xfId="460"/>
    <cellStyle name="40% - Accent3 4 6" xfId="461"/>
    <cellStyle name="40% - Accent3 4 7" xfId="462"/>
    <cellStyle name="40% - Accent3 4 8" xfId="463"/>
    <cellStyle name="40% - Accent3 4 9" xfId="464"/>
    <cellStyle name="40% - Accent3 5" xfId="465"/>
    <cellStyle name="40% - Accent3 5 2" xfId="466"/>
    <cellStyle name="40% - Accent3 6" xfId="467"/>
    <cellStyle name="40% - Accent3 6 2" xfId="468"/>
    <cellStyle name="40% - Accent3 7" xfId="469"/>
    <cellStyle name="40% - Accent3 8" xfId="470"/>
    <cellStyle name="40% - Accent4 2" xfId="471"/>
    <cellStyle name="40% - Accent4 2 10" xfId="472"/>
    <cellStyle name="40% - Accent4 2 11" xfId="473"/>
    <cellStyle name="40% - Accent4 2 12" xfId="474"/>
    <cellStyle name="40% - Accent4 2 13" xfId="475"/>
    <cellStyle name="40% - Accent4 2 2" xfId="476"/>
    <cellStyle name="40% - Accent4 2 2 2" xfId="477"/>
    <cellStyle name="40% - Accent4 2 3" xfId="478"/>
    <cellStyle name="40% - Accent4 2 3 2" xfId="479"/>
    <cellStyle name="40% - Accent4 2 4" xfId="480"/>
    <cellStyle name="40% - Accent4 2 4 2" xfId="481"/>
    <cellStyle name="40% - Accent4 2 5" xfId="482"/>
    <cellStyle name="40% - Accent4 2 5 2" xfId="483"/>
    <cellStyle name="40% - Accent4 2 6" xfId="484"/>
    <cellStyle name="40% - Accent4 2 6 2" xfId="485"/>
    <cellStyle name="40% - Accent4 2 7" xfId="486"/>
    <cellStyle name="40% - Accent4 2 8" xfId="487"/>
    <cellStyle name="40% - Accent4 2 9" xfId="488"/>
    <cellStyle name="40% - Accent4 3" xfId="489"/>
    <cellStyle name="40% - Accent4 3 10" xfId="490"/>
    <cellStyle name="40% - Accent4 3 11" xfId="491"/>
    <cellStyle name="40% - Accent4 3 2" xfId="492"/>
    <cellStyle name="40% - Accent4 3 2 2" xfId="493"/>
    <cellStyle name="40% - Accent4 3 3" xfId="494"/>
    <cellStyle name="40% - Accent4 3 3 2" xfId="495"/>
    <cellStyle name="40% - Accent4 3 4" xfId="496"/>
    <cellStyle name="40% - Accent4 3 4 2" xfId="497"/>
    <cellStyle name="40% - Accent4 3 5" xfId="498"/>
    <cellStyle name="40% - Accent4 3 6" xfId="499"/>
    <cellStyle name="40% - Accent4 3 7" xfId="500"/>
    <cellStyle name="40% - Accent4 3 8" xfId="501"/>
    <cellStyle name="40% - Accent4 3 9" xfId="502"/>
    <cellStyle name="40% - Accent4 4" xfId="503"/>
    <cellStyle name="40% - Accent4 4 10" xfId="504"/>
    <cellStyle name="40% - Accent4 4 11" xfId="505"/>
    <cellStyle name="40% - Accent4 4 2" xfId="506"/>
    <cellStyle name="40% - Accent4 4 2 2" xfId="507"/>
    <cellStyle name="40% - Accent4 4 3" xfId="508"/>
    <cellStyle name="40% - Accent4 4 3 2" xfId="509"/>
    <cellStyle name="40% - Accent4 4 4" xfId="510"/>
    <cellStyle name="40% - Accent4 4 4 2" xfId="511"/>
    <cellStyle name="40% - Accent4 4 5" xfId="512"/>
    <cellStyle name="40% - Accent4 4 6" xfId="513"/>
    <cellStyle name="40% - Accent4 4 7" xfId="514"/>
    <cellStyle name="40% - Accent4 4 8" xfId="515"/>
    <cellStyle name="40% - Accent4 4 9" xfId="516"/>
    <cellStyle name="40% - Accent4 5" xfId="517"/>
    <cellStyle name="40% - Accent4 5 2" xfId="518"/>
    <cellStyle name="40% - Accent4 6" xfId="519"/>
    <cellStyle name="40% - Accent4 6 2" xfId="520"/>
    <cellStyle name="40% - Accent4 7" xfId="521"/>
    <cellStyle name="40% - Accent4 8" xfId="522"/>
    <cellStyle name="40% - Accent5 2" xfId="523"/>
    <cellStyle name="40% - Accent5 2 10" xfId="524"/>
    <cellStyle name="40% - Accent5 2 11" xfId="525"/>
    <cellStyle name="40% - Accent5 2 12" xfId="526"/>
    <cellStyle name="40% - Accent5 2 13" xfId="527"/>
    <cellStyle name="40% - Accent5 2 2" xfId="528"/>
    <cellStyle name="40% - Accent5 2 2 2" xfId="529"/>
    <cellStyle name="40% - Accent5 2 3" xfId="530"/>
    <cellStyle name="40% - Accent5 2 3 2" xfId="531"/>
    <cellStyle name="40% - Accent5 2 4" xfId="532"/>
    <cellStyle name="40% - Accent5 2 4 2" xfId="533"/>
    <cellStyle name="40% - Accent5 2 5" xfId="534"/>
    <cellStyle name="40% - Accent5 2 5 2" xfId="535"/>
    <cellStyle name="40% - Accent5 2 6" xfId="536"/>
    <cellStyle name="40% - Accent5 2 6 2" xfId="537"/>
    <cellStyle name="40% - Accent5 2 7" xfId="538"/>
    <cellStyle name="40% - Accent5 2 8" xfId="539"/>
    <cellStyle name="40% - Accent5 2 9" xfId="540"/>
    <cellStyle name="40% - Accent5 3" xfId="541"/>
    <cellStyle name="40% - Accent5 3 10" xfId="542"/>
    <cellStyle name="40% - Accent5 3 11" xfId="543"/>
    <cellStyle name="40% - Accent5 3 2" xfId="544"/>
    <cellStyle name="40% - Accent5 3 2 2" xfId="545"/>
    <cellStyle name="40% - Accent5 3 3" xfId="546"/>
    <cellStyle name="40% - Accent5 3 3 2" xfId="547"/>
    <cellStyle name="40% - Accent5 3 4" xfId="548"/>
    <cellStyle name="40% - Accent5 3 4 2" xfId="549"/>
    <cellStyle name="40% - Accent5 3 5" xfId="550"/>
    <cellStyle name="40% - Accent5 3 6" xfId="551"/>
    <cellStyle name="40% - Accent5 3 7" xfId="552"/>
    <cellStyle name="40% - Accent5 3 8" xfId="553"/>
    <cellStyle name="40% - Accent5 3 9" xfId="554"/>
    <cellStyle name="40% - Accent5 4" xfId="555"/>
    <cellStyle name="40% - Accent5 4 10" xfId="556"/>
    <cellStyle name="40% - Accent5 4 11" xfId="557"/>
    <cellStyle name="40% - Accent5 4 2" xfId="558"/>
    <cellStyle name="40% - Accent5 4 2 2" xfId="559"/>
    <cellStyle name="40% - Accent5 4 3" xfId="560"/>
    <cellStyle name="40% - Accent5 4 3 2" xfId="561"/>
    <cellStyle name="40% - Accent5 4 4" xfId="562"/>
    <cellStyle name="40% - Accent5 4 4 2" xfId="563"/>
    <cellStyle name="40% - Accent5 4 5" xfId="564"/>
    <cellStyle name="40% - Accent5 4 6" xfId="565"/>
    <cellStyle name="40% - Accent5 4 7" xfId="566"/>
    <cellStyle name="40% - Accent5 4 8" xfId="567"/>
    <cellStyle name="40% - Accent5 4 9" xfId="568"/>
    <cellStyle name="40% - Accent5 5" xfId="569"/>
    <cellStyle name="40% - Accent5 5 2" xfId="570"/>
    <cellStyle name="40% - Accent5 6" xfId="571"/>
    <cellStyle name="40% - Accent5 6 2" xfId="572"/>
    <cellStyle name="40% - Accent5 7" xfId="573"/>
    <cellStyle name="40% - Accent5 8" xfId="574"/>
    <cellStyle name="40% - Accent6 2" xfId="575"/>
    <cellStyle name="40% - Accent6 2 10" xfId="576"/>
    <cellStyle name="40% - Accent6 2 11" xfId="577"/>
    <cellStyle name="40% - Accent6 2 12" xfId="578"/>
    <cellStyle name="40% - Accent6 2 13" xfId="579"/>
    <cellStyle name="40% - Accent6 2 2" xfId="580"/>
    <cellStyle name="40% - Accent6 2 2 2" xfId="581"/>
    <cellStyle name="40% - Accent6 2 3" xfId="582"/>
    <cellStyle name="40% - Accent6 2 3 2" xfId="583"/>
    <cellStyle name="40% - Accent6 2 4" xfId="584"/>
    <cellStyle name="40% - Accent6 2 4 2" xfId="585"/>
    <cellStyle name="40% - Accent6 2 5" xfId="586"/>
    <cellStyle name="40% - Accent6 2 5 2" xfId="587"/>
    <cellStyle name="40% - Accent6 2 6" xfId="588"/>
    <cellStyle name="40% - Accent6 2 6 2" xfId="589"/>
    <cellStyle name="40% - Accent6 2 7" xfId="590"/>
    <cellStyle name="40% - Accent6 2 8" xfId="591"/>
    <cellStyle name="40% - Accent6 2 9" xfId="592"/>
    <cellStyle name="40% - Accent6 3" xfId="593"/>
    <cellStyle name="40% - Accent6 3 10" xfId="594"/>
    <cellStyle name="40% - Accent6 3 11" xfId="595"/>
    <cellStyle name="40% - Accent6 3 2" xfId="596"/>
    <cellStyle name="40% - Accent6 3 2 2" xfId="597"/>
    <cellStyle name="40% - Accent6 3 3" xfId="598"/>
    <cellStyle name="40% - Accent6 3 3 2" xfId="599"/>
    <cellStyle name="40% - Accent6 3 4" xfId="600"/>
    <cellStyle name="40% - Accent6 3 4 2" xfId="601"/>
    <cellStyle name="40% - Accent6 3 5" xfId="602"/>
    <cellStyle name="40% - Accent6 3 6" xfId="603"/>
    <cellStyle name="40% - Accent6 3 7" xfId="604"/>
    <cellStyle name="40% - Accent6 3 8" xfId="605"/>
    <cellStyle name="40% - Accent6 3 9" xfId="606"/>
    <cellStyle name="40% - Accent6 4" xfId="607"/>
    <cellStyle name="40% - Accent6 4 10" xfId="608"/>
    <cellStyle name="40% - Accent6 4 11" xfId="609"/>
    <cellStyle name="40% - Accent6 4 2" xfId="610"/>
    <cellStyle name="40% - Accent6 4 2 2" xfId="611"/>
    <cellStyle name="40% - Accent6 4 3" xfId="612"/>
    <cellStyle name="40% - Accent6 4 3 2" xfId="613"/>
    <cellStyle name="40% - Accent6 4 4" xfId="614"/>
    <cellStyle name="40% - Accent6 4 4 2" xfId="615"/>
    <cellStyle name="40% - Accent6 4 5" xfId="616"/>
    <cellStyle name="40% - Accent6 4 6" xfId="617"/>
    <cellStyle name="40% - Accent6 4 7" xfId="618"/>
    <cellStyle name="40% - Accent6 4 8" xfId="619"/>
    <cellStyle name="40% - Accent6 4 9" xfId="620"/>
    <cellStyle name="40% - Accent6 5" xfId="621"/>
    <cellStyle name="40% - Accent6 5 2" xfId="622"/>
    <cellStyle name="40% - Accent6 6" xfId="623"/>
    <cellStyle name="40% - Accent6 6 2" xfId="624"/>
    <cellStyle name="40% - Accent6 7" xfId="625"/>
    <cellStyle name="40% - Accent6 8" xfId="626"/>
    <cellStyle name="60% - Accent1 2" xfId="627"/>
    <cellStyle name="60% - Accent2 2" xfId="628"/>
    <cellStyle name="60% - Accent3 2" xfId="629"/>
    <cellStyle name="60% - Accent4 2" xfId="630"/>
    <cellStyle name="60% - Accent5 2" xfId="631"/>
    <cellStyle name="60% - Accent6 2" xfId="632"/>
    <cellStyle name="Accent1 2" xfId="633"/>
    <cellStyle name="Accent2 2" xfId="634"/>
    <cellStyle name="Accent3 2" xfId="635"/>
    <cellStyle name="Accent4 2" xfId="636"/>
    <cellStyle name="Accent5 2" xfId="637"/>
    <cellStyle name="Accent6 2" xfId="638"/>
    <cellStyle name="Bad 2" xfId="639"/>
    <cellStyle name="Calculation 2" xfId="640"/>
    <cellStyle name="Check Cell 2" xfId="641"/>
    <cellStyle name="Comma 2" xfId="642"/>
    <cellStyle name="Comma 2 2" xfId="643"/>
    <cellStyle name="Comma 3" xfId="644"/>
    <cellStyle name="Currency 2" xfId="645"/>
    <cellStyle name="Currency 2 10" xfId="646"/>
    <cellStyle name="Currency 2 2" xfId="647"/>
    <cellStyle name="Currency 2 2 2" xfId="648"/>
    <cellStyle name="Currency 2 2 3" xfId="649"/>
    <cellStyle name="Currency 2 2 4" xfId="650"/>
    <cellStyle name="Currency 2 2 5" xfId="651"/>
    <cellStyle name="Currency 2 2 6" xfId="652"/>
    <cellStyle name="Currency 2 2 7" xfId="653"/>
    <cellStyle name="Currency 2 2 8" xfId="654"/>
    <cellStyle name="Currency 2 2 9" xfId="655"/>
    <cellStyle name="Currency 2 3" xfId="656"/>
    <cellStyle name="Currency 2 4" xfId="657"/>
    <cellStyle name="Currency 2 5" xfId="658"/>
    <cellStyle name="Currency 2 6" xfId="659"/>
    <cellStyle name="Currency 2 7" xfId="660"/>
    <cellStyle name="Currency 2 8" xfId="661"/>
    <cellStyle name="Currency 2 9" xfId="662"/>
    <cellStyle name="Currency 3" xfId="663"/>
    <cellStyle name="Currency 3 2" xfId="664"/>
    <cellStyle name="Currency 3 3" xfId="665"/>
    <cellStyle name="Currency 3 4" xfId="666"/>
    <cellStyle name="Currency 3 5" xfId="667"/>
    <cellStyle name="Currency 3 6" xfId="668"/>
    <cellStyle name="Currency 3 7" xfId="669"/>
    <cellStyle name="Currency 3 8" xfId="670"/>
    <cellStyle name="Currency 3 9" xfId="671"/>
    <cellStyle name="Currency 4" xfId="672"/>
    <cellStyle name="Currency 4 10" xfId="673"/>
    <cellStyle name="Currency 4 2" xfId="674"/>
    <cellStyle name="Currency 4 2 2" xfId="675"/>
    <cellStyle name="Currency 4 2 3" xfId="676"/>
    <cellStyle name="Currency 4 2 4" xfId="677"/>
    <cellStyle name="Currency 4 2 5" xfId="678"/>
    <cellStyle name="Currency 4 2 6" xfId="679"/>
    <cellStyle name="Currency 4 2 7" xfId="680"/>
    <cellStyle name="Currency 4 2 8" xfId="681"/>
    <cellStyle name="Currency 4 2 9" xfId="682"/>
    <cellStyle name="Currency 4 3" xfId="683"/>
    <cellStyle name="Currency 4 4" xfId="684"/>
    <cellStyle name="Currency 4 5" xfId="685"/>
    <cellStyle name="Currency 4 6" xfId="686"/>
    <cellStyle name="Currency 4 7" xfId="687"/>
    <cellStyle name="Currency 4 8" xfId="688"/>
    <cellStyle name="Currency 4 9" xfId="689"/>
    <cellStyle name="Currency 5" xfId="690"/>
    <cellStyle name="Explanatory Text 2" xfId="691"/>
    <cellStyle name="Good 2" xfId="692"/>
    <cellStyle name="Heading 1 2" xfId="693"/>
    <cellStyle name="Heading 2 2" xfId="694"/>
    <cellStyle name="Heading 3 2" xfId="695"/>
    <cellStyle name="Heading 4 2" xfId="696"/>
    <cellStyle name="Hyperlink 2" xfId="697"/>
    <cellStyle name="Hyperlink 2 2" xfId="698"/>
    <cellStyle name="Input 2" xfId="699"/>
    <cellStyle name="Linked Cell 2" xfId="700"/>
    <cellStyle name="Neutral 2" xfId="701"/>
    <cellStyle name="Normal" xfId="0" builtinId="0"/>
    <cellStyle name="Normal 10" xfId="702"/>
    <cellStyle name="Normal 10 10" xfId="703"/>
    <cellStyle name="Normal 10 11" xfId="704"/>
    <cellStyle name="Normal 10 12" xfId="705"/>
    <cellStyle name="Normal 10 13" xfId="706"/>
    <cellStyle name="Normal 10 2" xfId="707"/>
    <cellStyle name="Normal 10 2 2" xfId="708"/>
    <cellStyle name="Normal 10 3" xfId="709"/>
    <cellStyle name="Normal 10 3 2" xfId="710"/>
    <cellStyle name="Normal 10 4" xfId="711"/>
    <cellStyle name="Normal 10 4 2" xfId="712"/>
    <cellStyle name="Normal 10 5" xfId="713"/>
    <cellStyle name="Normal 10 5 2" xfId="714"/>
    <cellStyle name="Normal 10 6" xfId="715"/>
    <cellStyle name="Normal 10 6 2" xfId="716"/>
    <cellStyle name="Normal 10 7" xfId="717"/>
    <cellStyle name="Normal 10 8" xfId="718"/>
    <cellStyle name="Normal 10 9" xfId="719"/>
    <cellStyle name="Normal 100" xfId="720"/>
    <cellStyle name="Normal 100 2" xfId="721"/>
    <cellStyle name="Normal 100 3" xfId="722"/>
    <cellStyle name="Normal 100 4" xfId="723"/>
    <cellStyle name="Normal 100 5" xfId="724"/>
    <cellStyle name="Normal 100 6" xfId="725"/>
    <cellStyle name="Normal 100 7" xfId="726"/>
    <cellStyle name="Normal 100 8" xfId="727"/>
    <cellStyle name="Normal 101" xfId="728"/>
    <cellStyle name="Normal 101 2" xfId="729"/>
    <cellStyle name="Normal 101 3" xfId="730"/>
    <cellStyle name="Normal 101 4" xfId="731"/>
    <cellStyle name="Normal 101 5" xfId="732"/>
    <cellStyle name="Normal 101 6" xfId="733"/>
    <cellStyle name="Normal 101 7" xfId="734"/>
    <cellStyle name="Normal 101 8" xfId="735"/>
    <cellStyle name="Normal 102" xfId="736"/>
    <cellStyle name="Normal 102 2" xfId="737"/>
    <cellStyle name="Normal 102 3" xfId="738"/>
    <cellStyle name="Normal 102 4" xfId="739"/>
    <cellStyle name="Normal 102 5" xfId="740"/>
    <cellStyle name="Normal 102 6" xfId="741"/>
    <cellStyle name="Normal 102 7" xfId="742"/>
    <cellStyle name="Normal 102 8" xfId="743"/>
    <cellStyle name="Normal 103" xfId="744"/>
    <cellStyle name="Normal 103 2" xfId="745"/>
    <cellStyle name="Normal 103 3" xfId="746"/>
    <cellStyle name="Normal 103 4" xfId="747"/>
    <cellStyle name="Normal 103 5" xfId="748"/>
    <cellStyle name="Normal 103 6" xfId="749"/>
    <cellStyle name="Normal 103 7" xfId="750"/>
    <cellStyle name="Normal 103 8" xfId="751"/>
    <cellStyle name="Normal 104" xfId="752"/>
    <cellStyle name="Normal 104 2" xfId="753"/>
    <cellStyle name="Normal 104 3" xfId="754"/>
    <cellStyle name="Normal 104 4" xfId="755"/>
    <cellStyle name="Normal 104 5" xfId="756"/>
    <cellStyle name="Normal 104 6" xfId="757"/>
    <cellStyle name="Normal 104 7" xfId="758"/>
    <cellStyle name="Normal 104 8" xfId="759"/>
    <cellStyle name="Normal 105" xfId="760"/>
    <cellStyle name="Normal 105 2" xfId="761"/>
    <cellStyle name="Normal 105 3" xfId="762"/>
    <cellStyle name="Normal 105 4" xfId="763"/>
    <cellStyle name="Normal 105 5" xfId="764"/>
    <cellStyle name="Normal 105 6" xfId="765"/>
    <cellStyle name="Normal 105 7" xfId="766"/>
    <cellStyle name="Normal 105 8" xfId="767"/>
    <cellStyle name="Normal 106" xfId="768"/>
    <cellStyle name="Normal 106 2" xfId="769"/>
    <cellStyle name="Normal 106 3" xfId="770"/>
    <cellStyle name="Normal 106 4" xfId="771"/>
    <cellStyle name="Normal 106 5" xfId="772"/>
    <cellStyle name="Normal 106 6" xfId="773"/>
    <cellStyle name="Normal 106 7" xfId="774"/>
    <cellStyle name="Normal 106 8" xfId="775"/>
    <cellStyle name="Normal 107" xfId="776"/>
    <cellStyle name="Normal 107 2" xfId="777"/>
    <cellStyle name="Normal 107 3" xfId="778"/>
    <cellStyle name="Normal 107 4" xfId="779"/>
    <cellStyle name="Normal 107 5" xfId="780"/>
    <cellStyle name="Normal 107 6" xfId="781"/>
    <cellStyle name="Normal 107 7" xfId="782"/>
    <cellStyle name="Normal 107 8" xfId="783"/>
    <cellStyle name="Normal 108" xfId="784"/>
    <cellStyle name="Normal 108 2" xfId="785"/>
    <cellStyle name="Normal 108 3" xfId="786"/>
    <cellStyle name="Normal 108 4" xfId="787"/>
    <cellStyle name="Normal 108 5" xfId="788"/>
    <cellStyle name="Normal 108 6" xfId="789"/>
    <cellStyle name="Normal 108 7" xfId="790"/>
    <cellStyle name="Normal 108 8" xfId="791"/>
    <cellStyle name="Normal 109" xfId="792"/>
    <cellStyle name="Normal 109 2" xfId="793"/>
    <cellStyle name="Normal 109 3" xfId="794"/>
    <cellStyle name="Normal 109 4" xfId="795"/>
    <cellStyle name="Normal 109 5" xfId="796"/>
    <cellStyle name="Normal 109 6" xfId="797"/>
    <cellStyle name="Normal 109 7" xfId="798"/>
    <cellStyle name="Normal 109 8" xfId="799"/>
    <cellStyle name="Normal 11" xfId="800"/>
    <cellStyle name="Normal 11 10" xfId="801"/>
    <cellStyle name="Normal 11 11" xfId="802"/>
    <cellStyle name="Normal 11 12" xfId="803"/>
    <cellStyle name="Normal 11 13" xfId="804"/>
    <cellStyle name="Normal 11 14" xfId="805"/>
    <cellStyle name="Normal 11 2" xfId="806"/>
    <cellStyle name="Normal 11 2 10" xfId="807"/>
    <cellStyle name="Normal 11 2 11" xfId="808"/>
    <cellStyle name="Normal 11 2 12" xfId="809"/>
    <cellStyle name="Normal 11 2 13" xfId="810"/>
    <cellStyle name="Normal 11 2 2" xfId="811"/>
    <cellStyle name="Normal 11 2 2 2" xfId="812"/>
    <cellStyle name="Normal 11 2 3" xfId="813"/>
    <cellStyle name="Normal 11 2 3 2" xfId="814"/>
    <cellStyle name="Normal 11 2 4" xfId="815"/>
    <cellStyle name="Normal 11 2 4 2" xfId="816"/>
    <cellStyle name="Normal 11 2 5" xfId="817"/>
    <cellStyle name="Normal 11 2 5 2" xfId="818"/>
    <cellStyle name="Normal 11 2 6" xfId="819"/>
    <cellStyle name="Normal 11 2 6 2" xfId="820"/>
    <cellStyle name="Normal 11 2 7" xfId="821"/>
    <cellStyle name="Normal 11 2 8" xfId="822"/>
    <cellStyle name="Normal 11 2 9" xfId="823"/>
    <cellStyle name="Normal 11 3" xfId="824"/>
    <cellStyle name="Normal 11 3 2" xfId="825"/>
    <cellStyle name="Normal 11 4" xfId="826"/>
    <cellStyle name="Normal 11 4 2" xfId="827"/>
    <cellStyle name="Normal 11 5" xfId="828"/>
    <cellStyle name="Normal 11 5 2" xfId="829"/>
    <cellStyle name="Normal 11 6" xfId="830"/>
    <cellStyle name="Normal 11 6 2" xfId="831"/>
    <cellStyle name="Normal 11 7" xfId="832"/>
    <cellStyle name="Normal 11 7 2" xfId="833"/>
    <cellStyle name="Normal 11 8" xfId="834"/>
    <cellStyle name="Normal 11 9" xfId="835"/>
    <cellStyle name="Normal 110" xfId="836"/>
    <cellStyle name="Normal 110 2" xfId="837"/>
    <cellStyle name="Normal 110 3" xfId="838"/>
    <cellStyle name="Normal 110 4" xfId="839"/>
    <cellStyle name="Normal 110 5" xfId="840"/>
    <cellStyle name="Normal 110 6" xfId="841"/>
    <cellStyle name="Normal 110 7" xfId="842"/>
    <cellStyle name="Normal 110 8" xfId="843"/>
    <cellStyle name="Normal 111" xfId="844"/>
    <cellStyle name="Normal 111 2" xfId="845"/>
    <cellStyle name="Normal 111 3" xfId="846"/>
    <cellStyle name="Normal 111 4" xfId="847"/>
    <cellStyle name="Normal 111 5" xfId="848"/>
    <cellStyle name="Normal 111 6" xfId="849"/>
    <cellStyle name="Normal 111 7" xfId="850"/>
    <cellStyle name="Normal 111 8" xfId="851"/>
    <cellStyle name="Normal 112" xfId="852"/>
    <cellStyle name="Normal 112 2" xfId="853"/>
    <cellStyle name="Normal 112 3" xfId="854"/>
    <cellStyle name="Normal 112 4" xfId="855"/>
    <cellStyle name="Normal 112 5" xfId="856"/>
    <cellStyle name="Normal 112 6" xfId="857"/>
    <cellStyle name="Normal 112 7" xfId="858"/>
    <cellStyle name="Normal 112 8" xfId="859"/>
    <cellStyle name="Normal 113" xfId="860"/>
    <cellStyle name="Normal 113 2" xfId="861"/>
    <cellStyle name="Normal 113 3" xfId="862"/>
    <cellStyle name="Normal 113 4" xfId="863"/>
    <cellStyle name="Normal 113 5" xfId="864"/>
    <cellStyle name="Normal 113 6" xfId="865"/>
    <cellStyle name="Normal 113 7" xfId="866"/>
    <cellStyle name="Normal 113 8" xfId="867"/>
    <cellStyle name="Normal 114" xfId="868"/>
    <cellStyle name="Normal 114 2" xfId="869"/>
    <cellStyle name="Normal 114 3" xfId="870"/>
    <cellStyle name="Normal 114 4" xfId="871"/>
    <cellStyle name="Normal 114 5" xfId="872"/>
    <cellStyle name="Normal 114 6" xfId="873"/>
    <cellStyle name="Normal 114 7" xfId="874"/>
    <cellStyle name="Normal 114 8" xfId="875"/>
    <cellStyle name="Normal 115" xfId="876"/>
    <cellStyle name="Normal 115 2" xfId="877"/>
    <cellStyle name="Normal 115 3" xfId="878"/>
    <cellStyle name="Normal 115 4" xfId="879"/>
    <cellStyle name="Normal 115 5" xfId="880"/>
    <cellStyle name="Normal 115 6" xfId="881"/>
    <cellStyle name="Normal 115 7" xfId="882"/>
    <cellStyle name="Normal 115 8" xfId="883"/>
    <cellStyle name="Normal 116" xfId="884"/>
    <cellStyle name="Normal 116 2" xfId="885"/>
    <cellStyle name="Normal 116 3" xfId="886"/>
    <cellStyle name="Normal 116 4" xfId="887"/>
    <cellStyle name="Normal 116 5" xfId="888"/>
    <cellStyle name="Normal 116 6" xfId="889"/>
    <cellStyle name="Normal 116 7" xfId="890"/>
    <cellStyle name="Normal 116 8" xfId="891"/>
    <cellStyle name="Normal 117" xfId="892"/>
    <cellStyle name="Normal 117 2" xfId="893"/>
    <cellStyle name="Normal 117 3" xfId="894"/>
    <cellStyle name="Normal 117 4" xfId="895"/>
    <cellStyle name="Normal 117 5" xfId="896"/>
    <cellStyle name="Normal 117 6" xfId="897"/>
    <cellStyle name="Normal 117 7" xfId="898"/>
    <cellStyle name="Normal 117 8" xfId="899"/>
    <cellStyle name="Normal 118" xfId="900"/>
    <cellStyle name="Normal 118 2" xfId="901"/>
    <cellStyle name="Normal 118 3" xfId="902"/>
    <cellStyle name="Normal 118 4" xfId="903"/>
    <cellStyle name="Normal 118 5" xfId="904"/>
    <cellStyle name="Normal 118 6" xfId="905"/>
    <cellStyle name="Normal 118 7" xfId="906"/>
    <cellStyle name="Normal 118 8" xfId="907"/>
    <cellStyle name="Normal 119" xfId="908"/>
    <cellStyle name="Normal 119 2" xfId="909"/>
    <cellStyle name="Normal 119 3" xfId="910"/>
    <cellStyle name="Normal 119 4" xfId="911"/>
    <cellStyle name="Normal 119 5" xfId="912"/>
    <cellStyle name="Normal 119 6" xfId="913"/>
    <cellStyle name="Normal 119 7" xfId="914"/>
    <cellStyle name="Normal 119 8" xfId="915"/>
    <cellStyle name="Normal 12" xfId="916"/>
    <cellStyle name="Normal 12 10" xfId="917"/>
    <cellStyle name="Normal 12 2" xfId="918"/>
    <cellStyle name="Normal 12 2 2" xfId="919"/>
    <cellStyle name="Normal 12 3" xfId="920"/>
    <cellStyle name="Normal 12 3 2" xfId="921"/>
    <cellStyle name="Normal 12 4" xfId="922"/>
    <cellStyle name="Normal 12 5" xfId="923"/>
    <cellStyle name="Normal 12 6" xfId="924"/>
    <cellStyle name="Normal 12 7" xfId="925"/>
    <cellStyle name="Normal 12 8" xfId="926"/>
    <cellStyle name="Normal 12 9" xfId="927"/>
    <cellStyle name="Normal 120" xfId="928"/>
    <cellStyle name="Normal 120 2" xfId="929"/>
    <cellStyle name="Normal 120 3" xfId="930"/>
    <cellStyle name="Normal 120 4" xfId="931"/>
    <cellStyle name="Normal 120 5" xfId="932"/>
    <cellStyle name="Normal 120 6" xfId="933"/>
    <cellStyle name="Normal 120 7" xfId="934"/>
    <cellStyle name="Normal 120 8" xfId="935"/>
    <cellStyle name="Normal 121" xfId="936"/>
    <cellStyle name="Normal 121 2" xfId="937"/>
    <cellStyle name="Normal 121 3" xfId="938"/>
    <cellStyle name="Normal 121 4" xfId="939"/>
    <cellStyle name="Normal 121 5" xfId="940"/>
    <cellStyle name="Normal 121 6" xfId="941"/>
    <cellStyle name="Normal 121 7" xfId="942"/>
    <cellStyle name="Normal 121 8" xfId="943"/>
    <cellStyle name="Normal 122" xfId="944"/>
    <cellStyle name="Normal 122 2" xfId="945"/>
    <cellStyle name="Normal 122 3" xfId="946"/>
    <cellStyle name="Normal 122 4" xfId="947"/>
    <cellStyle name="Normal 122 5" xfId="948"/>
    <cellStyle name="Normal 122 6" xfId="949"/>
    <cellStyle name="Normal 122 7" xfId="950"/>
    <cellStyle name="Normal 122 8" xfId="951"/>
    <cellStyle name="Normal 123" xfId="952"/>
    <cellStyle name="Normal 123 2" xfId="953"/>
    <cellStyle name="Normal 123 3" xfId="954"/>
    <cellStyle name="Normal 123 4" xfId="955"/>
    <cellStyle name="Normal 123 5" xfId="956"/>
    <cellStyle name="Normal 123 6" xfId="957"/>
    <cellStyle name="Normal 123 7" xfId="958"/>
    <cellStyle name="Normal 123 8" xfId="959"/>
    <cellStyle name="Normal 124" xfId="960"/>
    <cellStyle name="Normal 124 2" xfId="961"/>
    <cellStyle name="Normal 124 3" xfId="962"/>
    <cellStyle name="Normal 124 4" xfId="963"/>
    <cellStyle name="Normal 124 5" xfId="964"/>
    <cellStyle name="Normal 124 6" xfId="965"/>
    <cellStyle name="Normal 124 7" xfId="966"/>
    <cellStyle name="Normal 124 8" xfId="967"/>
    <cellStyle name="Normal 125" xfId="968"/>
    <cellStyle name="Normal 125 2" xfId="969"/>
    <cellStyle name="Normal 125 3" xfId="970"/>
    <cellStyle name="Normal 125 4" xfId="971"/>
    <cellStyle name="Normal 125 5" xfId="972"/>
    <cellStyle name="Normal 125 6" xfId="973"/>
    <cellStyle name="Normal 125 7" xfId="974"/>
    <cellStyle name="Normal 125 8" xfId="975"/>
    <cellStyle name="Normal 126" xfId="976"/>
    <cellStyle name="Normal 126 2" xfId="977"/>
    <cellStyle name="Normal 126 3" xfId="978"/>
    <cellStyle name="Normal 126 4" xfId="979"/>
    <cellStyle name="Normal 126 5" xfId="980"/>
    <cellStyle name="Normal 126 6" xfId="981"/>
    <cellStyle name="Normal 126 7" xfId="982"/>
    <cellStyle name="Normal 126 8" xfId="983"/>
    <cellStyle name="Normal 127" xfId="984"/>
    <cellStyle name="Normal 127 2" xfId="985"/>
    <cellStyle name="Normal 127 3" xfId="986"/>
    <cellStyle name="Normal 127 4" xfId="987"/>
    <cellStyle name="Normal 127 5" xfId="988"/>
    <cellStyle name="Normal 127 6" xfId="989"/>
    <cellStyle name="Normal 127 7" xfId="990"/>
    <cellStyle name="Normal 127 8" xfId="991"/>
    <cellStyle name="Normal 128" xfId="992"/>
    <cellStyle name="Normal 128 2" xfId="993"/>
    <cellStyle name="Normal 128 3" xfId="994"/>
    <cellStyle name="Normal 128 4" xfId="995"/>
    <cellStyle name="Normal 128 5" xfId="996"/>
    <cellStyle name="Normal 128 6" xfId="997"/>
    <cellStyle name="Normal 128 7" xfId="998"/>
    <cellStyle name="Normal 128 8" xfId="999"/>
    <cellStyle name="Normal 129" xfId="1000"/>
    <cellStyle name="Normal 129 2" xfId="1001"/>
    <cellStyle name="Normal 129 3" xfId="1002"/>
    <cellStyle name="Normal 129 4" xfId="1003"/>
    <cellStyle name="Normal 129 5" xfId="1004"/>
    <cellStyle name="Normal 129 6" xfId="1005"/>
    <cellStyle name="Normal 129 7" xfId="1006"/>
    <cellStyle name="Normal 129 8" xfId="1007"/>
    <cellStyle name="Normal 13" xfId="1008"/>
    <cellStyle name="Normal 13 10" xfId="1009"/>
    <cellStyle name="Normal 13 11" xfId="1010"/>
    <cellStyle name="Normal 13 2" xfId="1011"/>
    <cellStyle name="Normal 13 2 2" xfId="1012"/>
    <cellStyle name="Normal 13 3" xfId="1013"/>
    <cellStyle name="Normal 13 3 2" xfId="1014"/>
    <cellStyle name="Normal 13 4" xfId="1015"/>
    <cellStyle name="Normal 13 4 2" xfId="1016"/>
    <cellStyle name="Normal 13 5" xfId="1017"/>
    <cellStyle name="Normal 13 6" xfId="1018"/>
    <cellStyle name="Normal 13 7" xfId="1019"/>
    <cellStyle name="Normal 13 8" xfId="1020"/>
    <cellStyle name="Normal 13 9" xfId="1021"/>
    <cellStyle name="Normal 130" xfId="1022"/>
    <cellStyle name="Normal 130 2" xfId="1023"/>
    <cellStyle name="Normal 130 3" xfId="1024"/>
    <cellStyle name="Normal 130 4" xfId="1025"/>
    <cellStyle name="Normal 130 5" xfId="1026"/>
    <cellStyle name="Normal 130 6" xfId="1027"/>
    <cellStyle name="Normal 130 7" xfId="1028"/>
    <cellStyle name="Normal 130 8" xfId="1029"/>
    <cellStyle name="Normal 131" xfId="1030"/>
    <cellStyle name="Normal 131 2" xfId="1031"/>
    <cellStyle name="Normal 131 3" xfId="1032"/>
    <cellStyle name="Normal 131 4" xfId="1033"/>
    <cellStyle name="Normal 131 5" xfId="1034"/>
    <cellStyle name="Normal 131 6" xfId="1035"/>
    <cellStyle name="Normal 131 7" xfId="1036"/>
    <cellStyle name="Normal 131 8" xfId="1037"/>
    <cellStyle name="Normal 132" xfId="1038"/>
    <cellStyle name="Normal 132 2" xfId="1039"/>
    <cellStyle name="Normal 132 3" xfId="1040"/>
    <cellStyle name="Normal 132 4" xfId="1041"/>
    <cellStyle name="Normal 132 5" xfId="1042"/>
    <cellStyle name="Normal 132 6" xfId="1043"/>
    <cellStyle name="Normal 132 7" xfId="1044"/>
    <cellStyle name="Normal 132 8" xfId="1045"/>
    <cellStyle name="Normal 133" xfId="1046"/>
    <cellStyle name="Normal 133 2" xfId="1047"/>
    <cellStyle name="Normal 133 3" xfId="1048"/>
    <cellStyle name="Normal 133 4" xfId="1049"/>
    <cellStyle name="Normal 133 5" xfId="1050"/>
    <cellStyle name="Normal 133 6" xfId="1051"/>
    <cellStyle name="Normal 133 7" xfId="1052"/>
    <cellStyle name="Normal 133 8" xfId="1053"/>
    <cellStyle name="Normal 134" xfId="1054"/>
    <cellStyle name="Normal 134 2" xfId="1055"/>
    <cellStyle name="Normal 134 3" xfId="1056"/>
    <cellStyle name="Normal 134 4" xfId="1057"/>
    <cellStyle name="Normal 134 5" xfId="1058"/>
    <cellStyle name="Normal 134 6" xfId="1059"/>
    <cellStyle name="Normal 134 7" xfId="1060"/>
    <cellStyle name="Normal 134 8" xfId="1061"/>
    <cellStyle name="Normal 135" xfId="1062"/>
    <cellStyle name="Normal 135 2" xfId="1063"/>
    <cellStyle name="Normal 135 3" xfId="1064"/>
    <cellStyle name="Normal 135 4" xfId="1065"/>
    <cellStyle name="Normal 135 5" xfId="1066"/>
    <cellStyle name="Normal 135 6" xfId="1067"/>
    <cellStyle name="Normal 135 7" xfId="1068"/>
    <cellStyle name="Normal 135 8" xfId="1069"/>
    <cellStyle name="Normal 136" xfId="1070"/>
    <cellStyle name="Normal 136 2" xfId="1071"/>
    <cellStyle name="Normal 136 3" xfId="1072"/>
    <cellStyle name="Normal 136 4" xfId="1073"/>
    <cellStyle name="Normal 136 5" xfId="1074"/>
    <cellStyle name="Normal 136 6" xfId="1075"/>
    <cellStyle name="Normal 136 7" xfId="1076"/>
    <cellStyle name="Normal 136 8" xfId="1077"/>
    <cellStyle name="Normal 137" xfId="1078"/>
    <cellStyle name="Normal 137 2" xfId="1079"/>
    <cellStyle name="Normal 137 3" xfId="1080"/>
    <cellStyle name="Normal 137 4" xfId="1081"/>
    <cellStyle name="Normal 137 5" xfId="1082"/>
    <cellStyle name="Normal 137 6" xfId="1083"/>
    <cellStyle name="Normal 137 7" xfId="1084"/>
    <cellStyle name="Normal 137 8" xfId="1085"/>
    <cellStyle name="Normal 138" xfId="1086"/>
    <cellStyle name="Normal 138 2" xfId="1087"/>
    <cellStyle name="Normal 138 3" xfId="1088"/>
    <cellStyle name="Normal 138 4" xfId="1089"/>
    <cellStyle name="Normal 138 5" xfId="1090"/>
    <cellStyle name="Normal 138 6" xfId="1091"/>
    <cellStyle name="Normal 138 7" xfId="1092"/>
    <cellStyle name="Normal 138 8" xfId="1093"/>
    <cellStyle name="Normal 139" xfId="1094"/>
    <cellStyle name="Normal 139 2" xfId="1095"/>
    <cellStyle name="Normal 139 3" xfId="1096"/>
    <cellStyle name="Normal 139 4" xfId="1097"/>
    <cellStyle name="Normal 139 5" xfId="1098"/>
    <cellStyle name="Normal 139 6" xfId="1099"/>
    <cellStyle name="Normal 139 7" xfId="1100"/>
    <cellStyle name="Normal 139 8" xfId="1101"/>
    <cellStyle name="Normal 14" xfId="1102"/>
    <cellStyle name="Normal 14 2" xfId="1103"/>
    <cellStyle name="Normal 14 3" xfId="1104"/>
    <cellStyle name="Normal 14 4" xfId="1105"/>
    <cellStyle name="Normal 14 5" xfId="1106"/>
    <cellStyle name="Normal 14 6" xfId="1107"/>
    <cellStyle name="Normal 14 7" xfId="1108"/>
    <cellStyle name="Normal 14 8" xfId="1109"/>
    <cellStyle name="Normal 140" xfId="1110"/>
    <cellStyle name="Normal 140 2" xfId="1111"/>
    <cellStyle name="Normal 140 3" xfId="1112"/>
    <cellStyle name="Normal 140 4" xfId="1113"/>
    <cellStyle name="Normal 140 5" xfId="1114"/>
    <cellStyle name="Normal 140 6" xfId="1115"/>
    <cellStyle name="Normal 140 7" xfId="1116"/>
    <cellStyle name="Normal 140 8" xfId="1117"/>
    <cellStyle name="Normal 141" xfId="1118"/>
    <cellStyle name="Normal 141 2" xfId="1119"/>
    <cellStyle name="Normal 141 3" xfId="1120"/>
    <cellStyle name="Normal 141 4" xfId="1121"/>
    <cellStyle name="Normal 141 5" xfId="1122"/>
    <cellStyle name="Normal 141 6" xfId="1123"/>
    <cellStyle name="Normal 141 7" xfId="1124"/>
    <cellStyle name="Normal 141 8" xfId="1125"/>
    <cellStyle name="Normal 142" xfId="1126"/>
    <cellStyle name="Normal 142 2" xfId="1127"/>
    <cellStyle name="Normal 142 3" xfId="1128"/>
    <cellStyle name="Normal 142 4" xfId="1129"/>
    <cellStyle name="Normal 142 5" xfId="1130"/>
    <cellStyle name="Normal 142 6" xfId="1131"/>
    <cellStyle name="Normal 142 7" xfId="1132"/>
    <cellStyle name="Normal 142 8" xfId="1133"/>
    <cellStyle name="Normal 143" xfId="1134"/>
    <cellStyle name="Normal 143 2" xfId="1135"/>
    <cellStyle name="Normal 143 3" xfId="1136"/>
    <cellStyle name="Normal 143 4" xfId="1137"/>
    <cellStyle name="Normal 143 5" xfId="1138"/>
    <cellStyle name="Normal 143 6" xfId="1139"/>
    <cellStyle name="Normal 143 7" xfId="1140"/>
    <cellStyle name="Normal 143 8" xfId="1141"/>
    <cellStyle name="Normal 144" xfId="1142"/>
    <cellStyle name="Normal 144 2" xfId="1143"/>
    <cellStyle name="Normal 144 3" xfId="1144"/>
    <cellStyle name="Normal 144 4" xfId="1145"/>
    <cellStyle name="Normal 144 5" xfId="1146"/>
    <cellStyle name="Normal 144 6" xfId="1147"/>
    <cellStyle name="Normal 144 7" xfId="1148"/>
    <cellStyle name="Normal 144 8" xfId="1149"/>
    <cellStyle name="Normal 145" xfId="1150"/>
    <cellStyle name="Normal 145 2" xfId="1151"/>
    <cellStyle name="Normal 145 3" xfId="1152"/>
    <cellStyle name="Normal 145 4" xfId="1153"/>
    <cellStyle name="Normal 145 5" xfId="1154"/>
    <cellStyle name="Normal 145 6" xfId="1155"/>
    <cellStyle name="Normal 145 7" xfId="1156"/>
    <cellStyle name="Normal 145 8" xfId="1157"/>
    <cellStyle name="Normal 146" xfId="1158"/>
    <cellStyle name="Normal 146 2" xfId="1159"/>
    <cellStyle name="Normal 146 3" xfId="1160"/>
    <cellStyle name="Normal 146 4" xfId="1161"/>
    <cellStyle name="Normal 146 5" xfId="1162"/>
    <cellStyle name="Normal 146 6" xfId="1163"/>
    <cellStyle name="Normal 146 7" xfId="1164"/>
    <cellStyle name="Normal 146 8" xfId="1165"/>
    <cellStyle name="Normal 147" xfId="1166"/>
    <cellStyle name="Normal 147 2" xfId="1167"/>
    <cellStyle name="Normal 148" xfId="1168"/>
    <cellStyle name="Normal 148 2" xfId="1169"/>
    <cellStyle name="Normal 149" xfId="1170"/>
    <cellStyle name="Normal 149 2" xfId="1171"/>
    <cellStyle name="Normal 149 2 2" xfId="1172"/>
    <cellStyle name="Normal 149 2 3" xfId="1173"/>
    <cellStyle name="Normal 149 3" xfId="1174"/>
    <cellStyle name="Normal 15" xfId="1175"/>
    <cellStyle name="Normal 15 2" xfId="1176"/>
    <cellStyle name="Normal 15 3" xfId="1177"/>
    <cellStyle name="Normal 15 4" xfId="1178"/>
    <cellStyle name="Normal 15 5" xfId="1179"/>
    <cellStyle name="Normal 15 6" xfId="1180"/>
    <cellStyle name="Normal 15 7" xfId="1181"/>
    <cellStyle name="Normal 15 8" xfId="1182"/>
    <cellStyle name="Normal 150" xfId="1183"/>
    <cellStyle name="Normal 150 2" xfId="1184"/>
    <cellStyle name="Normal 150 3" xfId="1185"/>
    <cellStyle name="Normal 150 4" xfId="1186"/>
    <cellStyle name="Normal 150 5" xfId="1187"/>
    <cellStyle name="Normal 150 6" xfId="1188"/>
    <cellStyle name="Normal 150 7" xfId="1189"/>
    <cellStyle name="Normal 150 8" xfId="1190"/>
    <cellStyle name="Normal 151" xfId="1191"/>
    <cellStyle name="Normal 151 2" xfId="1192"/>
    <cellStyle name="Normal 151 3" xfId="1193"/>
    <cellStyle name="Normal 151 4" xfId="1194"/>
    <cellStyle name="Normal 151 5" xfId="1195"/>
    <cellStyle name="Normal 151 6" xfId="1196"/>
    <cellStyle name="Normal 152" xfId="1197"/>
    <cellStyle name="Normal 153" xfId="1198"/>
    <cellStyle name="Normal 154" xfId="1199"/>
    <cellStyle name="Normal 155" xfId="1200"/>
    <cellStyle name="Normal 156" xfId="1201"/>
    <cellStyle name="Normal 157" xfId="1202"/>
    <cellStyle name="Normal 158" xfId="1203"/>
    <cellStyle name="Normal 159" xfId="1204"/>
    <cellStyle name="Normal 16" xfId="1205"/>
    <cellStyle name="Normal 16 2" xfId="1206"/>
    <cellStyle name="Normal 16 3" xfId="1207"/>
    <cellStyle name="Normal 16 4" xfId="1208"/>
    <cellStyle name="Normal 16 5" xfId="1209"/>
    <cellStyle name="Normal 16 6" xfId="1210"/>
    <cellStyle name="Normal 16 7" xfId="1211"/>
    <cellStyle name="Normal 16 8" xfId="1212"/>
    <cellStyle name="Normal 160" xfId="1213"/>
    <cellStyle name="Normal 167" xfId="1214"/>
    <cellStyle name="Normal 17" xfId="1215"/>
    <cellStyle name="Normal 17 2" xfId="1216"/>
    <cellStyle name="Normal 17 3" xfId="1217"/>
    <cellStyle name="Normal 17 4" xfId="1218"/>
    <cellStyle name="Normal 17 5" xfId="1219"/>
    <cellStyle name="Normal 17 6" xfId="1220"/>
    <cellStyle name="Normal 17 7" xfId="1221"/>
    <cellStyle name="Normal 17 8" xfId="1222"/>
    <cellStyle name="Normal 18" xfId="1223"/>
    <cellStyle name="Normal 18 2" xfId="1224"/>
    <cellStyle name="Normal 18 3" xfId="1225"/>
    <cellStyle name="Normal 18 4" xfId="1226"/>
    <cellStyle name="Normal 18 5" xfId="1227"/>
    <cellStyle name="Normal 18 6" xfId="1228"/>
    <cellStyle name="Normal 18 7" xfId="1229"/>
    <cellStyle name="Normal 18 8" xfId="1230"/>
    <cellStyle name="Normal 19" xfId="1231"/>
    <cellStyle name="Normal 19 2" xfId="1232"/>
    <cellStyle name="Normal 19 3" xfId="1233"/>
    <cellStyle name="Normal 19 4" xfId="1234"/>
    <cellStyle name="Normal 19 5" xfId="1235"/>
    <cellStyle name="Normal 19 6" xfId="1236"/>
    <cellStyle name="Normal 19 7" xfId="1237"/>
    <cellStyle name="Normal 19 8" xfId="1238"/>
    <cellStyle name="Normal 2" xfId="1239"/>
    <cellStyle name="Normal 2 10" xfId="1240"/>
    <cellStyle name="Normal 2 11" xfId="1241"/>
    <cellStyle name="Normal 2 12" xfId="1242"/>
    <cellStyle name="Normal 2 13" xfId="1243"/>
    <cellStyle name="Normal 2 14" xfId="1244"/>
    <cellStyle name="Normal 2 14 2" xfId="1245"/>
    <cellStyle name="Normal 2 15" xfId="1246"/>
    <cellStyle name="Normal 2 16" xfId="1247"/>
    <cellStyle name="Normal 2 17" xfId="1248"/>
    <cellStyle name="Normal 2 18" xfId="1249"/>
    <cellStyle name="Normal 2 19" xfId="1250"/>
    <cellStyle name="Normal 2 2" xfId="1251"/>
    <cellStyle name="Normal 2 2 10" xfId="1252"/>
    <cellStyle name="Normal 2 2 11" xfId="1253"/>
    <cellStyle name="Normal 2 2 2" xfId="1254"/>
    <cellStyle name="Normal 2 2 3" xfId="1255"/>
    <cellStyle name="Normal 2 2 3 2" xfId="1256"/>
    <cellStyle name="Normal 2 2 4" xfId="1257"/>
    <cellStyle name="Normal 2 2 5" xfId="1258"/>
    <cellStyle name="Normal 2 2 6" xfId="1259"/>
    <cellStyle name="Normal 2 2 7" xfId="1260"/>
    <cellStyle name="Normal 2 2 8" xfId="1261"/>
    <cellStyle name="Normal 2 2 9" xfId="1262"/>
    <cellStyle name="Normal 2 20" xfId="1263"/>
    <cellStyle name="Normal 2 3" xfId="1264"/>
    <cellStyle name="Normal 2 4" xfId="1265"/>
    <cellStyle name="Normal 2 5" xfId="1266"/>
    <cellStyle name="Normal 2 6" xfId="1267"/>
    <cellStyle name="Normal 2 7" xfId="1268"/>
    <cellStyle name="Normal 2 8" xfId="1269"/>
    <cellStyle name="Normal 2 9" xfId="1270"/>
    <cellStyle name="Normal 2_SAVI-020612_Xl0000003_SAVI-091112-T_SAVI-071212-T" xfId="1271"/>
    <cellStyle name="Normal 20" xfId="1272"/>
    <cellStyle name="Normal 20 2" xfId="1273"/>
    <cellStyle name="Normal 20 3" xfId="1274"/>
    <cellStyle name="Normal 20 4" xfId="1275"/>
    <cellStyle name="Normal 20 5" xfId="1276"/>
    <cellStyle name="Normal 20 6" xfId="1277"/>
    <cellStyle name="Normal 20 7" xfId="1278"/>
    <cellStyle name="Normal 20 8" xfId="1279"/>
    <cellStyle name="Normal 21" xfId="1280"/>
    <cellStyle name="Normal 21 2" xfId="1281"/>
    <cellStyle name="Normal 21 3" xfId="1282"/>
    <cellStyle name="Normal 21 4" xfId="1283"/>
    <cellStyle name="Normal 21 5" xfId="1284"/>
    <cellStyle name="Normal 21 6" xfId="1285"/>
    <cellStyle name="Normal 21 7" xfId="1286"/>
    <cellStyle name="Normal 21 8" xfId="1287"/>
    <cellStyle name="Normal 22" xfId="1288"/>
    <cellStyle name="Normal 22 2" xfId="1289"/>
    <cellStyle name="Normal 22 3" xfId="1290"/>
    <cellStyle name="Normal 22 4" xfId="1291"/>
    <cellStyle name="Normal 22 5" xfId="1292"/>
    <cellStyle name="Normal 22 6" xfId="1293"/>
    <cellStyle name="Normal 22 7" xfId="1294"/>
    <cellStyle name="Normal 22 8" xfId="1295"/>
    <cellStyle name="Normal 23" xfId="1296"/>
    <cellStyle name="Normal 23 2" xfId="1297"/>
    <cellStyle name="Normal 23 3" xfId="1298"/>
    <cellStyle name="Normal 23 4" xfId="1299"/>
    <cellStyle name="Normal 23 5" xfId="1300"/>
    <cellStyle name="Normal 23 6" xfId="1301"/>
    <cellStyle name="Normal 23 7" xfId="1302"/>
    <cellStyle name="Normal 23 8" xfId="1303"/>
    <cellStyle name="Normal 24" xfId="1304"/>
    <cellStyle name="Normal 24 2" xfId="1305"/>
    <cellStyle name="Normal 24 3" xfId="1306"/>
    <cellStyle name="Normal 24 4" xfId="1307"/>
    <cellStyle name="Normal 24 5" xfId="1308"/>
    <cellStyle name="Normal 24 6" xfId="1309"/>
    <cellStyle name="Normal 24 7" xfId="1310"/>
    <cellStyle name="Normal 24 8" xfId="1311"/>
    <cellStyle name="Normal 25" xfId="1312"/>
    <cellStyle name="Normal 25 2" xfId="1313"/>
    <cellStyle name="Normal 25 3" xfId="1314"/>
    <cellStyle name="Normal 25 4" xfId="1315"/>
    <cellStyle name="Normal 25 5" xfId="1316"/>
    <cellStyle name="Normal 25 6" xfId="1317"/>
    <cellStyle name="Normal 25 7" xfId="1318"/>
    <cellStyle name="Normal 25 8" xfId="1319"/>
    <cellStyle name="Normal 26" xfId="1320"/>
    <cellStyle name="Normal 26 2" xfId="1321"/>
    <cellStyle name="Normal 26 3" xfId="1322"/>
    <cellStyle name="Normal 26 4" xfId="1323"/>
    <cellStyle name="Normal 26 5" xfId="1324"/>
    <cellStyle name="Normal 26 6" xfId="1325"/>
    <cellStyle name="Normal 26 7" xfId="1326"/>
    <cellStyle name="Normal 26 8" xfId="1327"/>
    <cellStyle name="Normal 27" xfId="1328"/>
    <cellStyle name="Normal 27 2" xfId="1329"/>
    <cellStyle name="Normal 27 3" xfId="1330"/>
    <cellStyle name="Normal 27 4" xfId="1331"/>
    <cellStyle name="Normal 27 5" xfId="1332"/>
    <cellStyle name="Normal 27 6" xfId="1333"/>
    <cellStyle name="Normal 27 7" xfId="1334"/>
    <cellStyle name="Normal 27 8" xfId="1335"/>
    <cellStyle name="Normal 28" xfId="1336"/>
    <cellStyle name="Normal 28 2" xfId="1337"/>
    <cellStyle name="Normal 28 3" xfId="1338"/>
    <cellStyle name="Normal 28 4" xfId="1339"/>
    <cellStyle name="Normal 28 5" xfId="1340"/>
    <cellStyle name="Normal 28 6" xfId="1341"/>
    <cellStyle name="Normal 28 7" xfId="1342"/>
    <cellStyle name="Normal 28 8" xfId="1343"/>
    <cellStyle name="Normal 29" xfId="1344"/>
    <cellStyle name="Normal 29 2" xfId="1345"/>
    <cellStyle name="Normal 29 3" xfId="1346"/>
    <cellStyle name="Normal 29 4" xfId="1347"/>
    <cellStyle name="Normal 29 5" xfId="1348"/>
    <cellStyle name="Normal 29 6" xfId="1349"/>
    <cellStyle name="Normal 29 7" xfId="1350"/>
    <cellStyle name="Normal 29 8" xfId="1351"/>
    <cellStyle name="Normal 3" xfId="1352"/>
    <cellStyle name="Normal 3 10" xfId="1353"/>
    <cellStyle name="Normal 3 11" xfId="1354"/>
    <cellStyle name="Normal 3 12" xfId="1355"/>
    <cellStyle name="Normal 3 13" xfId="1356"/>
    <cellStyle name="Normal 3 14" xfId="1357"/>
    <cellStyle name="Normal 3 15" xfId="1358"/>
    <cellStyle name="Normal 3 16" xfId="1359"/>
    <cellStyle name="Normal 3 17" xfId="1360"/>
    <cellStyle name="Normal 3 18" xfId="1361"/>
    <cellStyle name="Normal 3 19" xfId="1362"/>
    <cellStyle name="Normal 3 2" xfId="1363"/>
    <cellStyle name="Normal 3 2 10" xfId="1364"/>
    <cellStyle name="Normal 3 2 11" xfId="1365"/>
    <cellStyle name="Normal 3 2 12" xfId="1366"/>
    <cellStyle name="Normal 3 2 13" xfId="1367"/>
    <cellStyle name="Normal 3 2 2" xfId="1368"/>
    <cellStyle name="Normal 3 2 2 2" xfId="1369"/>
    <cellStyle name="Normal 3 2 3" xfId="1370"/>
    <cellStyle name="Normal 3 2 3 2" xfId="1371"/>
    <cellStyle name="Normal 3 2 4" xfId="1372"/>
    <cellStyle name="Normal 3 2 4 2" xfId="1373"/>
    <cellStyle name="Normal 3 2 5" xfId="1374"/>
    <cellStyle name="Normal 3 2 5 2" xfId="1375"/>
    <cellStyle name="Normal 3 2 6" xfId="1376"/>
    <cellStyle name="Normal 3 2 6 2" xfId="1377"/>
    <cellStyle name="Normal 3 2 7" xfId="1378"/>
    <cellStyle name="Normal 3 2 8" xfId="1379"/>
    <cellStyle name="Normal 3 2 9" xfId="1380"/>
    <cellStyle name="Normal 3 3" xfId="1381"/>
    <cellStyle name="Normal 3 3 2" xfId="1382"/>
    <cellStyle name="Normal 3 4" xfId="1383"/>
    <cellStyle name="Normal 3 4 2" xfId="1384"/>
    <cellStyle name="Normal 3 5" xfId="1385"/>
    <cellStyle name="Normal 3 5 2" xfId="1386"/>
    <cellStyle name="Normal 3 6" xfId="1387"/>
    <cellStyle name="Normal 3 6 2" xfId="1388"/>
    <cellStyle name="Normal 3 7" xfId="1389"/>
    <cellStyle name="Normal 3 7 2" xfId="1390"/>
    <cellStyle name="Normal 3 8" xfId="1391"/>
    <cellStyle name="Normal 3 8 2" xfId="1392"/>
    <cellStyle name="Normal 3 9" xfId="1393"/>
    <cellStyle name="Normal 3 9 2" xfId="1394"/>
    <cellStyle name="Normal 3 9 3" xfId="1395"/>
    <cellStyle name="Normal 3 9 4" xfId="1396"/>
    <cellStyle name="Normal 3 9 5" xfId="1397"/>
    <cellStyle name="Normal 3 9 6" xfId="1398"/>
    <cellStyle name="Normal 3 9 7" xfId="1399"/>
    <cellStyle name="Normal 3 9 8" xfId="1400"/>
    <cellStyle name="Normal 30" xfId="1401"/>
    <cellStyle name="Normal 30 2" xfId="1402"/>
    <cellStyle name="Normal 30 3" xfId="1403"/>
    <cellStyle name="Normal 30 4" xfId="1404"/>
    <cellStyle name="Normal 30 5" xfId="1405"/>
    <cellStyle name="Normal 30 6" xfId="1406"/>
    <cellStyle name="Normal 30 7" xfId="1407"/>
    <cellStyle name="Normal 30 8" xfId="1408"/>
    <cellStyle name="Normal 31" xfId="1409"/>
    <cellStyle name="Normal 31 2" xfId="1410"/>
    <cellStyle name="Normal 31 3" xfId="1411"/>
    <cellStyle name="Normal 31 4" xfId="1412"/>
    <cellStyle name="Normal 31 5" xfId="1413"/>
    <cellStyle name="Normal 31 6" xfId="1414"/>
    <cellStyle name="Normal 31 7" xfId="1415"/>
    <cellStyle name="Normal 31 8" xfId="1416"/>
    <cellStyle name="Normal 32" xfId="1417"/>
    <cellStyle name="Normal 32 2" xfId="1418"/>
    <cellStyle name="Normal 32 3" xfId="1419"/>
    <cellStyle name="Normal 32 4" xfId="1420"/>
    <cellStyle name="Normal 32 5" xfId="1421"/>
    <cellStyle name="Normal 32 6" xfId="1422"/>
    <cellStyle name="Normal 32 7" xfId="1423"/>
    <cellStyle name="Normal 32 8" xfId="1424"/>
    <cellStyle name="Normal 33" xfId="1425"/>
    <cellStyle name="Normal 33 2" xfId="1426"/>
    <cellStyle name="Normal 33 3" xfId="1427"/>
    <cellStyle name="Normal 33 4" xfId="1428"/>
    <cellStyle name="Normal 33 5" xfId="1429"/>
    <cellStyle name="Normal 33 6" xfId="1430"/>
    <cellStyle name="Normal 33 7" xfId="1431"/>
    <cellStyle name="Normal 33 8" xfId="1432"/>
    <cellStyle name="Normal 34" xfId="1433"/>
    <cellStyle name="Normal 34 2" xfId="1434"/>
    <cellStyle name="Normal 34 3" xfId="1435"/>
    <cellStyle name="Normal 34 4" xfId="1436"/>
    <cellStyle name="Normal 34 5" xfId="1437"/>
    <cellStyle name="Normal 34 6" xfId="1438"/>
    <cellStyle name="Normal 34 7" xfId="1439"/>
    <cellStyle name="Normal 34 8" xfId="1440"/>
    <cellStyle name="Normal 35" xfId="1441"/>
    <cellStyle name="Normal 35 2" xfId="1442"/>
    <cellStyle name="Normal 35 3" xfId="1443"/>
    <cellStyle name="Normal 35 4" xfId="1444"/>
    <cellStyle name="Normal 35 5" xfId="1445"/>
    <cellStyle name="Normal 35 6" xfId="1446"/>
    <cellStyle name="Normal 35 7" xfId="1447"/>
    <cellStyle name="Normal 35 8" xfId="1448"/>
    <cellStyle name="Normal 36" xfId="1449"/>
    <cellStyle name="Normal 36 2" xfId="1450"/>
    <cellStyle name="Normal 36 3" xfId="1451"/>
    <cellStyle name="Normal 36 4" xfId="1452"/>
    <cellStyle name="Normal 36 5" xfId="1453"/>
    <cellStyle name="Normal 36 6" xfId="1454"/>
    <cellStyle name="Normal 36 7" xfId="1455"/>
    <cellStyle name="Normal 36 8" xfId="1456"/>
    <cellStyle name="Normal 37" xfId="1457"/>
    <cellStyle name="Normal 37 2" xfId="1458"/>
    <cellStyle name="Normal 37 3" xfId="1459"/>
    <cellStyle name="Normal 37 4" xfId="1460"/>
    <cellStyle name="Normal 37 5" xfId="1461"/>
    <cellStyle name="Normal 37 6" xfId="1462"/>
    <cellStyle name="Normal 37 7" xfId="1463"/>
    <cellStyle name="Normal 37 8" xfId="1464"/>
    <cellStyle name="Normal 38" xfId="1465"/>
    <cellStyle name="Normal 38 2" xfId="1466"/>
    <cellStyle name="Normal 38 3" xfId="1467"/>
    <cellStyle name="Normal 38 4" xfId="1468"/>
    <cellStyle name="Normal 38 5" xfId="1469"/>
    <cellStyle name="Normal 38 6" xfId="1470"/>
    <cellStyle name="Normal 38 7" xfId="1471"/>
    <cellStyle name="Normal 38 8" xfId="1472"/>
    <cellStyle name="Normal 39" xfId="1473"/>
    <cellStyle name="Normal 39 2" xfId="1474"/>
    <cellStyle name="Normal 39 3" xfId="1475"/>
    <cellStyle name="Normal 39 4" xfId="1476"/>
    <cellStyle name="Normal 39 5" xfId="1477"/>
    <cellStyle name="Normal 39 6" xfId="1478"/>
    <cellStyle name="Normal 39 7" xfId="1479"/>
    <cellStyle name="Normal 39 8" xfId="1480"/>
    <cellStyle name="Normal 4" xfId="1481"/>
    <cellStyle name="Normal 4 2" xfId="2"/>
    <cellStyle name="Normal 4 3" xfId="1482"/>
    <cellStyle name="Normal 4 4" xfId="1483"/>
    <cellStyle name="Normal 4 5" xfId="1484"/>
    <cellStyle name="Normal 40" xfId="1485"/>
    <cellStyle name="Normal 40 2" xfId="1486"/>
    <cellStyle name="Normal 40 3" xfId="1487"/>
    <cellStyle name="Normal 40 4" xfId="1488"/>
    <cellStyle name="Normal 40 5" xfId="1489"/>
    <cellStyle name="Normal 40 6" xfId="1490"/>
    <cellStyle name="Normal 40 7" xfId="1491"/>
    <cellStyle name="Normal 40 8" xfId="1492"/>
    <cellStyle name="Normal 41" xfId="1493"/>
    <cellStyle name="Normal 41 2" xfId="1494"/>
    <cellStyle name="Normal 41 3" xfId="1495"/>
    <cellStyle name="Normal 41 4" xfId="1496"/>
    <cellStyle name="Normal 41 5" xfId="1497"/>
    <cellStyle name="Normal 41 6" xfId="1498"/>
    <cellStyle name="Normal 41 7" xfId="1499"/>
    <cellStyle name="Normal 41 8" xfId="1500"/>
    <cellStyle name="Normal 42" xfId="1501"/>
    <cellStyle name="Normal 42 2" xfId="1502"/>
    <cellStyle name="Normal 42 3" xfId="1503"/>
    <cellStyle name="Normal 42 4" xfId="1504"/>
    <cellStyle name="Normal 42 5" xfId="1505"/>
    <cellStyle name="Normal 42 6" xfId="1506"/>
    <cellStyle name="Normal 42 7" xfId="1507"/>
    <cellStyle name="Normal 42 8" xfId="1508"/>
    <cellStyle name="Normal 43" xfId="1509"/>
    <cellStyle name="Normal 43 2" xfId="1510"/>
    <cellStyle name="Normal 43 3" xfId="1511"/>
    <cellStyle name="Normal 43 4" xfId="1512"/>
    <cellStyle name="Normal 43 5" xfId="1513"/>
    <cellStyle name="Normal 43 6" xfId="1514"/>
    <cellStyle name="Normal 43 7" xfId="1515"/>
    <cellStyle name="Normal 43 8" xfId="1516"/>
    <cellStyle name="Normal 44" xfId="1517"/>
    <cellStyle name="Normal 44 2" xfId="1518"/>
    <cellStyle name="Normal 44 3" xfId="1519"/>
    <cellStyle name="Normal 44 4" xfId="1520"/>
    <cellStyle name="Normal 44 5" xfId="1521"/>
    <cellStyle name="Normal 44 6" xfId="1522"/>
    <cellStyle name="Normal 44 7" xfId="1523"/>
    <cellStyle name="Normal 44 8" xfId="1524"/>
    <cellStyle name="Normal 45" xfId="1525"/>
    <cellStyle name="Normal 45 2" xfId="1526"/>
    <cellStyle name="Normal 45 3" xfId="1527"/>
    <cellStyle name="Normal 45 4" xfId="1528"/>
    <cellStyle name="Normal 45 5" xfId="1529"/>
    <cellStyle name="Normal 45 6" xfId="1530"/>
    <cellStyle name="Normal 45 7" xfId="1531"/>
    <cellStyle name="Normal 45 8" xfId="1532"/>
    <cellStyle name="Normal 46" xfId="1533"/>
    <cellStyle name="Normal 46 2" xfId="1534"/>
    <cellStyle name="Normal 46 3" xfId="1535"/>
    <cellStyle name="Normal 46 4" xfId="1536"/>
    <cellStyle name="Normal 46 5" xfId="1537"/>
    <cellStyle name="Normal 46 6" xfId="1538"/>
    <cellStyle name="Normal 46 7" xfId="1539"/>
    <cellStyle name="Normal 46 8" xfId="1540"/>
    <cellStyle name="Normal 47" xfId="1541"/>
    <cellStyle name="Normal 47 2" xfId="1542"/>
    <cellStyle name="Normal 47 3" xfId="1543"/>
    <cellStyle name="Normal 47 4" xfId="1544"/>
    <cellStyle name="Normal 47 5" xfId="1545"/>
    <cellStyle name="Normal 47 6" xfId="1546"/>
    <cellStyle name="Normal 47 7" xfId="1547"/>
    <cellStyle name="Normal 47 8" xfId="1548"/>
    <cellStyle name="Normal 48" xfId="1549"/>
    <cellStyle name="Normal 48 2" xfId="1550"/>
    <cellStyle name="Normal 48 3" xfId="1551"/>
    <cellStyle name="Normal 48 4" xfId="1552"/>
    <cellStyle name="Normal 48 5" xfId="1553"/>
    <cellStyle name="Normal 48 6" xfId="1554"/>
    <cellStyle name="Normal 48 7" xfId="1555"/>
    <cellStyle name="Normal 48 8" xfId="1556"/>
    <cellStyle name="Normal 49" xfId="1557"/>
    <cellStyle name="Normal 49 2" xfId="1558"/>
    <cellStyle name="Normal 49 3" xfId="1559"/>
    <cellStyle name="Normal 49 4" xfId="1560"/>
    <cellStyle name="Normal 49 5" xfId="1561"/>
    <cellStyle name="Normal 49 6" xfId="1562"/>
    <cellStyle name="Normal 49 7" xfId="1563"/>
    <cellStyle name="Normal 49 8" xfId="1564"/>
    <cellStyle name="Normal 5" xfId="1"/>
    <cellStyle name="Normal 5 2" xfId="1565"/>
    <cellStyle name="Normal 5 2 10" xfId="1566"/>
    <cellStyle name="Normal 5 2 11" xfId="1567"/>
    <cellStyle name="Normal 5 2 12" xfId="1568"/>
    <cellStyle name="Normal 5 2 13" xfId="1569"/>
    <cellStyle name="Normal 5 2 2" xfId="1570"/>
    <cellStyle name="Normal 5 2 2 2" xfId="1571"/>
    <cellStyle name="Normal 5 2 3" xfId="1572"/>
    <cellStyle name="Normal 5 2 3 2" xfId="1573"/>
    <cellStyle name="Normal 5 2 4" xfId="1574"/>
    <cellStyle name="Normal 5 2 4 2" xfId="1575"/>
    <cellStyle name="Normal 5 2 5" xfId="1576"/>
    <cellStyle name="Normal 5 2 5 2" xfId="1577"/>
    <cellStyle name="Normal 5 2 6" xfId="1578"/>
    <cellStyle name="Normal 5 2 6 2" xfId="1579"/>
    <cellStyle name="Normal 5 2 7" xfId="1580"/>
    <cellStyle name="Normal 5 2 8" xfId="1581"/>
    <cellStyle name="Normal 5 2 9" xfId="1582"/>
    <cellStyle name="Normal 5 3" xfId="1583"/>
    <cellStyle name="Normal 5 4" xfId="1584"/>
    <cellStyle name="Normal 5 5" xfId="1585"/>
    <cellStyle name="Normal 50" xfId="1586"/>
    <cellStyle name="Normal 50 2" xfId="1587"/>
    <cellStyle name="Normal 50 3" xfId="1588"/>
    <cellStyle name="Normal 50 4" xfId="1589"/>
    <cellStyle name="Normal 50 5" xfId="1590"/>
    <cellStyle name="Normal 50 6" xfId="1591"/>
    <cellStyle name="Normal 50 7" xfId="1592"/>
    <cellStyle name="Normal 50 8" xfId="1593"/>
    <cellStyle name="Normal 51" xfId="1594"/>
    <cellStyle name="Normal 51 2" xfId="1595"/>
    <cellStyle name="Normal 51 3" xfId="1596"/>
    <cellStyle name="Normal 51 4" xfId="1597"/>
    <cellStyle name="Normal 51 5" xfId="1598"/>
    <cellStyle name="Normal 51 6" xfId="1599"/>
    <cellStyle name="Normal 51 7" xfId="1600"/>
    <cellStyle name="Normal 51 8" xfId="1601"/>
    <cellStyle name="Normal 52" xfId="1602"/>
    <cellStyle name="Normal 52 2" xfId="1603"/>
    <cellStyle name="Normal 52 3" xfId="1604"/>
    <cellStyle name="Normal 52 4" xfId="1605"/>
    <cellStyle name="Normal 52 5" xfId="1606"/>
    <cellStyle name="Normal 52 6" xfId="1607"/>
    <cellStyle name="Normal 52 7" xfId="1608"/>
    <cellStyle name="Normal 52 8" xfId="1609"/>
    <cellStyle name="Normal 53" xfId="1610"/>
    <cellStyle name="Normal 53 2" xfId="1611"/>
    <cellStyle name="Normal 53 3" xfId="1612"/>
    <cellStyle name="Normal 53 4" xfId="1613"/>
    <cellStyle name="Normal 53 5" xfId="1614"/>
    <cellStyle name="Normal 53 6" xfId="1615"/>
    <cellStyle name="Normal 53 7" xfId="1616"/>
    <cellStyle name="Normal 53 8" xfId="1617"/>
    <cellStyle name="Normal 54" xfId="1618"/>
    <cellStyle name="Normal 54 2" xfId="1619"/>
    <cellStyle name="Normal 54 3" xfId="1620"/>
    <cellStyle name="Normal 54 4" xfId="1621"/>
    <cellStyle name="Normal 54 5" xfId="1622"/>
    <cellStyle name="Normal 54 6" xfId="1623"/>
    <cellStyle name="Normal 54 7" xfId="1624"/>
    <cellStyle name="Normal 54 8" xfId="1625"/>
    <cellStyle name="Normal 55" xfId="1626"/>
    <cellStyle name="Normal 55 2" xfId="1627"/>
    <cellStyle name="Normal 55 3" xfId="1628"/>
    <cellStyle name="Normal 55 4" xfId="1629"/>
    <cellStyle name="Normal 55 5" xfId="1630"/>
    <cellStyle name="Normal 55 6" xfId="1631"/>
    <cellStyle name="Normal 55 7" xfId="1632"/>
    <cellStyle name="Normal 55 8" xfId="1633"/>
    <cellStyle name="Normal 56" xfId="1634"/>
    <cellStyle name="Normal 56 2" xfId="1635"/>
    <cellStyle name="Normal 56 3" xfId="1636"/>
    <cellStyle name="Normal 56 4" xfId="1637"/>
    <cellStyle name="Normal 56 5" xfId="1638"/>
    <cellStyle name="Normal 56 6" xfId="1639"/>
    <cellStyle name="Normal 56 7" xfId="1640"/>
    <cellStyle name="Normal 56 8" xfId="1641"/>
    <cellStyle name="Normal 57" xfId="1642"/>
    <cellStyle name="Normal 57 2" xfId="1643"/>
    <cellStyle name="Normal 57 3" xfId="1644"/>
    <cellStyle name="Normal 57 4" xfId="1645"/>
    <cellStyle name="Normal 57 5" xfId="1646"/>
    <cellStyle name="Normal 57 6" xfId="1647"/>
    <cellStyle name="Normal 57 7" xfId="1648"/>
    <cellStyle name="Normal 57 8" xfId="1649"/>
    <cellStyle name="Normal 58" xfId="1650"/>
    <cellStyle name="Normal 58 2" xfId="1651"/>
    <cellStyle name="Normal 58 3" xfId="1652"/>
    <cellStyle name="Normal 58 4" xfId="1653"/>
    <cellStyle name="Normal 58 5" xfId="1654"/>
    <cellStyle name="Normal 58 6" xfId="1655"/>
    <cellStyle name="Normal 58 7" xfId="1656"/>
    <cellStyle name="Normal 58 8" xfId="1657"/>
    <cellStyle name="Normal 59" xfId="1658"/>
    <cellStyle name="Normal 59 2" xfId="1659"/>
    <cellStyle name="Normal 59 3" xfId="1660"/>
    <cellStyle name="Normal 59 4" xfId="1661"/>
    <cellStyle name="Normal 59 5" xfId="1662"/>
    <cellStyle name="Normal 59 6" xfId="1663"/>
    <cellStyle name="Normal 59 7" xfId="1664"/>
    <cellStyle name="Normal 59 8" xfId="1665"/>
    <cellStyle name="Normal 6" xfId="1666"/>
    <cellStyle name="Normal 6 10" xfId="1667"/>
    <cellStyle name="Normal 6 11" xfId="1668"/>
    <cellStyle name="Normal 6 12" xfId="1669"/>
    <cellStyle name="Normal 6 13" xfId="1670"/>
    <cellStyle name="Normal 6 2" xfId="1671"/>
    <cellStyle name="Normal 6 2 2" xfId="1672"/>
    <cellStyle name="Normal 6 3" xfId="1673"/>
    <cellStyle name="Normal 6 3 2" xfId="1674"/>
    <cellStyle name="Normal 6 4" xfId="1675"/>
    <cellStyle name="Normal 6 4 2" xfId="1676"/>
    <cellStyle name="Normal 6 5" xfId="1677"/>
    <cellStyle name="Normal 6 5 2" xfId="1678"/>
    <cellStyle name="Normal 6 6" xfId="1679"/>
    <cellStyle name="Normal 6 6 2" xfId="1680"/>
    <cellStyle name="Normal 6 7" xfId="1681"/>
    <cellStyle name="Normal 6 8" xfId="1682"/>
    <cellStyle name="Normal 6 9" xfId="1683"/>
    <cellStyle name="Normal 60" xfId="1684"/>
    <cellStyle name="Normal 60 2" xfId="1685"/>
    <cellStyle name="Normal 60 3" xfId="1686"/>
    <cellStyle name="Normal 60 4" xfId="1687"/>
    <cellStyle name="Normal 60 5" xfId="1688"/>
    <cellStyle name="Normal 60 6" xfId="1689"/>
    <cellStyle name="Normal 60 7" xfId="1690"/>
    <cellStyle name="Normal 60 8" xfId="1691"/>
    <cellStyle name="Normal 61" xfId="1692"/>
    <cellStyle name="Normal 61 2" xfId="1693"/>
    <cellStyle name="Normal 61 3" xfId="1694"/>
    <cellStyle name="Normal 61 4" xfId="1695"/>
    <cellStyle name="Normal 61 5" xfId="1696"/>
    <cellStyle name="Normal 61 6" xfId="1697"/>
    <cellStyle name="Normal 61 7" xfId="1698"/>
    <cellStyle name="Normal 61 8" xfId="1699"/>
    <cellStyle name="Normal 62" xfId="1700"/>
    <cellStyle name="Normal 62 2" xfId="1701"/>
    <cellStyle name="Normal 62 3" xfId="1702"/>
    <cellStyle name="Normal 62 4" xfId="1703"/>
    <cellStyle name="Normal 62 5" xfId="1704"/>
    <cellStyle name="Normal 62 6" xfId="1705"/>
    <cellStyle name="Normal 62 7" xfId="1706"/>
    <cellStyle name="Normal 62 8" xfId="1707"/>
    <cellStyle name="Normal 63" xfId="1708"/>
    <cellStyle name="Normal 63 2" xfId="1709"/>
    <cellStyle name="Normal 63 3" xfId="1710"/>
    <cellStyle name="Normal 63 4" xfId="1711"/>
    <cellStyle name="Normal 63 5" xfId="1712"/>
    <cellStyle name="Normal 63 6" xfId="1713"/>
    <cellStyle name="Normal 63 7" xfId="1714"/>
    <cellStyle name="Normal 63 8" xfId="1715"/>
    <cellStyle name="Normal 64" xfId="1716"/>
    <cellStyle name="Normal 64 2" xfId="1717"/>
    <cellStyle name="Normal 64 3" xfId="1718"/>
    <cellStyle name="Normal 64 4" xfId="1719"/>
    <cellStyle name="Normal 64 5" xfId="1720"/>
    <cellStyle name="Normal 64 6" xfId="1721"/>
    <cellStyle name="Normal 64 7" xfId="1722"/>
    <cellStyle name="Normal 64 8" xfId="1723"/>
    <cellStyle name="Normal 65" xfId="1724"/>
    <cellStyle name="Normal 65 2" xfId="1725"/>
    <cellStyle name="Normal 65 3" xfId="1726"/>
    <cellStyle name="Normal 65 4" xfId="1727"/>
    <cellStyle name="Normal 65 5" xfId="1728"/>
    <cellStyle name="Normal 65 6" xfId="1729"/>
    <cellStyle name="Normal 65 7" xfId="1730"/>
    <cellStyle name="Normal 65 8" xfId="1731"/>
    <cellStyle name="Normal 66" xfId="1732"/>
    <cellStyle name="Normal 66 2" xfId="1733"/>
    <cellStyle name="Normal 66 3" xfId="1734"/>
    <cellStyle name="Normal 66 4" xfId="1735"/>
    <cellStyle name="Normal 66 5" xfId="1736"/>
    <cellStyle name="Normal 66 6" xfId="1737"/>
    <cellStyle name="Normal 66 7" xfId="1738"/>
    <cellStyle name="Normal 66 8" xfId="1739"/>
    <cellStyle name="Normal 67" xfId="1740"/>
    <cellStyle name="Normal 67 2" xfId="1741"/>
    <cellStyle name="Normal 67 3" xfId="1742"/>
    <cellStyle name="Normal 67 4" xfId="1743"/>
    <cellStyle name="Normal 67 5" xfId="1744"/>
    <cellStyle name="Normal 67 6" xfId="1745"/>
    <cellStyle name="Normal 67 7" xfId="1746"/>
    <cellStyle name="Normal 67 8" xfId="1747"/>
    <cellStyle name="Normal 68" xfId="1748"/>
    <cellStyle name="Normal 68 2" xfId="1749"/>
    <cellStyle name="Normal 68 3" xfId="1750"/>
    <cellStyle name="Normal 68 4" xfId="1751"/>
    <cellStyle name="Normal 68 5" xfId="1752"/>
    <cellStyle name="Normal 68 6" xfId="1753"/>
    <cellStyle name="Normal 68 7" xfId="1754"/>
    <cellStyle name="Normal 68 8" xfId="1755"/>
    <cellStyle name="Normal 69" xfId="1756"/>
    <cellStyle name="Normal 69 2" xfId="1757"/>
    <cellStyle name="Normal 69 3" xfId="1758"/>
    <cellStyle name="Normal 69 4" xfId="1759"/>
    <cellStyle name="Normal 69 5" xfId="1760"/>
    <cellStyle name="Normal 69 6" xfId="1761"/>
    <cellStyle name="Normal 69 7" xfId="1762"/>
    <cellStyle name="Normal 69 8" xfId="1763"/>
    <cellStyle name="Normal 7" xfId="1764"/>
    <cellStyle name="Normal 7 10" xfId="1765"/>
    <cellStyle name="Normal 7 11" xfId="1766"/>
    <cellStyle name="Normal 7 12" xfId="1767"/>
    <cellStyle name="Normal 7 13" xfId="1768"/>
    <cellStyle name="Normal 7 2" xfId="1769"/>
    <cellStyle name="Normal 7 2 2" xfId="1770"/>
    <cellStyle name="Normal 7 3" xfId="1771"/>
    <cellStyle name="Normal 7 3 2" xfId="1772"/>
    <cellStyle name="Normal 7 4" xfId="1773"/>
    <cellStyle name="Normal 7 4 2" xfId="1774"/>
    <cellStyle name="Normal 7 5" xfId="1775"/>
    <cellStyle name="Normal 7 5 2" xfId="1776"/>
    <cellStyle name="Normal 7 6" xfId="1777"/>
    <cellStyle name="Normal 7 6 2" xfId="1778"/>
    <cellStyle name="Normal 7 7" xfId="1779"/>
    <cellStyle name="Normal 7 8" xfId="1780"/>
    <cellStyle name="Normal 7 9" xfId="1781"/>
    <cellStyle name="Normal 70" xfId="1782"/>
    <cellStyle name="Normal 70 2" xfId="1783"/>
    <cellStyle name="Normal 70 3" xfId="1784"/>
    <cellStyle name="Normal 70 4" xfId="1785"/>
    <cellStyle name="Normal 70 5" xfId="1786"/>
    <cellStyle name="Normal 70 6" xfId="1787"/>
    <cellStyle name="Normal 70 7" xfId="1788"/>
    <cellStyle name="Normal 70 8" xfId="1789"/>
    <cellStyle name="Normal 71" xfId="1790"/>
    <cellStyle name="Normal 71 2" xfId="1791"/>
    <cellStyle name="Normal 71 3" xfId="1792"/>
    <cellStyle name="Normal 71 4" xfId="1793"/>
    <cellStyle name="Normal 71 5" xfId="1794"/>
    <cellStyle name="Normal 71 6" xfId="1795"/>
    <cellStyle name="Normal 71 7" xfId="1796"/>
    <cellStyle name="Normal 71 8" xfId="1797"/>
    <cellStyle name="Normal 72" xfId="1798"/>
    <cellStyle name="Normal 72 2" xfId="1799"/>
    <cellStyle name="Normal 72 3" xfId="1800"/>
    <cellStyle name="Normal 72 4" xfId="1801"/>
    <cellStyle name="Normal 72 5" xfId="1802"/>
    <cellStyle name="Normal 72 6" xfId="1803"/>
    <cellStyle name="Normal 72 7" xfId="1804"/>
    <cellStyle name="Normal 72 8" xfId="1805"/>
    <cellStyle name="Normal 73" xfId="1806"/>
    <cellStyle name="Normal 73 2" xfId="1807"/>
    <cellStyle name="Normal 73 3" xfId="1808"/>
    <cellStyle name="Normal 73 4" xfId="1809"/>
    <cellStyle name="Normal 73 5" xfId="1810"/>
    <cellStyle name="Normal 73 6" xfId="1811"/>
    <cellStyle name="Normal 73 7" xfId="1812"/>
    <cellStyle name="Normal 73 8" xfId="1813"/>
    <cellStyle name="Normal 74" xfId="1814"/>
    <cellStyle name="Normal 74 2" xfId="1815"/>
    <cellStyle name="Normal 74 3" xfId="1816"/>
    <cellStyle name="Normal 74 4" xfId="1817"/>
    <cellStyle name="Normal 74 5" xfId="1818"/>
    <cellStyle name="Normal 74 6" xfId="1819"/>
    <cellStyle name="Normal 74 7" xfId="1820"/>
    <cellStyle name="Normal 74 8" xfId="1821"/>
    <cellStyle name="Normal 75" xfId="1822"/>
    <cellStyle name="Normal 75 2" xfId="1823"/>
    <cellStyle name="Normal 75 3" xfId="1824"/>
    <cellStyle name="Normal 75 4" xfId="1825"/>
    <cellStyle name="Normal 75 5" xfId="1826"/>
    <cellStyle name="Normal 75 6" xfId="1827"/>
    <cellStyle name="Normal 75 7" xfId="1828"/>
    <cellStyle name="Normal 75 8" xfId="1829"/>
    <cellStyle name="Normal 76" xfId="1830"/>
    <cellStyle name="Normal 76 2" xfId="1831"/>
    <cellStyle name="Normal 76 3" xfId="1832"/>
    <cellStyle name="Normal 76 4" xfId="1833"/>
    <cellStyle name="Normal 76 5" xfId="1834"/>
    <cellStyle name="Normal 76 6" xfId="1835"/>
    <cellStyle name="Normal 76 7" xfId="1836"/>
    <cellStyle name="Normal 76 8" xfId="1837"/>
    <cellStyle name="Normal 77" xfId="1838"/>
    <cellStyle name="Normal 77 2" xfId="1839"/>
    <cellStyle name="Normal 77 3" xfId="1840"/>
    <cellStyle name="Normal 77 4" xfId="1841"/>
    <cellStyle name="Normal 77 5" xfId="1842"/>
    <cellStyle name="Normal 77 6" xfId="1843"/>
    <cellStyle name="Normal 77 7" xfId="1844"/>
    <cellStyle name="Normal 77 8" xfId="1845"/>
    <cellStyle name="Normal 78" xfId="1846"/>
    <cellStyle name="Normal 78 2" xfId="1847"/>
    <cellStyle name="Normal 78 3" xfId="1848"/>
    <cellStyle name="Normal 78 4" xfId="1849"/>
    <cellStyle name="Normal 78 5" xfId="1850"/>
    <cellStyle name="Normal 78 6" xfId="1851"/>
    <cellStyle name="Normal 78 7" xfId="1852"/>
    <cellStyle name="Normal 78 8" xfId="1853"/>
    <cellStyle name="Normal 79" xfId="1854"/>
    <cellStyle name="Normal 79 2" xfId="1855"/>
    <cellStyle name="Normal 79 3" xfId="1856"/>
    <cellStyle name="Normal 79 4" xfId="1857"/>
    <cellStyle name="Normal 79 5" xfId="1858"/>
    <cellStyle name="Normal 79 6" xfId="1859"/>
    <cellStyle name="Normal 79 7" xfId="1860"/>
    <cellStyle name="Normal 79 8" xfId="1861"/>
    <cellStyle name="Normal 8" xfId="1862"/>
    <cellStyle name="Normal 8 10" xfId="1863"/>
    <cellStyle name="Normal 8 11" xfId="1864"/>
    <cellStyle name="Normal 8 12" xfId="1865"/>
    <cellStyle name="Normal 8 13" xfId="1866"/>
    <cellStyle name="Normal 8 2" xfId="1867"/>
    <cellStyle name="Normal 8 2 2" xfId="1868"/>
    <cellStyle name="Normal 8 3" xfId="1869"/>
    <cellStyle name="Normal 8 3 2" xfId="1870"/>
    <cellStyle name="Normal 8 4" xfId="1871"/>
    <cellStyle name="Normal 8 4 2" xfId="1872"/>
    <cellStyle name="Normal 8 5" xfId="1873"/>
    <cellStyle name="Normal 8 5 2" xfId="1874"/>
    <cellStyle name="Normal 8 6" xfId="1875"/>
    <cellStyle name="Normal 8 6 2" xfId="1876"/>
    <cellStyle name="Normal 8 7" xfId="1877"/>
    <cellStyle name="Normal 8 8" xfId="1878"/>
    <cellStyle name="Normal 8 9" xfId="1879"/>
    <cellStyle name="Normal 80" xfId="1880"/>
    <cellStyle name="Normal 80 2" xfId="1881"/>
    <cellStyle name="Normal 80 3" xfId="1882"/>
    <cellStyle name="Normal 80 4" xfId="1883"/>
    <cellStyle name="Normal 80 5" xfId="1884"/>
    <cellStyle name="Normal 80 6" xfId="1885"/>
    <cellStyle name="Normal 80 7" xfId="1886"/>
    <cellStyle name="Normal 80 8" xfId="1887"/>
    <cellStyle name="Normal 81" xfId="1888"/>
    <cellStyle name="Normal 81 2" xfId="1889"/>
    <cellStyle name="Normal 81 3" xfId="1890"/>
    <cellStyle name="Normal 81 4" xfId="1891"/>
    <cellStyle name="Normal 81 5" xfId="1892"/>
    <cellStyle name="Normal 81 6" xfId="1893"/>
    <cellStyle name="Normal 81 7" xfId="1894"/>
    <cellStyle name="Normal 81 8" xfId="1895"/>
    <cellStyle name="Normal 82" xfId="1896"/>
    <cellStyle name="Normal 82 2" xfId="1897"/>
    <cellStyle name="Normal 82 3" xfId="1898"/>
    <cellStyle name="Normal 82 4" xfId="1899"/>
    <cellStyle name="Normal 82 5" xfId="1900"/>
    <cellStyle name="Normal 82 6" xfId="1901"/>
    <cellStyle name="Normal 82 7" xfId="1902"/>
    <cellStyle name="Normal 82 8" xfId="1903"/>
    <cellStyle name="Normal 83" xfId="1904"/>
    <cellStyle name="Normal 83 2" xfId="1905"/>
    <cellStyle name="Normal 83 3" xfId="1906"/>
    <cellStyle name="Normal 83 4" xfId="1907"/>
    <cellStyle name="Normal 83 5" xfId="1908"/>
    <cellStyle name="Normal 83 6" xfId="1909"/>
    <cellStyle name="Normal 83 7" xfId="1910"/>
    <cellStyle name="Normal 83 8" xfId="1911"/>
    <cellStyle name="Normal 84" xfId="1912"/>
    <cellStyle name="Normal 84 2" xfId="1913"/>
    <cellStyle name="Normal 84 3" xfId="1914"/>
    <cellStyle name="Normal 84 4" xfId="1915"/>
    <cellStyle name="Normal 84 5" xfId="1916"/>
    <cellStyle name="Normal 84 6" xfId="1917"/>
    <cellStyle name="Normal 84 7" xfId="1918"/>
    <cellStyle name="Normal 84 8" xfId="1919"/>
    <cellStyle name="Normal 85" xfId="1920"/>
    <cellStyle name="Normal 85 2" xfId="1921"/>
    <cellStyle name="Normal 85 3" xfId="1922"/>
    <cellStyle name="Normal 85 4" xfId="1923"/>
    <cellStyle name="Normal 85 5" xfId="1924"/>
    <cellStyle name="Normal 85 6" xfId="1925"/>
    <cellStyle name="Normal 85 7" xfId="1926"/>
    <cellStyle name="Normal 85 8" xfId="1927"/>
    <cellStyle name="Normal 86" xfId="1928"/>
    <cellStyle name="Normal 86 2" xfId="1929"/>
    <cellStyle name="Normal 86 3" xfId="1930"/>
    <cellStyle name="Normal 86 4" xfId="1931"/>
    <cellStyle name="Normal 86 5" xfId="1932"/>
    <cellStyle name="Normal 86 6" xfId="1933"/>
    <cellStyle name="Normal 86 7" xfId="1934"/>
    <cellStyle name="Normal 86 8" xfId="1935"/>
    <cellStyle name="Normal 87" xfId="1936"/>
    <cellStyle name="Normal 87 2" xfId="1937"/>
    <cellStyle name="Normal 87 3" xfId="1938"/>
    <cellStyle name="Normal 87 4" xfId="1939"/>
    <cellStyle name="Normal 87 5" xfId="1940"/>
    <cellStyle name="Normal 87 6" xfId="1941"/>
    <cellStyle name="Normal 87 7" xfId="1942"/>
    <cellStyle name="Normal 87 8" xfId="1943"/>
    <cellStyle name="Normal 88" xfId="1944"/>
    <cellStyle name="Normal 88 2" xfId="1945"/>
    <cellStyle name="Normal 88 3" xfId="1946"/>
    <cellStyle name="Normal 88 4" xfId="1947"/>
    <cellStyle name="Normal 88 5" xfId="1948"/>
    <cellStyle name="Normal 88 6" xfId="1949"/>
    <cellStyle name="Normal 88 7" xfId="1950"/>
    <cellStyle name="Normal 88 8" xfId="1951"/>
    <cellStyle name="Normal 89" xfId="1952"/>
    <cellStyle name="Normal 89 2" xfId="1953"/>
    <cellStyle name="Normal 89 3" xfId="1954"/>
    <cellStyle name="Normal 89 4" xfId="1955"/>
    <cellStyle name="Normal 89 5" xfId="1956"/>
    <cellStyle name="Normal 89 6" xfId="1957"/>
    <cellStyle name="Normal 89 7" xfId="1958"/>
    <cellStyle name="Normal 89 8" xfId="1959"/>
    <cellStyle name="Normal 9" xfId="1960"/>
    <cellStyle name="Normal 9 10" xfId="1961"/>
    <cellStyle name="Normal 9 11" xfId="1962"/>
    <cellStyle name="Normal 9 12" xfId="1963"/>
    <cellStyle name="Normal 9 13" xfId="1964"/>
    <cellStyle name="Normal 9 2" xfId="1965"/>
    <cellStyle name="Normal 9 2 2" xfId="1966"/>
    <cellStyle name="Normal 9 3" xfId="1967"/>
    <cellStyle name="Normal 9 3 2" xfId="1968"/>
    <cellStyle name="Normal 9 4" xfId="1969"/>
    <cellStyle name="Normal 9 4 2" xfId="1970"/>
    <cellStyle name="Normal 9 5" xfId="1971"/>
    <cellStyle name="Normal 9 5 2" xfId="1972"/>
    <cellStyle name="Normal 9 6" xfId="1973"/>
    <cellStyle name="Normal 9 6 2" xfId="1974"/>
    <cellStyle name="Normal 9 7" xfId="1975"/>
    <cellStyle name="Normal 9 8" xfId="1976"/>
    <cellStyle name="Normal 9 9" xfId="1977"/>
    <cellStyle name="Normal 90" xfId="1978"/>
    <cellStyle name="Normal 90 2" xfId="1979"/>
    <cellStyle name="Normal 90 3" xfId="1980"/>
    <cellStyle name="Normal 90 4" xfId="1981"/>
    <cellStyle name="Normal 90 5" xfId="1982"/>
    <cellStyle name="Normal 90 6" xfId="1983"/>
    <cellStyle name="Normal 90 7" xfId="1984"/>
    <cellStyle name="Normal 90 8" xfId="1985"/>
    <cellStyle name="Normal 91" xfId="1986"/>
    <cellStyle name="Normal 91 2" xfId="1987"/>
    <cellStyle name="Normal 91 3" xfId="1988"/>
    <cellStyle name="Normal 91 4" xfId="1989"/>
    <cellStyle name="Normal 91 5" xfId="1990"/>
    <cellStyle name="Normal 91 6" xfId="1991"/>
    <cellStyle name="Normal 91 7" xfId="1992"/>
    <cellStyle name="Normal 91 8" xfId="1993"/>
    <cellStyle name="Normal 92" xfId="1994"/>
    <cellStyle name="Normal 92 2" xfId="1995"/>
    <cellStyle name="Normal 92 3" xfId="1996"/>
    <cellStyle name="Normal 92 4" xfId="1997"/>
    <cellStyle name="Normal 92 5" xfId="1998"/>
    <cellStyle name="Normal 92 6" xfId="1999"/>
    <cellStyle name="Normal 92 7" xfId="2000"/>
    <cellStyle name="Normal 92 8" xfId="2001"/>
    <cellStyle name="Normal 93" xfId="2002"/>
    <cellStyle name="Normal 93 2" xfId="2003"/>
    <cellStyle name="Normal 93 3" xfId="2004"/>
    <cellStyle name="Normal 93 4" xfId="2005"/>
    <cellStyle name="Normal 93 5" xfId="2006"/>
    <cellStyle name="Normal 93 6" xfId="2007"/>
    <cellStyle name="Normal 93 7" xfId="2008"/>
    <cellStyle name="Normal 93 8" xfId="2009"/>
    <cellStyle name="Normal 94" xfId="2010"/>
    <cellStyle name="Normal 94 2" xfId="2011"/>
    <cellStyle name="Normal 94 3" xfId="2012"/>
    <cellStyle name="Normal 94 4" xfId="2013"/>
    <cellStyle name="Normal 94 5" xfId="2014"/>
    <cellStyle name="Normal 94 6" xfId="2015"/>
    <cellStyle name="Normal 94 7" xfId="2016"/>
    <cellStyle name="Normal 94 8" xfId="2017"/>
    <cellStyle name="Normal 95" xfId="2018"/>
    <cellStyle name="Normal 95 2" xfId="2019"/>
    <cellStyle name="Normal 95 3" xfId="2020"/>
    <cellStyle name="Normal 95 4" xfId="2021"/>
    <cellStyle name="Normal 95 5" xfId="2022"/>
    <cellStyle name="Normal 95 6" xfId="2023"/>
    <cellStyle name="Normal 95 7" xfId="2024"/>
    <cellStyle name="Normal 95 8" xfId="2025"/>
    <cellStyle name="Normal 96" xfId="2026"/>
    <cellStyle name="Normal 96 2" xfId="2027"/>
    <cellStyle name="Normal 96 3" xfId="2028"/>
    <cellStyle name="Normal 96 4" xfId="2029"/>
    <cellStyle name="Normal 96 5" xfId="2030"/>
    <cellStyle name="Normal 96 6" xfId="2031"/>
    <cellStyle name="Normal 96 7" xfId="2032"/>
    <cellStyle name="Normal 96 8" xfId="2033"/>
    <cellStyle name="Normal 97" xfId="2034"/>
    <cellStyle name="Normal 97 2" xfId="2035"/>
    <cellStyle name="Normal 97 3" xfId="2036"/>
    <cellStyle name="Normal 97 4" xfId="2037"/>
    <cellStyle name="Normal 97 5" xfId="2038"/>
    <cellStyle name="Normal 97 6" xfId="2039"/>
    <cellStyle name="Normal 97 7" xfId="2040"/>
    <cellStyle name="Normal 97 8" xfId="2041"/>
    <cellStyle name="Normal 98" xfId="2042"/>
    <cellStyle name="Normal 98 2" xfId="2043"/>
    <cellStyle name="Normal 98 3" xfId="2044"/>
    <cellStyle name="Normal 98 4" xfId="2045"/>
    <cellStyle name="Normal 98 5" xfId="2046"/>
    <cellStyle name="Normal 98 6" xfId="2047"/>
    <cellStyle name="Normal 98 7" xfId="2048"/>
    <cellStyle name="Normal 98 8" xfId="2049"/>
    <cellStyle name="Normal 99" xfId="2050"/>
    <cellStyle name="Normal 99 2" xfId="2051"/>
    <cellStyle name="Normal 99 3" xfId="2052"/>
    <cellStyle name="Normal 99 4" xfId="2053"/>
    <cellStyle name="Normal 99 5" xfId="2054"/>
    <cellStyle name="Normal 99 6" xfId="2055"/>
    <cellStyle name="Normal 99 7" xfId="2056"/>
    <cellStyle name="Normal 99 8" xfId="2057"/>
    <cellStyle name="Note 2" xfId="2058"/>
    <cellStyle name="Note 2 10" xfId="2059"/>
    <cellStyle name="Note 2 11" xfId="2060"/>
    <cellStyle name="Note 2 12" xfId="2061"/>
    <cellStyle name="Note 2 13" xfId="2062"/>
    <cellStyle name="Note 2 2" xfId="2063"/>
    <cellStyle name="Note 2 2 2" xfId="2064"/>
    <cellStyle name="Note 2 3" xfId="2065"/>
    <cellStyle name="Note 2 3 2" xfId="2066"/>
    <cellStyle name="Note 2 4" xfId="2067"/>
    <cellStyle name="Note 2 4 2" xfId="2068"/>
    <cellStyle name="Note 2 5" xfId="2069"/>
    <cellStyle name="Note 2 5 2" xfId="2070"/>
    <cellStyle name="Note 2 6" xfId="2071"/>
    <cellStyle name="Note 2 6 2" xfId="2072"/>
    <cellStyle name="Note 2 7" xfId="2073"/>
    <cellStyle name="Note 2 8" xfId="2074"/>
    <cellStyle name="Note 2 9" xfId="2075"/>
    <cellStyle name="Note 3" xfId="2076"/>
    <cellStyle name="Note 3 10" xfId="2077"/>
    <cellStyle name="Note 3 11" xfId="2078"/>
    <cellStyle name="Note 3 12" xfId="2079"/>
    <cellStyle name="Note 3 13" xfId="2080"/>
    <cellStyle name="Note 3 2" xfId="2081"/>
    <cellStyle name="Note 3 2 2" xfId="2082"/>
    <cellStyle name="Note 3 3" xfId="2083"/>
    <cellStyle name="Note 3 3 2" xfId="2084"/>
    <cellStyle name="Note 3 4" xfId="2085"/>
    <cellStyle name="Note 3 4 2" xfId="2086"/>
    <cellStyle name="Note 3 5" xfId="2087"/>
    <cellStyle name="Note 3 5 2" xfId="2088"/>
    <cellStyle name="Note 3 6" xfId="2089"/>
    <cellStyle name="Note 3 6 2" xfId="2090"/>
    <cellStyle name="Note 3 7" xfId="2091"/>
    <cellStyle name="Note 3 8" xfId="2092"/>
    <cellStyle name="Note 3 9" xfId="2093"/>
    <cellStyle name="Note 4" xfId="2094"/>
    <cellStyle name="Note 4 10" xfId="2095"/>
    <cellStyle name="Note 4 11" xfId="2096"/>
    <cellStyle name="Note 4 2" xfId="2097"/>
    <cellStyle name="Note 4 2 2" xfId="2098"/>
    <cellStyle name="Note 4 3" xfId="2099"/>
    <cellStyle name="Note 4 3 2" xfId="2100"/>
    <cellStyle name="Note 4 4" xfId="2101"/>
    <cellStyle name="Note 4 4 2" xfId="2102"/>
    <cellStyle name="Note 4 5" xfId="2103"/>
    <cellStyle name="Note 4 6" xfId="2104"/>
    <cellStyle name="Note 4 7" xfId="2105"/>
    <cellStyle name="Note 4 8" xfId="2106"/>
    <cellStyle name="Note 4 9" xfId="2107"/>
    <cellStyle name="Note 5" xfId="2108"/>
    <cellStyle name="Note 5 10" xfId="2109"/>
    <cellStyle name="Note 5 11" xfId="2110"/>
    <cellStyle name="Note 5 2" xfId="2111"/>
    <cellStyle name="Note 5 2 2" xfId="2112"/>
    <cellStyle name="Note 5 3" xfId="2113"/>
    <cellStyle name="Note 5 3 2" xfId="2114"/>
    <cellStyle name="Note 5 4" xfId="2115"/>
    <cellStyle name="Note 5 4 2" xfId="2116"/>
    <cellStyle name="Note 5 5" xfId="2117"/>
    <cellStyle name="Note 5 6" xfId="2118"/>
    <cellStyle name="Note 5 7" xfId="2119"/>
    <cellStyle name="Note 5 8" xfId="2120"/>
    <cellStyle name="Note 5 9" xfId="2121"/>
    <cellStyle name="Note 6" xfId="2122"/>
    <cellStyle name="Note 6 2" xfId="2123"/>
    <cellStyle name="Note 7" xfId="2124"/>
    <cellStyle name="Note 7 2" xfId="2125"/>
    <cellStyle name="Note 8" xfId="2126"/>
    <cellStyle name="Output 2" xfId="2127"/>
    <cellStyle name="Percent 10" xfId="2128"/>
    <cellStyle name="Percent 10 2" xfId="2129"/>
    <cellStyle name="Percent 10 3" xfId="2130"/>
    <cellStyle name="Percent 10 4" xfId="2131"/>
    <cellStyle name="Percent 10 5" xfId="2132"/>
    <cellStyle name="Percent 10 6" xfId="2133"/>
    <cellStyle name="Percent 10 7" xfId="2134"/>
    <cellStyle name="Percent 10 8" xfId="2135"/>
    <cellStyle name="Percent 11" xfId="2136"/>
    <cellStyle name="Percent 11 2" xfId="2137"/>
    <cellStyle name="Percent 11 3" xfId="2138"/>
    <cellStyle name="Percent 11 4" xfId="2139"/>
    <cellStyle name="Percent 11 5" xfId="2140"/>
    <cellStyle name="Percent 11 6" xfId="2141"/>
    <cellStyle name="Percent 11 7" xfId="2142"/>
    <cellStyle name="Percent 11 8" xfId="2143"/>
    <cellStyle name="Percent 12" xfId="2144"/>
    <cellStyle name="Percent 12 2" xfId="2145"/>
    <cellStyle name="Percent 12 3" xfId="2146"/>
    <cellStyle name="Percent 12 4" xfId="2147"/>
    <cellStyle name="Percent 12 5" xfId="2148"/>
    <cellStyle name="Percent 12 6" xfId="2149"/>
    <cellStyle name="Percent 12 7" xfId="2150"/>
    <cellStyle name="Percent 12 8" xfId="2151"/>
    <cellStyle name="Percent 13" xfId="2152"/>
    <cellStyle name="Percent 2" xfId="2153"/>
    <cellStyle name="Percent 2 2" xfId="2154"/>
    <cellStyle name="Percent 2 3" xfId="2155"/>
    <cellStyle name="Percent 2 4" xfId="2156"/>
    <cellStyle name="Percent 2 5" xfId="2157"/>
    <cellStyle name="Percent 2 6" xfId="2158"/>
    <cellStyle name="Percent 2 7" xfId="2159"/>
    <cellStyle name="Percent 2 8" xfId="2160"/>
    <cellStyle name="Percent 2 9" xfId="2161"/>
    <cellStyle name="Percent 3" xfId="2162"/>
    <cellStyle name="Percent 3 2" xfId="2163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olRoom/Desktop/ReportScheduleNEW%20-%2004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091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ntrolRoom_ALDC/Application%20Data/Microsoft/Excel/October/091011/DPS-091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_DPS"/>
      <sheetName val="Daily report for CEA"/>
      <sheetName val="Report_DGOPH"/>
      <sheetName val="Report_Daily Hrly Load Sheet "/>
      <sheetName val="Report_GoHP"/>
      <sheetName val="Report_Actual_RTD"/>
      <sheetName val="Report_Actual_RTD (OLD-UI)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_0_Rev.By Surrender_OR_Gen"/>
      <sheetName val="Form-1_AnticipatedVsActual_BI"/>
      <sheetName val="Form-2 Entitlement"/>
      <sheetName val="Form-3 CentralSector (R0)"/>
      <sheetName val="Form-4 Central Sector Final"/>
      <sheetName val="Form-4B URS_booked"/>
      <sheetName val="URS_Availed"/>
      <sheetName val="Form-5-Losses"/>
      <sheetName val="Form-6_ImportExport"/>
      <sheetName val="Form-7_Daily Hrly Load Sheet"/>
      <sheetName val="Form-8_DA-Report to NRLDC"/>
      <sheetName val="Form-9_GoHP POWER"/>
      <sheetName val="Form-10_Actual_RTD"/>
      <sheetName val="Form-11_DGOPH"/>
      <sheetName val="Form-12_DHIL"/>
      <sheetName val="Frm-16 LEVEL &amp; DISCHARGE"/>
      <sheetName val="Form-13-LoadShedding "/>
      <sheetName val="Form-14-GenBackdown "/>
      <sheetName val="PC"/>
      <sheetName val="% Over Drawl"/>
      <sheetName val="Form-15_DTR"/>
      <sheetName val="Form-17_RTD-STATES"/>
      <sheetName val="Form-18_Shared Projects"/>
      <sheetName val="Form-19_Bilateral_NRLDC"/>
      <sheetName val="FORM-20(PINJORE-PARWANOO)"/>
      <sheetName val="Form-MeritOrderDaily_B"/>
      <sheetName val="Form-20_PX Transactions of HP"/>
      <sheetName val="converter1"/>
      <sheetName val="convertor2"/>
      <sheetName val="MSG Power cut"/>
      <sheetName val="DHIL_BlankPrintable"/>
      <sheetName val="Hours"/>
      <sheetName val="Minutes"/>
      <sheetName val="LoadSheddinInLus"/>
      <sheetName val="ConsolidatedLoadShedding"/>
      <sheetName val="Sheet26"/>
      <sheetName val="Chart2"/>
      <sheetName val="Chart3"/>
      <sheetName val="Chart4"/>
      <sheetName val="bdHours"/>
      <sheetName val="bdMinutes"/>
      <sheetName val="BackdownInLus"/>
      <sheetName val="ConsolidatedBackdown"/>
      <sheetName val="Chart5"/>
      <sheetName val="Chart6"/>
      <sheetName val="converter"/>
      <sheetName val="Chart7"/>
      <sheetName val="Chart8"/>
      <sheetName val="Chart9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D4">
            <v>3.0499999999999999E-2</v>
          </cell>
          <cell r="E4">
            <v>2.8000000000000001E-2</v>
          </cell>
          <cell r="F4">
            <v>2.5499999999999998E-2</v>
          </cell>
          <cell r="G4">
            <v>2.3E-2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MORNING 1"/>
      <sheetName val="MORNING2"/>
      <sheetName val="EVENING"/>
      <sheetName val="NIGHT "/>
      <sheetName val="Sheet15"/>
      <sheetName val="MD"/>
      <sheetName val="P&amp;T"/>
      <sheetName val="IC"/>
      <sheetName val="ALL IC"/>
      <sheetName val="DHIL (2)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/>
      <sheetData sheetId="42"/>
      <sheetData sheetId="43"/>
      <sheetData sheetId="44"/>
      <sheetData sheetId="45"/>
      <sheetData sheetId="46"/>
      <sheetData sheetId="47"/>
      <sheetData sheetId="48">
        <row r="1">
          <cell r="Q1">
            <v>44478</v>
          </cell>
        </row>
      </sheetData>
      <sheetData sheetId="49"/>
      <sheetData sheetId="50"/>
      <sheetData sheetId="51"/>
      <sheetData sheetId="52"/>
      <sheetData sheetId="53">
        <row r="11">
          <cell r="F11">
            <v>24</v>
          </cell>
          <cell r="X11">
            <v>218.6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6"/>
      <sheetData sheetId="77"/>
      <sheetData sheetId="78"/>
      <sheetData sheetId="79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AILY GEN. REPORT"/>
    </sheetNames>
    <sheetDataSet>
      <sheetData sheetId="0">
        <row r="21">
          <cell r="B21" t="str">
            <v>LARJI              (3x42 MW)</v>
          </cell>
        </row>
        <row r="51">
          <cell r="D51">
            <v>269.75947200000002</v>
          </cell>
        </row>
        <row r="58">
          <cell r="F58" t="str">
            <v>Demand of the State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45"/>
  <sheetViews>
    <sheetView tabSelected="1" view="pageBreakPreview" zoomScale="60" zoomScaleNormal="100" workbookViewId="0">
      <pane xSplit="2" ySplit="9" topLeftCell="C100" activePane="bottomRight" state="frozen"/>
      <selection pane="topRight"/>
      <selection pane="bottomLeft"/>
      <selection pane="bottomRight" activeCell="BB113" sqref="BB113"/>
    </sheetView>
  </sheetViews>
  <sheetFormatPr defaultColWidth="8.19921875" defaultRowHeight="14.4"/>
  <cols>
    <col min="1" max="1" width="17.8984375" style="25" customWidth="1"/>
    <col min="2" max="30" width="8.69921875" style="102" customWidth="1"/>
    <col min="31" max="31" width="13.8984375" style="102" bestFit="1" customWidth="1"/>
    <col min="32" max="54" width="8.69921875" style="102" customWidth="1"/>
    <col min="55" max="55" width="18" style="102" customWidth="1"/>
    <col min="56" max="56" width="8.69921875" style="102" hidden="1" customWidth="1"/>
    <col min="57" max="57" width="10.796875" style="104" hidden="1" customWidth="1"/>
    <col min="58" max="58" width="9.296875" style="104" hidden="1" customWidth="1"/>
    <col min="59" max="59" width="7.09765625" style="104" hidden="1" customWidth="1"/>
    <col min="60" max="60" width="9.09765625" style="104" hidden="1" customWidth="1"/>
    <col min="61" max="61" width="10.69921875" style="104" hidden="1" customWidth="1"/>
    <col min="62" max="62" width="7.796875" style="104" hidden="1" customWidth="1"/>
    <col min="63" max="63" width="7.09765625" style="104" hidden="1" customWidth="1"/>
    <col min="64" max="64" width="9.3984375" style="104" hidden="1" customWidth="1"/>
    <col min="65" max="65" width="7.09765625" style="104" hidden="1" customWidth="1"/>
    <col min="66" max="66" width="9.796875" style="25" hidden="1" customWidth="1"/>
    <col min="67" max="68" width="7.09765625" style="25" hidden="1" customWidth="1"/>
    <col min="69" max="69" width="8.5" style="25" hidden="1" customWidth="1"/>
    <col min="70" max="70" width="12.09765625" style="25" hidden="1" customWidth="1"/>
    <col min="71" max="71" width="7.09765625" style="25" hidden="1" customWidth="1"/>
    <col min="72" max="72" width="10.796875" style="25" hidden="1" customWidth="1"/>
    <col min="73" max="16384" width="8.19921875" style="25"/>
  </cols>
  <sheetData>
    <row r="1" spans="1:73" s="16" customFormat="1" ht="97.95" customHeight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5" t="s">
        <v>26</v>
      </c>
      <c r="AB1" s="5" t="s">
        <v>27</v>
      </c>
      <c r="AC1" s="4" t="s">
        <v>28</v>
      </c>
      <c r="AD1" s="4" t="s">
        <v>29</v>
      </c>
      <c r="AE1" s="4" t="s">
        <v>30</v>
      </c>
      <c r="AF1" s="6" t="s">
        <v>31</v>
      </c>
      <c r="AG1" s="6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5" t="s">
        <v>43</v>
      </c>
      <c r="AS1" s="5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7" t="s">
        <v>52</v>
      </c>
      <c r="BB1" s="7" t="s">
        <v>53</v>
      </c>
      <c r="BC1" s="8"/>
      <c r="BD1" s="9" t="s">
        <v>54</v>
      </c>
      <c r="BE1" s="10" t="s">
        <v>55</v>
      </c>
      <c r="BF1" s="11"/>
      <c r="BG1" s="12"/>
      <c r="BH1" s="13"/>
      <c r="BI1" s="14"/>
      <c r="BJ1" s="14"/>
      <c r="BK1" s="14"/>
      <c r="BL1" s="14"/>
      <c r="BM1" s="14"/>
      <c r="BN1" s="14"/>
      <c r="BO1" s="14"/>
      <c r="BP1" s="14"/>
      <c r="BQ1" s="15"/>
      <c r="BR1" s="15"/>
      <c r="BS1" s="15"/>
    </row>
    <row r="2" spans="1:73" ht="16.5" customHeight="1" thickBot="1">
      <c r="A2" s="17"/>
      <c r="B2" s="18"/>
      <c r="C2" s="19"/>
      <c r="D2" s="20"/>
      <c r="E2" s="21"/>
      <c r="F2" s="20"/>
      <c r="G2" s="21"/>
      <c r="H2" s="20"/>
      <c r="I2" s="21"/>
      <c r="J2" s="20"/>
      <c r="K2" s="21"/>
      <c r="L2" s="20"/>
      <c r="M2" s="21"/>
      <c r="N2" s="20"/>
      <c r="O2" s="21"/>
      <c r="P2" s="20"/>
      <c r="Q2" s="21"/>
      <c r="R2" s="20"/>
      <c r="S2" s="21"/>
      <c r="T2" s="20"/>
      <c r="U2" s="21"/>
      <c r="V2" s="20"/>
      <c r="W2" s="21"/>
      <c r="X2" s="20"/>
      <c r="Y2" s="20"/>
      <c r="Z2" s="21"/>
      <c r="AA2" s="20"/>
      <c r="AB2" s="21"/>
      <c r="AC2" s="20"/>
      <c r="AD2" s="21"/>
      <c r="AE2" s="20"/>
      <c r="AF2" s="21"/>
      <c r="AG2" s="21"/>
      <c r="AH2" s="20"/>
      <c r="AI2" s="21"/>
      <c r="AJ2" s="20"/>
      <c r="AK2" s="21"/>
      <c r="AL2" s="20"/>
      <c r="AM2" s="21"/>
      <c r="AN2" s="20"/>
      <c r="AO2" s="21"/>
      <c r="AP2" s="21"/>
      <c r="AQ2" s="20"/>
      <c r="AR2" s="21"/>
      <c r="AS2" s="21"/>
      <c r="AT2" s="20"/>
      <c r="AU2" s="20"/>
      <c r="AV2" s="21"/>
      <c r="AW2" s="20"/>
      <c r="AX2" s="21"/>
      <c r="AY2" s="20"/>
      <c r="AZ2" s="20"/>
      <c r="BA2" s="21"/>
      <c r="BB2" s="20"/>
      <c r="BC2" s="22"/>
      <c r="BD2" s="23" t="s">
        <v>56</v>
      </c>
      <c r="BE2" s="23" t="s">
        <v>57</v>
      </c>
      <c r="BF2" s="23" t="s">
        <v>58</v>
      </c>
      <c r="BG2" s="23" t="s">
        <v>59</v>
      </c>
      <c r="BH2" s="13"/>
      <c r="BI2" s="13"/>
      <c r="BJ2" s="13"/>
      <c r="BK2" s="13"/>
      <c r="BL2" s="13"/>
      <c r="BM2" s="24"/>
      <c r="BN2" s="24"/>
      <c r="BO2" s="24"/>
      <c r="BP2" s="24"/>
      <c r="BQ2" s="24"/>
      <c r="BR2" s="24"/>
      <c r="BS2" s="24"/>
    </row>
    <row r="3" spans="1:73" ht="12" customHeight="1">
      <c r="A3" s="26"/>
      <c r="B3" s="27"/>
      <c r="C3" s="28"/>
      <c r="D3" s="27"/>
      <c r="E3" s="28"/>
      <c r="F3" s="27"/>
      <c r="G3" s="28"/>
      <c r="H3" s="27"/>
      <c r="I3" s="28"/>
      <c r="J3" s="27"/>
      <c r="K3" s="28"/>
      <c r="L3" s="28"/>
      <c r="M3" s="27"/>
      <c r="N3" s="28"/>
      <c r="O3" s="27"/>
      <c r="P3" s="28"/>
      <c r="Q3" s="27"/>
      <c r="R3" s="28"/>
      <c r="S3" s="27"/>
      <c r="T3" s="28"/>
      <c r="U3" s="27"/>
      <c r="V3" s="28"/>
      <c r="W3" s="27"/>
      <c r="X3" s="28"/>
      <c r="Y3" s="28"/>
      <c r="Z3" s="27"/>
      <c r="AA3" s="27"/>
      <c r="AB3" s="27"/>
      <c r="AC3" s="28"/>
      <c r="AD3" s="27"/>
      <c r="AE3" s="27"/>
      <c r="AF3" s="27"/>
      <c r="AG3" s="27"/>
      <c r="AH3" s="28"/>
      <c r="AI3" s="27"/>
      <c r="AJ3" s="28"/>
      <c r="AK3" s="27"/>
      <c r="AL3" s="27"/>
      <c r="AM3" s="28"/>
      <c r="AN3" s="27"/>
      <c r="AO3" s="28"/>
      <c r="AP3" s="28"/>
      <c r="AQ3" s="27"/>
      <c r="AR3" s="28"/>
      <c r="AS3" s="28"/>
      <c r="AT3" s="27"/>
      <c r="AU3" s="27"/>
      <c r="AV3" s="28"/>
      <c r="AW3" s="27"/>
      <c r="AX3" s="28"/>
      <c r="AY3" s="27"/>
      <c r="AZ3" s="27"/>
      <c r="BA3" s="28"/>
      <c r="BB3" s="28"/>
      <c r="BC3" s="28"/>
      <c r="BD3" s="23">
        <f>'[1]Form-5-Losses'!D4</f>
        <v>3.0499999999999999E-2</v>
      </c>
      <c r="BE3" s="23">
        <f>'[1]Form-5-Losses'!E4</f>
        <v>2.8000000000000001E-2</v>
      </c>
      <c r="BF3" s="23">
        <f>'[1]Form-5-Losses'!F4</f>
        <v>2.5499999999999998E-2</v>
      </c>
      <c r="BG3" s="23">
        <f>'[1]Form-5-Losses'!G4</f>
        <v>2.3E-2</v>
      </c>
      <c r="BH3" s="13"/>
      <c r="BI3" s="13"/>
      <c r="BJ3" s="29"/>
      <c r="BK3" s="13"/>
      <c r="BL3" s="13"/>
      <c r="BM3" s="24"/>
      <c r="BN3" s="24"/>
      <c r="BO3" s="24"/>
      <c r="BP3" s="24"/>
      <c r="BQ3" s="24"/>
      <c r="BR3" s="24"/>
      <c r="BS3" s="24"/>
    </row>
    <row r="4" spans="1:73" ht="39" customHeight="1">
      <c r="A4" s="30"/>
      <c r="B4" s="31"/>
      <c r="C4" s="31"/>
      <c r="D4" s="31"/>
      <c r="E4" s="31"/>
      <c r="F4" s="32"/>
      <c r="G4" s="32"/>
      <c r="H4" s="32"/>
      <c r="I4" s="32"/>
      <c r="J4" s="32"/>
      <c r="K4" s="32"/>
      <c r="L4" s="32"/>
      <c r="M4" s="33" t="s">
        <v>60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2"/>
      <c r="AD4" s="32"/>
      <c r="AE4" s="34">
        <f>'[2]Form-6_ImportExport'!Q1</f>
        <v>44478</v>
      </c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2"/>
      <c r="AV4" s="32"/>
      <c r="AW4" s="32"/>
      <c r="AX4" s="32"/>
      <c r="AY4" s="32"/>
      <c r="AZ4" s="32"/>
      <c r="BA4" s="35"/>
      <c r="BB4" s="35"/>
      <c r="BC4" s="36"/>
      <c r="BD4" s="23">
        <f>$BD$3</f>
        <v>3.0499999999999999E-2</v>
      </c>
      <c r="BE4" s="23">
        <f>$BD$3</f>
        <v>3.0499999999999999E-2</v>
      </c>
      <c r="BF4" s="23">
        <f>$BD$3</f>
        <v>3.0499999999999999E-2</v>
      </c>
      <c r="BG4" s="23">
        <f>$BD$3</f>
        <v>3.0499999999999999E-2</v>
      </c>
      <c r="BH4" s="13"/>
      <c r="BI4" s="13"/>
      <c r="BJ4" s="13"/>
      <c r="BK4" s="13"/>
      <c r="BL4" s="13"/>
      <c r="BM4" s="24"/>
      <c r="BN4" s="24"/>
      <c r="BO4" s="24"/>
      <c r="BP4" s="24"/>
      <c r="BQ4" s="24"/>
      <c r="BR4" s="24"/>
      <c r="BS4" s="24"/>
    </row>
    <row r="5" spans="1:73" ht="8.25" customHeight="1" thickBot="1">
      <c r="A5" s="37"/>
      <c r="B5" s="31"/>
      <c r="C5" s="31"/>
      <c r="D5" s="31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8">
        <f>SUM(BD3:BD4)</f>
        <v>6.0999999999999999E-2</v>
      </c>
      <c r="BE5" s="38">
        <f>SUM(BE3:BE4)</f>
        <v>5.8499999999999996E-2</v>
      </c>
      <c r="BF5" s="38">
        <f>SUM(BF3:BF4)</f>
        <v>5.5999999999999994E-2</v>
      </c>
      <c r="BG5" s="38">
        <f>SUM(BG3:BG4)</f>
        <v>5.3499999999999999E-2</v>
      </c>
      <c r="BH5" s="13"/>
      <c r="BI5" s="39"/>
      <c r="BJ5" s="39"/>
      <c r="BK5" s="39"/>
      <c r="BL5" s="39"/>
      <c r="BM5" s="40"/>
      <c r="BN5" s="39"/>
      <c r="BO5" s="39"/>
      <c r="BP5" s="39"/>
      <c r="BQ5" s="39"/>
      <c r="BR5" s="39"/>
      <c r="BS5" s="39"/>
    </row>
    <row r="6" spans="1:73" ht="36.75" customHeight="1" thickBot="1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3"/>
      <c r="BD6" s="44"/>
      <c r="BE6" s="45"/>
      <c r="BF6" s="46" t="s">
        <v>61</v>
      </c>
      <c r="BG6" s="47"/>
      <c r="BH6" s="47"/>
      <c r="BI6" s="47"/>
      <c r="BJ6" s="48"/>
      <c r="BK6" s="49"/>
      <c r="BL6" s="49"/>
      <c r="BM6" s="49"/>
      <c r="BN6" s="50"/>
      <c r="BO6" s="49"/>
      <c r="BP6" s="49"/>
      <c r="BQ6" s="49"/>
      <c r="BR6" s="49"/>
      <c r="BS6" s="49"/>
      <c r="BT6" s="51"/>
    </row>
    <row r="7" spans="1:73" ht="31.5" customHeight="1" thickBot="1">
      <c r="A7" s="52" t="s">
        <v>62</v>
      </c>
      <c r="B7" s="53">
        <v>1</v>
      </c>
      <c r="C7" s="54">
        <v>2</v>
      </c>
      <c r="D7" s="53">
        <v>3</v>
      </c>
      <c r="E7" s="54">
        <v>4</v>
      </c>
      <c r="F7" s="53">
        <v>5</v>
      </c>
      <c r="G7" s="54">
        <v>6</v>
      </c>
      <c r="H7" s="53">
        <v>7</v>
      </c>
      <c r="I7" s="54">
        <v>8</v>
      </c>
      <c r="J7" s="53">
        <v>9</v>
      </c>
      <c r="K7" s="54">
        <v>10</v>
      </c>
      <c r="L7" s="53">
        <v>11</v>
      </c>
      <c r="M7" s="54">
        <v>12</v>
      </c>
      <c r="N7" s="53">
        <v>13</v>
      </c>
      <c r="O7" s="54">
        <v>14</v>
      </c>
      <c r="P7" s="53">
        <v>15</v>
      </c>
      <c r="Q7" s="54">
        <v>16</v>
      </c>
      <c r="R7" s="53">
        <v>17</v>
      </c>
      <c r="S7" s="54">
        <v>18</v>
      </c>
      <c r="T7" s="53">
        <v>19</v>
      </c>
      <c r="U7" s="54">
        <v>20</v>
      </c>
      <c r="V7" s="53">
        <v>21</v>
      </c>
      <c r="W7" s="54">
        <v>22</v>
      </c>
      <c r="X7" s="53">
        <v>23</v>
      </c>
      <c r="Y7" s="54">
        <v>24</v>
      </c>
      <c r="Z7" s="53">
        <v>25</v>
      </c>
      <c r="AA7" s="54">
        <v>26</v>
      </c>
      <c r="AB7" s="53">
        <v>27</v>
      </c>
      <c r="AC7" s="54">
        <v>28</v>
      </c>
      <c r="AD7" s="53">
        <v>29</v>
      </c>
      <c r="AE7" s="54">
        <v>30</v>
      </c>
      <c r="AF7" s="53">
        <v>31</v>
      </c>
      <c r="AG7" s="54">
        <v>32</v>
      </c>
      <c r="AH7" s="53">
        <v>33</v>
      </c>
      <c r="AI7" s="54">
        <v>34</v>
      </c>
      <c r="AJ7" s="53">
        <v>35</v>
      </c>
      <c r="AK7" s="54">
        <v>36</v>
      </c>
      <c r="AL7" s="53">
        <v>37</v>
      </c>
      <c r="AM7" s="54">
        <v>38</v>
      </c>
      <c r="AN7" s="53">
        <v>39</v>
      </c>
      <c r="AO7" s="54">
        <v>40</v>
      </c>
      <c r="AP7" s="53">
        <v>41</v>
      </c>
      <c r="AQ7" s="54">
        <v>42</v>
      </c>
      <c r="AR7" s="53">
        <v>43</v>
      </c>
      <c r="AS7" s="54">
        <v>44</v>
      </c>
      <c r="AT7" s="53">
        <v>45</v>
      </c>
      <c r="AU7" s="54">
        <v>46</v>
      </c>
      <c r="AV7" s="53">
        <v>47</v>
      </c>
      <c r="AW7" s="54">
        <v>48</v>
      </c>
      <c r="AX7" s="53">
        <v>49</v>
      </c>
      <c r="AY7" s="54">
        <v>50</v>
      </c>
      <c r="AZ7" s="53">
        <v>51</v>
      </c>
      <c r="BA7" s="54">
        <v>52</v>
      </c>
      <c r="BB7" s="53">
        <v>53</v>
      </c>
      <c r="BC7" s="55"/>
      <c r="BD7" s="56"/>
      <c r="BE7" s="57"/>
      <c r="BF7" s="58"/>
      <c r="BG7" s="59"/>
      <c r="BH7" s="59"/>
      <c r="BI7" s="59"/>
      <c r="BJ7" s="60" t="s">
        <v>63</v>
      </c>
      <c r="BK7" s="61"/>
      <c r="BL7" s="61"/>
      <c r="BM7" s="61"/>
      <c r="BN7" s="62"/>
      <c r="BO7" s="60" t="s">
        <v>64</v>
      </c>
      <c r="BP7" s="61"/>
      <c r="BQ7" s="62"/>
      <c r="BR7" s="63" t="s">
        <v>65</v>
      </c>
      <c r="BS7" s="64"/>
      <c r="BT7" s="65" t="s">
        <v>66</v>
      </c>
    </row>
    <row r="8" spans="1:73" s="78" customFormat="1" ht="141" customHeight="1" thickBot="1">
      <c r="A8" s="66"/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67</v>
      </c>
      <c r="N8" s="2" t="s">
        <v>13</v>
      </c>
      <c r="O8" s="2" t="s">
        <v>14</v>
      </c>
      <c r="P8" s="2"/>
      <c r="Q8" s="2" t="s">
        <v>16</v>
      </c>
      <c r="R8" s="2" t="s">
        <v>17</v>
      </c>
      <c r="S8" s="2" t="s">
        <v>18</v>
      </c>
      <c r="T8" s="2" t="s">
        <v>19</v>
      </c>
      <c r="U8" s="2"/>
      <c r="V8" s="2" t="s">
        <v>21</v>
      </c>
      <c r="W8" s="2"/>
      <c r="X8" s="2" t="s">
        <v>68</v>
      </c>
      <c r="Y8" s="2" t="s">
        <v>24</v>
      </c>
      <c r="Z8" s="2" t="s">
        <v>25</v>
      </c>
      <c r="AA8" s="2"/>
      <c r="AB8" s="2"/>
      <c r="AC8" s="2" t="s">
        <v>28</v>
      </c>
      <c r="AD8" s="2" t="s">
        <v>29</v>
      </c>
      <c r="AE8" s="2" t="s">
        <v>69</v>
      </c>
      <c r="AF8" s="2" t="s">
        <v>31</v>
      </c>
      <c r="AG8" s="2" t="s">
        <v>32</v>
      </c>
      <c r="AH8" s="2" t="s">
        <v>33</v>
      </c>
      <c r="AI8" s="2" t="s">
        <v>34</v>
      </c>
      <c r="AJ8" s="2" t="s">
        <v>35</v>
      </c>
      <c r="AK8" s="2" t="s">
        <v>36</v>
      </c>
      <c r="AL8" s="2" t="s">
        <v>37</v>
      </c>
      <c r="AM8" s="2" t="s">
        <v>38</v>
      </c>
      <c r="AN8" s="2" t="s">
        <v>39</v>
      </c>
      <c r="AO8" s="2" t="s">
        <v>40</v>
      </c>
      <c r="AP8" s="67" t="s">
        <v>41</v>
      </c>
      <c r="AQ8" s="68" t="s">
        <v>42</v>
      </c>
      <c r="AR8" s="2"/>
      <c r="AS8" s="2"/>
      <c r="AT8" s="2" t="s">
        <v>45</v>
      </c>
      <c r="AU8" s="2" t="s">
        <v>46</v>
      </c>
      <c r="AV8" s="2" t="s">
        <v>47</v>
      </c>
      <c r="AW8" s="2" t="s">
        <v>48</v>
      </c>
      <c r="AX8" s="2" t="s">
        <v>49</v>
      </c>
      <c r="AY8" s="2" t="s">
        <v>50</v>
      </c>
      <c r="AZ8" s="2" t="s">
        <v>51</v>
      </c>
      <c r="BA8" s="2" t="s">
        <v>52</v>
      </c>
      <c r="BB8" s="2" t="s">
        <v>53</v>
      </c>
      <c r="BC8" s="69" t="s">
        <v>70</v>
      </c>
      <c r="BD8" s="70"/>
      <c r="BE8" s="71" t="s">
        <v>71</v>
      </c>
      <c r="BF8" s="72" t="s">
        <v>63</v>
      </c>
      <c r="BG8" s="72" t="s">
        <v>64</v>
      </c>
      <c r="BH8" s="73" t="s">
        <v>65</v>
      </c>
      <c r="BI8" s="72" t="s">
        <v>66</v>
      </c>
      <c r="BJ8" s="74" t="s">
        <v>56</v>
      </c>
      <c r="BK8" s="74" t="s">
        <v>57</v>
      </c>
      <c r="BL8" s="74" t="s">
        <v>58</v>
      </c>
      <c r="BM8" s="74" t="s">
        <v>72</v>
      </c>
      <c r="BN8" s="75" t="s">
        <v>73</v>
      </c>
      <c r="BO8" s="74" t="s">
        <v>56</v>
      </c>
      <c r="BP8" s="74" t="s">
        <v>57</v>
      </c>
      <c r="BQ8" s="74" t="s">
        <v>66</v>
      </c>
      <c r="BR8" s="74" t="s">
        <v>56</v>
      </c>
      <c r="BS8" s="76" t="s">
        <v>57</v>
      </c>
      <c r="BT8" s="77"/>
    </row>
    <row r="9" spans="1:73" ht="15.6">
      <c r="A9" s="79" t="s">
        <v>74</v>
      </c>
      <c r="B9" s="80"/>
      <c r="C9" s="80"/>
      <c r="D9" s="80"/>
      <c r="E9" s="80"/>
      <c r="F9" s="80">
        <v>0</v>
      </c>
      <c r="G9" s="80">
        <v>0</v>
      </c>
      <c r="H9" s="80"/>
      <c r="I9" s="80"/>
      <c r="J9" s="80"/>
      <c r="K9" s="80"/>
      <c r="L9" s="80"/>
      <c r="M9" s="80">
        <v>0</v>
      </c>
      <c r="N9" s="80">
        <v>0</v>
      </c>
      <c r="O9" s="80">
        <v>0</v>
      </c>
      <c r="P9" s="80"/>
      <c r="Q9" s="80">
        <v>0</v>
      </c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1">
        <f>SUM(B9:BB9)</f>
        <v>0</v>
      </c>
      <c r="BD9" s="82"/>
      <c r="BE9" s="83">
        <f>SUM(C9:BB9)</f>
        <v>0</v>
      </c>
      <c r="BF9" s="84" t="e">
        <f>(BJ9-((BJ9*$BD$3)+(BJ9-(BJ9*$BD$3))*$BD$3))+(BK9-((BK9*$BE$3)+(BK9-(BK9*$BE$4))*$BE$4))+(BL9-((BL9*$BF$3)+(BL9-(BL9*$BF$4))*$BF$4))+(BM9-((BM9*$BG$3)+(BM9-(BM9*$BG$4))*$BG$4))</f>
        <v>#REF!</v>
      </c>
      <c r="BG9" s="85" t="e">
        <f>(BO9-((BO9*$BD$3)+(BO9-(BO9*$BD$3))*$BD$3))+(BP9-((BP9*$BE$3)+(BP9-(BP9*$BE$4))*$BE$4))</f>
        <v>#REF!</v>
      </c>
      <c r="BH9" s="86">
        <f>ROUND((BR9-((BR9*$BD$3)+(BR9-(BR9*$BD$3))*$BD$3))+(BS9-((BS9*$BE$3)+(BS9-(BS9*$BD$3))*$BD$3)),2)</f>
        <v>0</v>
      </c>
      <c r="BI9" s="87" t="e">
        <f>SUM(BF9:BH9)</f>
        <v>#REF!</v>
      </c>
      <c r="BJ9" s="88">
        <f>M9+N9+O9+P9+Q9+AA9+C9+D9+AH9+AI9</f>
        <v>0</v>
      </c>
      <c r="BK9" s="88">
        <f t="shared" ref="BK9:BK72" si="0">U9+AW9+AX9+AY9+E9+F9+G9+AC9</f>
        <v>0</v>
      </c>
      <c r="BL9" s="88" t="e">
        <f>AK9+#REF!+AL9+AO9+AP9+W9+X9</f>
        <v>#REF!</v>
      </c>
      <c r="BM9" s="88">
        <f t="shared" ref="BM9:BM72" si="1">V9+AB9</f>
        <v>0</v>
      </c>
      <c r="BN9" s="89" t="e">
        <f>SUM(BJ9:BM9)</f>
        <v>#REF!</v>
      </c>
      <c r="BO9" s="85" t="e">
        <f>(H9+R9+S9+Z9+#REF!+AF9+AM9+AN9+AQ9+AT9+AV9+BA9+BB9+Y9)</f>
        <v>#REF!</v>
      </c>
      <c r="BP9" s="85">
        <f t="shared" ref="BP9:BP72" si="2">T9+AR9</f>
        <v>0</v>
      </c>
      <c r="BQ9" s="90" t="e">
        <f>SUM(BO9:BP9)</f>
        <v>#REF!</v>
      </c>
      <c r="BR9" s="85">
        <f t="shared" ref="BR9:BR72" si="3">(I9+L9+AD9+J9+K9+AE9+AG9)</f>
        <v>0</v>
      </c>
      <c r="BS9" s="91">
        <v>0</v>
      </c>
      <c r="BT9" s="92" t="e">
        <f>BN9+BQ9+BR9+BS9</f>
        <v>#REF!</v>
      </c>
      <c r="BU9" s="25">
        <v>0</v>
      </c>
    </row>
    <row r="10" spans="1:73" ht="15.6">
      <c r="A10" s="93" t="s">
        <v>75</v>
      </c>
      <c r="B10" s="80"/>
      <c r="C10" s="80"/>
      <c r="D10" s="80"/>
      <c r="E10" s="80"/>
      <c r="F10" s="80">
        <v>0</v>
      </c>
      <c r="G10" s="80">
        <v>0</v>
      </c>
      <c r="H10" s="80"/>
      <c r="I10" s="80"/>
      <c r="J10" s="80"/>
      <c r="K10" s="80"/>
      <c r="L10" s="80"/>
      <c r="M10" s="80">
        <v>0</v>
      </c>
      <c r="N10" s="80">
        <v>0</v>
      </c>
      <c r="O10" s="80">
        <v>0</v>
      </c>
      <c r="P10" s="80"/>
      <c r="Q10" s="80">
        <v>0</v>
      </c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1">
        <f t="shared" ref="BC10:BC73" si="4">SUM(B10:BB10)</f>
        <v>0</v>
      </c>
      <c r="BD10" s="82"/>
      <c r="BE10" s="83">
        <f t="shared" ref="BE10:BE73" si="5">SUM(B10:BB10)</f>
        <v>0</v>
      </c>
      <c r="BF10" s="84">
        <f t="shared" ref="BF10:BF73" si="6">(BJ10-((BJ10*$BD$3)+(BJ10-(BJ10*$BD$3))*$BD$3))+(BK10-((BK10*$BE$3)+(BK10-(BK10*$BE$4))*$BE$4))+(BL10-((BL10*$BF$3)+(BL10-(BL10*$BF$4))*$BF$4))+(BM10-((BM10*$BG$3)+(BM10-(BM10*$BG$4))*$BG$4))</f>
        <v>0</v>
      </c>
      <c r="BG10" s="85">
        <f t="shared" ref="BG10:BG73" si="7">(BO10-((BO10*$BD$3)+(BO10-(BO10*$BD$3))*$BD$3))+(BP10-((BP10*$BE$3)+(BP10-(BP10*$BE$4))*$BE$4))</f>
        <v>0</v>
      </c>
      <c r="BH10" s="86">
        <f t="shared" ref="BH10:BH73" si="8">ROUND((BR10-((BR10*$BD$3)+(BR10-(BR10*$BD$3))*$BD$3))+(BS10-((BS10*$BE$3)+(BS10-(BS10*$BD$3))*$BD$3)),2)</f>
        <v>0</v>
      </c>
      <c r="BI10" s="94">
        <f t="shared" ref="BI10:BI73" si="9">SUM(BF10:BH10)</f>
        <v>0</v>
      </c>
      <c r="BJ10" s="88">
        <f t="shared" ref="BJ10:BJ73" si="10">M10+N10+O10+P10+Q10+B10+C10+D10+AH10+AI10</f>
        <v>0</v>
      </c>
      <c r="BK10" s="88">
        <f t="shared" si="0"/>
        <v>0</v>
      </c>
      <c r="BL10" s="88">
        <f t="shared" ref="BL10:BL73" si="11">AJ10+AK10+AL10+AO10+AP10+W10+X10</f>
        <v>0</v>
      </c>
      <c r="BM10" s="88">
        <f t="shared" si="1"/>
        <v>0</v>
      </c>
      <c r="BN10" s="89">
        <f t="shared" ref="BN10:BN73" si="12">SUM(BJ10:BM10)</f>
        <v>0</v>
      </c>
      <c r="BO10" s="85">
        <f t="shared" ref="BO10:BO73" si="13">(H10+R10+S10+Z10+AA10+AF10+AM10+AN10+AQ10+AT10+AV10+BA10+BB10+Y10)</f>
        <v>0</v>
      </c>
      <c r="BP10" s="85">
        <f t="shared" si="2"/>
        <v>0</v>
      </c>
      <c r="BQ10" s="90">
        <f t="shared" ref="BQ10:BQ73" si="14">SUM(BO10:BP10)</f>
        <v>0</v>
      </c>
      <c r="BR10" s="85">
        <f t="shared" si="3"/>
        <v>0</v>
      </c>
      <c r="BS10" s="91">
        <v>0</v>
      </c>
      <c r="BT10" s="92">
        <f t="shared" ref="BT10:BT73" si="15">BN10+BQ10+BR10+BS10</f>
        <v>0</v>
      </c>
      <c r="BU10" s="25">
        <v>0</v>
      </c>
    </row>
    <row r="11" spans="1:73" ht="15.6">
      <c r="A11" s="93" t="s">
        <v>76</v>
      </c>
      <c r="B11" s="80"/>
      <c r="C11" s="80"/>
      <c r="D11" s="80"/>
      <c r="E11" s="80"/>
      <c r="F11" s="80">
        <v>0</v>
      </c>
      <c r="G11" s="80">
        <v>0</v>
      </c>
      <c r="H11" s="80"/>
      <c r="I11" s="80"/>
      <c r="J11" s="80"/>
      <c r="K11" s="80"/>
      <c r="L11" s="80"/>
      <c r="M11" s="80">
        <v>0</v>
      </c>
      <c r="N11" s="80">
        <v>0</v>
      </c>
      <c r="O11" s="80">
        <v>0</v>
      </c>
      <c r="P11" s="80"/>
      <c r="Q11" s="80">
        <v>0</v>
      </c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1">
        <f t="shared" si="4"/>
        <v>0</v>
      </c>
      <c r="BD11" s="82"/>
      <c r="BE11" s="83">
        <f t="shared" si="5"/>
        <v>0</v>
      </c>
      <c r="BF11" s="84">
        <f t="shared" si="6"/>
        <v>0</v>
      </c>
      <c r="BG11" s="85">
        <f t="shared" si="7"/>
        <v>0</v>
      </c>
      <c r="BH11" s="86">
        <f t="shared" si="8"/>
        <v>0</v>
      </c>
      <c r="BI11" s="94">
        <f t="shared" si="9"/>
        <v>0</v>
      </c>
      <c r="BJ11" s="88">
        <f t="shared" si="10"/>
        <v>0</v>
      </c>
      <c r="BK11" s="88">
        <f t="shared" si="0"/>
        <v>0</v>
      </c>
      <c r="BL11" s="88">
        <f t="shared" si="11"/>
        <v>0</v>
      </c>
      <c r="BM11" s="88">
        <f t="shared" si="1"/>
        <v>0</v>
      </c>
      <c r="BN11" s="89">
        <f t="shared" si="12"/>
        <v>0</v>
      </c>
      <c r="BO11" s="85">
        <f t="shared" si="13"/>
        <v>0</v>
      </c>
      <c r="BP11" s="85">
        <f t="shared" si="2"/>
        <v>0</v>
      </c>
      <c r="BQ11" s="90">
        <f t="shared" si="14"/>
        <v>0</v>
      </c>
      <c r="BR11" s="85">
        <f t="shared" si="3"/>
        <v>0</v>
      </c>
      <c r="BS11" s="91">
        <v>0</v>
      </c>
      <c r="BT11" s="92">
        <f t="shared" si="15"/>
        <v>0</v>
      </c>
      <c r="BU11" s="25">
        <v>0</v>
      </c>
    </row>
    <row r="12" spans="1:73" ht="15.6">
      <c r="A12" s="93" t="s">
        <v>77</v>
      </c>
      <c r="B12" s="80"/>
      <c r="C12" s="80"/>
      <c r="D12" s="80"/>
      <c r="E12" s="80"/>
      <c r="F12" s="80">
        <v>0</v>
      </c>
      <c r="G12" s="80">
        <v>0</v>
      </c>
      <c r="H12" s="80"/>
      <c r="I12" s="80"/>
      <c r="J12" s="80"/>
      <c r="K12" s="80"/>
      <c r="L12" s="80"/>
      <c r="M12" s="80">
        <v>0</v>
      </c>
      <c r="N12" s="80">
        <v>0</v>
      </c>
      <c r="O12" s="80">
        <v>0</v>
      </c>
      <c r="P12" s="80"/>
      <c r="Q12" s="80">
        <v>0</v>
      </c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1">
        <f t="shared" si="4"/>
        <v>0</v>
      </c>
      <c r="BD12" s="82"/>
      <c r="BE12" s="83">
        <f t="shared" si="5"/>
        <v>0</v>
      </c>
      <c r="BF12" s="84">
        <f t="shared" si="6"/>
        <v>0</v>
      </c>
      <c r="BG12" s="85">
        <f t="shared" si="7"/>
        <v>0</v>
      </c>
      <c r="BH12" s="86">
        <f t="shared" si="8"/>
        <v>0</v>
      </c>
      <c r="BI12" s="94">
        <f t="shared" si="9"/>
        <v>0</v>
      </c>
      <c r="BJ12" s="88">
        <f t="shared" si="10"/>
        <v>0</v>
      </c>
      <c r="BK12" s="88">
        <f t="shared" si="0"/>
        <v>0</v>
      </c>
      <c r="BL12" s="88">
        <f t="shared" si="11"/>
        <v>0</v>
      </c>
      <c r="BM12" s="88">
        <f t="shared" si="1"/>
        <v>0</v>
      </c>
      <c r="BN12" s="89">
        <f t="shared" si="12"/>
        <v>0</v>
      </c>
      <c r="BO12" s="85">
        <f t="shared" si="13"/>
        <v>0</v>
      </c>
      <c r="BP12" s="85">
        <f t="shared" si="2"/>
        <v>0</v>
      </c>
      <c r="BQ12" s="90">
        <f t="shared" si="14"/>
        <v>0</v>
      </c>
      <c r="BR12" s="85">
        <f t="shared" si="3"/>
        <v>0</v>
      </c>
      <c r="BS12" s="91">
        <v>0</v>
      </c>
      <c r="BT12" s="92">
        <f t="shared" si="15"/>
        <v>0</v>
      </c>
      <c r="BU12" s="25">
        <v>0</v>
      </c>
    </row>
    <row r="13" spans="1:73" ht="15.6">
      <c r="A13" s="93" t="s">
        <v>78</v>
      </c>
      <c r="B13" s="80"/>
      <c r="C13" s="80"/>
      <c r="D13" s="80"/>
      <c r="E13" s="80"/>
      <c r="F13" s="80">
        <v>0</v>
      </c>
      <c r="G13" s="80">
        <v>0</v>
      </c>
      <c r="H13" s="80"/>
      <c r="I13" s="80"/>
      <c r="J13" s="80"/>
      <c r="K13" s="80"/>
      <c r="L13" s="80"/>
      <c r="M13" s="80">
        <v>0</v>
      </c>
      <c r="N13" s="80">
        <v>0</v>
      </c>
      <c r="O13" s="80">
        <v>0</v>
      </c>
      <c r="P13" s="80"/>
      <c r="Q13" s="80">
        <v>0</v>
      </c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1">
        <f t="shared" si="4"/>
        <v>0</v>
      </c>
      <c r="BD13" s="82"/>
      <c r="BE13" s="83">
        <f t="shared" si="5"/>
        <v>0</v>
      </c>
      <c r="BF13" s="84">
        <f t="shared" si="6"/>
        <v>0</v>
      </c>
      <c r="BG13" s="85">
        <f t="shared" si="7"/>
        <v>0</v>
      </c>
      <c r="BH13" s="86">
        <f t="shared" si="8"/>
        <v>0</v>
      </c>
      <c r="BI13" s="94">
        <f t="shared" si="9"/>
        <v>0</v>
      </c>
      <c r="BJ13" s="88">
        <f t="shared" si="10"/>
        <v>0</v>
      </c>
      <c r="BK13" s="88">
        <f t="shared" si="0"/>
        <v>0</v>
      </c>
      <c r="BL13" s="88">
        <f t="shared" si="11"/>
        <v>0</v>
      </c>
      <c r="BM13" s="88">
        <f t="shared" si="1"/>
        <v>0</v>
      </c>
      <c r="BN13" s="89">
        <f t="shared" si="12"/>
        <v>0</v>
      </c>
      <c r="BO13" s="85">
        <f t="shared" si="13"/>
        <v>0</v>
      </c>
      <c r="BP13" s="85">
        <f t="shared" si="2"/>
        <v>0</v>
      </c>
      <c r="BQ13" s="90">
        <f t="shared" si="14"/>
        <v>0</v>
      </c>
      <c r="BR13" s="85">
        <f t="shared" si="3"/>
        <v>0</v>
      </c>
      <c r="BS13" s="91">
        <v>0</v>
      </c>
      <c r="BT13" s="92">
        <f t="shared" si="15"/>
        <v>0</v>
      </c>
      <c r="BU13" s="25">
        <v>28.677527000000001</v>
      </c>
    </row>
    <row r="14" spans="1:73" ht="15.6">
      <c r="A14" s="93" t="s">
        <v>79</v>
      </c>
      <c r="B14" s="80"/>
      <c r="C14" s="80"/>
      <c r="D14" s="80"/>
      <c r="E14" s="80"/>
      <c r="F14" s="80">
        <v>0</v>
      </c>
      <c r="G14" s="80">
        <v>0</v>
      </c>
      <c r="H14" s="80"/>
      <c r="I14" s="80"/>
      <c r="J14" s="80"/>
      <c r="K14" s="80"/>
      <c r="L14" s="80"/>
      <c r="M14" s="80">
        <v>0</v>
      </c>
      <c r="N14" s="80">
        <v>0</v>
      </c>
      <c r="O14" s="80">
        <v>0</v>
      </c>
      <c r="P14" s="80"/>
      <c r="Q14" s="80">
        <v>0</v>
      </c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1">
        <f t="shared" si="4"/>
        <v>0</v>
      </c>
      <c r="BD14" s="82"/>
      <c r="BE14" s="83">
        <f t="shared" si="5"/>
        <v>0</v>
      </c>
      <c r="BF14" s="84">
        <f t="shared" si="6"/>
        <v>0</v>
      </c>
      <c r="BG14" s="85">
        <f t="shared" si="7"/>
        <v>0</v>
      </c>
      <c r="BH14" s="86">
        <f t="shared" si="8"/>
        <v>0</v>
      </c>
      <c r="BI14" s="94">
        <f t="shared" si="9"/>
        <v>0</v>
      </c>
      <c r="BJ14" s="88">
        <f t="shared" si="10"/>
        <v>0</v>
      </c>
      <c r="BK14" s="88">
        <f t="shared" si="0"/>
        <v>0</v>
      </c>
      <c r="BL14" s="88">
        <f t="shared" si="11"/>
        <v>0</v>
      </c>
      <c r="BM14" s="88">
        <f t="shared" si="1"/>
        <v>0</v>
      </c>
      <c r="BN14" s="89">
        <f t="shared" si="12"/>
        <v>0</v>
      </c>
      <c r="BO14" s="85">
        <f t="shared" si="13"/>
        <v>0</v>
      </c>
      <c r="BP14" s="85">
        <f t="shared" si="2"/>
        <v>0</v>
      </c>
      <c r="BQ14" s="90">
        <f t="shared" si="14"/>
        <v>0</v>
      </c>
      <c r="BR14" s="85">
        <f t="shared" si="3"/>
        <v>0</v>
      </c>
      <c r="BS14" s="91">
        <v>0</v>
      </c>
      <c r="BT14" s="92">
        <f t="shared" si="15"/>
        <v>0</v>
      </c>
      <c r="BU14" s="25">
        <v>51.111499000000002</v>
      </c>
    </row>
    <row r="15" spans="1:73" ht="15.6">
      <c r="A15" s="93" t="s">
        <v>80</v>
      </c>
      <c r="B15" s="80"/>
      <c r="C15" s="80"/>
      <c r="D15" s="80"/>
      <c r="E15" s="80"/>
      <c r="F15" s="80">
        <v>0</v>
      </c>
      <c r="G15" s="80">
        <v>0</v>
      </c>
      <c r="H15" s="80"/>
      <c r="I15" s="80"/>
      <c r="J15" s="80"/>
      <c r="K15" s="80"/>
      <c r="L15" s="80"/>
      <c r="M15" s="80">
        <v>0</v>
      </c>
      <c r="N15" s="80">
        <v>0</v>
      </c>
      <c r="O15" s="80">
        <v>0</v>
      </c>
      <c r="P15" s="80"/>
      <c r="Q15" s="80">
        <v>0</v>
      </c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1">
        <f t="shared" si="4"/>
        <v>0</v>
      </c>
      <c r="BD15" s="82"/>
      <c r="BE15" s="83">
        <f t="shared" si="5"/>
        <v>0</v>
      </c>
      <c r="BF15" s="84">
        <f t="shared" si="6"/>
        <v>0</v>
      </c>
      <c r="BG15" s="85">
        <f t="shared" si="7"/>
        <v>0</v>
      </c>
      <c r="BH15" s="86">
        <f t="shared" si="8"/>
        <v>0</v>
      </c>
      <c r="BI15" s="94">
        <f t="shared" si="9"/>
        <v>0</v>
      </c>
      <c r="BJ15" s="88">
        <f t="shared" si="10"/>
        <v>0</v>
      </c>
      <c r="BK15" s="88">
        <f t="shared" si="0"/>
        <v>0</v>
      </c>
      <c r="BL15" s="88">
        <f t="shared" si="11"/>
        <v>0</v>
      </c>
      <c r="BM15" s="88">
        <f t="shared" si="1"/>
        <v>0</v>
      </c>
      <c r="BN15" s="89">
        <f t="shared" si="12"/>
        <v>0</v>
      </c>
      <c r="BO15" s="85">
        <f t="shared" si="13"/>
        <v>0</v>
      </c>
      <c r="BP15" s="85">
        <f t="shared" si="2"/>
        <v>0</v>
      </c>
      <c r="BQ15" s="90">
        <f t="shared" si="14"/>
        <v>0</v>
      </c>
      <c r="BR15" s="85">
        <f t="shared" si="3"/>
        <v>0</v>
      </c>
      <c r="BS15" s="91">
        <v>0</v>
      </c>
      <c r="BT15" s="92">
        <f t="shared" si="15"/>
        <v>0</v>
      </c>
      <c r="BU15" s="25">
        <v>15.561527999999999</v>
      </c>
    </row>
    <row r="16" spans="1:73" ht="15.6">
      <c r="A16" s="93" t="s">
        <v>81</v>
      </c>
      <c r="B16" s="80"/>
      <c r="C16" s="80"/>
      <c r="D16" s="80"/>
      <c r="E16" s="80"/>
      <c r="F16" s="80">
        <v>0</v>
      </c>
      <c r="G16" s="80">
        <v>0</v>
      </c>
      <c r="H16" s="80"/>
      <c r="I16" s="80"/>
      <c r="J16" s="80"/>
      <c r="K16" s="80"/>
      <c r="L16" s="80"/>
      <c r="M16" s="80">
        <v>0</v>
      </c>
      <c r="N16" s="80">
        <v>0</v>
      </c>
      <c r="O16" s="80">
        <v>0</v>
      </c>
      <c r="P16" s="80"/>
      <c r="Q16" s="80">
        <v>0</v>
      </c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1">
        <f t="shared" si="4"/>
        <v>0</v>
      </c>
      <c r="BD16" s="82"/>
      <c r="BE16" s="83">
        <f t="shared" si="5"/>
        <v>0</v>
      </c>
      <c r="BF16" s="84">
        <f t="shared" si="6"/>
        <v>0</v>
      </c>
      <c r="BG16" s="85">
        <f t="shared" si="7"/>
        <v>0</v>
      </c>
      <c r="BH16" s="86">
        <f t="shared" si="8"/>
        <v>0</v>
      </c>
      <c r="BI16" s="94">
        <f t="shared" si="9"/>
        <v>0</v>
      </c>
      <c r="BJ16" s="88">
        <f t="shared" si="10"/>
        <v>0</v>
      </c>
      <c r="BK16" s="88">
        <f t="shared" si="0"/>
        <v>0</v>
      </c>
      <c r="BL16" s="88">
        <f t="shared" si="11"/>
        <v>0</v>
      </c>
      <c r="BM16" s="88">
        <f t="shared" si="1"/>
        <v>0</v>
      </c>
      <c r="BN16" s="89">
        <f t="shared" si="12"/>
        <v>0</v>
      </c>
      <c r="BO16" s="85">
        <f t="shared" si="13"/>
        <v>0</v>
      </c>
      <c r="BP16" s="85">
        <f t="shared" si="2"/>
        <v>0</v>
      </c>
      <c r="BQ16" s="90">
        <f t="shared" si="14"/>
        <v>0</v>
      </c>
      <c r="BR16" s="85">
        <f t="shared" si="3"/>
        <v>0</v>
      </c>
      <c r="BS16" s="91">
        <v>0</v>
      </c>
      <c r="BT16" s="92">
        <f t="shared" si="15"/>
        <v>0</v>
      </c>
      <c r="BU16" s="25">
        <v>62.528272999999999</v>
      </c>
    </row>
    <row r="17" spans="1:73" ht="15.6">
      <c r="A17" s="93" t="s">
        <v>82</v>
      </c>
      <c r="B17" s="80"/>
      <c r="C17" s="80"/>
      <c r="D17" s="80"/>
      <c r="E17" s="80"/>
      <c r="F17" s="80">
        <v>0</v>
      </c>
      <c r="G17" s="80">
        <v>0</v>
      </c>
      <c r="H17" s="80"/>
      <c r="I17" s="80"/>
      <c r="J17" s="80"/>
      <c r="K17" s="80"/>
      <c r="L17" s="80"/>
      <c r="M17" s="80">
        <v>0</v>
      </c>
      <c r="N17" s="80">
        <v>0</v>
      </c>
      <c r="O17" s="80">
        <v>0</v>
      </c>
      <c r="P17" s="80"/>
      <c r="Q17" s="80">
        <v>0</v>
      </c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1">
        <f t="shared" si="4"/>
        <v>0</v>
      </c>
      <c r="BD17" s="82"/>
      <c r="BE17" s="83">
        <f t="shared" si="5"/>
        <v>0</v>
      </c>
      <c r="BF17" s="84">
        <f t="shared" si="6"/>
        <v>0</v>
      </c>
      <c r="BG17" s="85">
        <f>(BO17-((BO17*$BD$3)+(BO17-(BO17*$BD$3))*$BD$3))+(BP17-((BP17*$BE$3)+(BP17-(BP17*$BE$4))*$BE$4))</f>
        <v>0</v>
      </c>
      <c r="BH17" s="86">
        <f t="shared" si="8"/>
        <v>0</v>
      </c>
      <c r="BI17" s="94">
        <f t="shared" si="9"/>
        <v>0</v>
      </c>
      <c r="BJ17" s="88">
        <f t="shared" si="10"/>
        <v>0</v>
      </c>
      <c r="BK17" s="88">
        <f t="shared" si="0"/>
        <v>0</v>
      </c>
      <c r="BL17" s="88">
        <f t="shared" si="11"/>
        <v>0</v>
      </c>
      <c r="BM17" s="88">
        <f t="shared" si="1"/>
        <v>0</v>
      </c>
      <c r="BN17" s="89">
        <f t="shared" si="12"/>
        <v>0</v>
      </c>
      <c r="BO17" s="85">
        <f t="shared" si="13"/>
        <v>0</v>
      </c>
      <c r="BP17" s="85">
        <f t="shared" si="2"/>
        <v>0</v>
      </c>
      <c r="BQ17" s="90">
        <f t="shared" si="14"/>
        <v>0</v>
      </c>
      <c r="BR17" s="85">
        <f t="shared" si="3"/>
        <v>0</v>
      </c>
      <c r="BS17" s="91">
        <v>0</v>
      </c>
      <c r="BT17" s="92">
        <f t="shared" si="15"/>
        <v>0</v>
      </c>
      <c r="BU17" s="25">
        <v>60.573649000000003</v>
      </c>
    </row>
    <row r="18" spans="1:73" ht="15.6">
      <c r="A18" s="93" t="s">
        <v>83</v>
      </c>
      <c r="B18" s="80"/>
      <c r="C18" s="80"/>
      <c r="D18" s="80"/>
      <c r="E18" s="80"/>
      <c r="F18" s="80">
        <v>0</v>
      </c>
      <c r="G18" s="80">
        <v>0</v>
      </c>
      <c r="H18" s="80"/>
      <c r="I18" s="80"/>
      <c r="J18" s="80"/>
      <c r="K18" s="80"/>
      <c r="L18" s="80"/>
      <c r="M18" s="80">
        <v>0</v>
      </c>
      <c r="N18" s="80">
        <v>0</v>
      </c>
      <c r="O18" s="80">
        <v>0</v>
      </c>
      <c r="P18" s="80"/>
      <c r="Q18" s="80">
        <v>0</v>
      </c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1">
        <f t="shared" si="4"/>
        <v>0</v>
      </c>
      <c r="BD18" s="82"/>
      <c r="BE18" s="83">
        <f t="shared" si="5"/>
        <v>0</v>
      </c>
      <c r="BF18" s="84">
        <f t="shared" si="6"/>
        <v>0</v>
      </c>
      <c r="BG18" s="85">
        <f t="shared" si="7"/>
        <v>0</v>
      </c>
      <c r="BH18" s="86">
        <f t="shared" si="8"/>
        <v>0</v>
      </c>
      <c r="BI18" s="94">
        <f t="shared" si="9"/>
        <v>0</v>
      </c>
      <c r="BJ18" s="88">
        <f t="shared" si="10"/>
        <v>0</v>
      </c>
      <c r="BK18" s="88">
        <f t="shared" si="0"/>
        <v>0</v>
      </c>
      <c r="BL18" s="88">
        <f t="shared" si="11"/>
        <v>0</v>
      </c>
      <c r="BM18" s="88">
        <f t="shared" si="1"/>
        <v>0</v>
      </c>
      <c r="BN18" s="89">
        <f t="shared" si="12"/>
        <v>0</v>
      </c>
      <c r="BO18" s="85">
        <f t="shared" si="13"/>
        <v>0</v>
      </c>
      <c r="BP18" s="85">
        <f t="shared" si="2"/>
        <v>0</v>
      </c>
      <c r="BQ18" s="90">
        <f t="shared" si="14"/>
        <v>0</v>
      </c>
      <c r="BR18" s="85">
        <f t="shared" si="3"/>
        <v>0</v>
      </c>
      <c r="BS18" s="91">
        <v>0</v>
      </c>
      <c r="BT18" s="92">
        <f t="shared" si="15"/>
        <v>0</v>
      </c>
      <c r="BU18" s="25">
        <v>32.240813000000003</v>
      </c>
    </row>
    <row r="19" spans="1:73" ht="15.6">
      <c r="A19" s="93" t="s">
        <v>84</v>
      </c>
      <c r="B19" s="80"/>
      <c r="C19" s="80"/>
      <c r="D19" s="80"/>
      <c r="E19" s="80"/>
      <c r="F19" s="80">
        <v>0</v>
      </c>
      <c r="G19" s="80">
        <v>0</v>
      </c>
      <c r="H19" s="80"/>
      <c r="I19" s="80"/>
      <c r="J19" s="80"/>
      <c r="K19" s="80"/>
      <c r="L19" s="80"/>
      <c r="M19" s="80">
        <v>0</v>
      </c>
      <c r="N19" s="80">
        <v>0</v>
      </c>
      <c r="O19" s="80">
        <v>0</v>
      </c>
      <c r="P19" s="80"/>
      <c r="Q19" s="80">
        <v>0</v>
      </c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1">
        <f t="shared" si="4"/>
        <v>0</v>
      </c>
      <c r="BD19" s="82"/>
      <c r="BE19" s="83">
        <f t="shared" si="5"/>
        <v>0</v>
      </c>
      <c r="BF19" s="84">
        <f t="shared" si="6"/>
        <v>0</v>
      </c>
      <c r="BG19" s="85">
        <f t="shared" si="7"/>
        <v>0</v>
      </c>
      <c r="BH19" s="86">
        <f t="shared" si="8"/>
        <v>0</v>
      </c>
      <c r="BI19" s="94">
        <f t="shared" si="9"/>
        <v>0</v>
      </c>
      <c r="BJ19" s="88">
        <f t="shared" si="10"/>
        <v>0</v>
      </c>
      <c r="BK19" s="88">
        <f t="shared" si="0"/>
        <v>0</v>
      </c>
      <c r="BL19" s="88">
        <f t="shared" si="11"/>
        <v>0</v>
      </c>
      <c r="BM19" s="88">
        <f t="shared" si="1"/>
        <v>0</v>
      </c>
      <c r="BN19" s="89">
        <f t="shared" si="12"/>
        <v>0</v>
      </c>
      <c r="BO19" s="85">
        <f t="shared" si="13"/>
        <v>0</v>
      </c>
      <c r="BP19" s="85">
        <f t="shared" si="2"/>
        <v>0</v>
      </c>
      <c r="BQ19" s="90">
        <f t="shared" si="14"/>
        <v>0</v>
      </c>
      <c r="BR19" s="85">
        <f t="shared" si="3"/>
        <v>0</v>
      </c>
      <c r="BS19" s="91">
        <v>0</v>
      </c>
      <c r="BT19" s="92">
        <f t="shared" si="15"/>
        <v>0</v>
      </c>
      <c r="BU19" s="25">
        <v>33.217807999999998</v>
      </c>
    </row>
    <row r="20" spans="1:73" ht="15.6">
      <c r="A20" s="93" t="s">
        <v>85</v>
      </c>
      <c r="B20" s="80"/>
      <c r="C20" s="80"/>
      <c r="D20" s="80"/>
      <c r="E20" s="80"/>
      <c r="F20" s="80">
        <v>0</v>
      </c>
      <c r="G20" s="80">
        <v>0</v>
      </c>
      <c r="H20" s="80"/>
      <c r="I20" s="80"/>
      <c r="J20" s="80"/>
      <c r="K20" s="80"/>
      <c r="L20" s="80"/>
      <c r="M20" s="80">
        <v>0</v>
      </c>
      <c r="N20" s="80">
        <v>0</v>
      </c>
      <c r="O20" s="80">
        <v>0</v>
      </c>
      <c r="P20" s="80"/>
      <c r="Q20" s="80">
        <v>0</v>
      </c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1">
        <f t="shared" si="4"/>
        <v>0</v>
      </c>
      <c r="BD20" s="82"/>
      <c r="BE20" s="83">
        <f t="shared" si="5"/>
        <v>0</v>
      </c>
      <c r="BF20" s="84">
        <f t="shared" si="6"/>
        <v>0</v>
      </c>
      <c r="BG20" s="85">
        <f t="shared" si="7"/>
        <v>0</v>
      </c>
      <c r="BH20" s="86">
        <f t="shared" si="8"/>
        <v>0</v>
      </c>
      <c r="BI20" s="94">
        <f t="shared" si="9"/>
        <v>0</v>
      </c>
      <c r="BJ20" s="88">
        <f t="shared" si="10"/>
        <v>0</v>
      </c>
      <c r="BK20" s="88">
        <f t="shared" si="0"/>
        <v>0</v>
      </c>
      <c r="BL20" s="88">
        <f t="shared" si="11"/>
        <v>0</v>
      </c>
      <c r="BM20" s="88">
        <f t="shared" si="1"/>
        <v>0</v>
      </c>
      <c r="BN20" s="89">
        <f t="shared" si="12"/>
        <v>0</v>
      </c>
      <c r="BO20" s="85">
        <f t="shared" si="13"/>
        <v>0</v>
      </c>
      <c r="BP20" s="85">
        <f t="shared" si="2"/>
        <v>0</v>
      </c>
      <c r="BQ20" s="90">
        <f t="shared" si="14"/>
        <v>0</v>
      </c>
      <c r="BR20" s="85">
        <f t="shared" si="3"/>
        <v>0</v>
      </c>
      <c r="BS20" s="91">
        <v>0</v>
      </c>
      <c r="BT20" s="92">
        <f t="shared" si="15"/>
        <v>0</v>
      </c>
      <c r="BU20" s="25">
        <v>51.780700000000003</v>
      </c>
    </row>
    <row r="21" spans="1:73" ht="15.6">
      <c r="A21" s="93" t="s">
        <v>86</v>
      </c>
      <c r="B21" s="80"/>
      <c r="C21" s="80"/>
      <c r="D21" s="80"/>
      <c r="E21" s="80"/>
      <c r="F21" s="80">
        <v>0</v>
      </c>
      <c r="G21" s="80">
        <v>0</v>
      </c>
      <c r="H21" s="80"/>
      <c r="I21" s="80"/>
      <c r="J21" s="80"/>
      <c r="K21" s="80"/>
      <c r="L21" s="80"/>
      <c r="M21" s="80">
        <v>0</v>
      </c>
      <c r="N21" s="80">
        <v>0</v>
      </c>
      <c r="O21" s="80">
        <v>0</v>
      </c>
      <c r="P21" s="80"/>
      <c r="Q21" s="80">
        <v>0</v>
      </c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1">
        <f t="shared" si="4"/>
        <v>0</v>
      </c>
      <c r="BD21" s="82"/>
      <c r="BE21" s="83">
        <f t="shared" si="5"/>
        <v>0</v>
      </c>
      <c r="BF21" s="84">
        <f t="shared" si="6"/>
        <v>0</v>
      </c>
      <c r="BG21" s="85">
        <f t="shared" si="7"/>
        <v>0</v>
      </c>
      <c r="BH21" s="86">
        <f t="shared" si="8"/>
        <v>0</v>
      </c>
      <c r="BI21" s="94">
        <f t="shared" si="9"/>
        <v>0</v>
      </c>
      <c r="BJ21" s="88">
        <f t="shared" si="10"/>
        <v>0</v>
      </c>
      <c r="BK21" s="88">
        <f t="shared" si="0"/>
        <v>0</v>
      </c>
      <c r="BL21" s="88">
        <f t="shared" si="11"/>
        <v>0</v>
      </c>
      <c r="BM21" s="88">
        <f t="shared" si="1"/>
        <v>0</v>
      </c>
      <c r="BN21" s="89">
        <f t="shared" si="12"/>
        <v>0</v>
      </c>
      <c r="BO21" s="85">
        <f t="shared" si="13"/>
        <v>0</v>
      </c>
      <c r="BP21" s="85">
        <f t="shared" si="2"/>
        <v>0</v>
      </c>
      <c r="BQ21" s="90">
        <f t="shared" si="14"/>
        <v>0</v>
      </c>
      <c r="BR21" s="85">
        <f t="shared" si="3"/>
        <v>0</v>
      </c>
      <c r="BS21" s="91">
        <v>0</v>
      </c>
      <c r="BT21" s="92">
        <f t="shared" si="15"/>
        <v>0</v>
      </c>
      <c r="BU21" s="25">
        <v>0</v>
      </c>
    </row>
    <row r="22" spans="1:73" ht="15.6">
      <c r="A22" s="93" t="s">
        <v>87</v>
      </c>
      <c r="B22" s="80"/>
      <c r="C22" s="80"/>
      <c r="D22" s="80"/>
      <c r="E22" s="80"/>
      <c r="F22" s="80">
        <v>0</v>
      </c>
      <c r="G22" s="80">
        <v>0</v>
      </c>
      <c r="H22" s="80"/>
      <c r="I22" s="80"/>
      <c r="J22" s="80"/>
      <c r="K22" s="80"/>
      <c r="L22" s="80"/>
      <c r="M22" s="80">
        <v>0</v>
      </c>
      <c r="N22" s="80">
        <v>0</v>
      </c>
      <c r="O22" s="80">
        <v>0</v>
      </c>
      <c r="P22" s="80"/>
      <c r="Q22" s="80">
        <v>0</v>
      </c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1">
        <f t="shared" si="4"/>
        <v>0</v>
      </c>
      <c r="BD22" s="82"/>
      <c r="BE22" s="83">
        <f t="shared" si="5"/>
        <v>0</v>
      </c>
      <c r="BF22" s="84">
        <f t="shared" si="6"/>
        <v>0</v>
      </c>
      <c r="BG22" s="85">
        <f t="shared" si="7"/>
        <v>0</v>
      </c>
      <c r="BH22" s="86">
        <f t="shared" si="8"/>
        <v>0</v>
      </c>
      <c r="BI22" s="94">
        <f t="shared" si="9"/>
        <v>0</v>
      </c>
      <c r="BJ22" s="88">
        <f t="shared" si="10"/>
        <v>0</v>
      </c>
      <c r="BK22" s="88">
        <f t="shared" si="0"/>
        <v>0</v>
      </c>
      <c r="BL22" s="88">
        <f t="shared" si="11"/>
        <v>0</v>
      </c>
      <c r="BM22" s="88">
        <f t="shared" si="1"/>
        <v>0</v>
      </c>
      <c r="BN22" s="89">
        <f t="shared" si="12"/>
        <v>0</v>
      </c>
      <c r="BO22" s="85">
        <f t="shared" si="13"/>
        <v>0</v>
      </c>
      <c r="BP22" s="85">
        <f t="shared" si="2"/>
        <v>0</v>
      </c>
      <c r="BQ22" s="90">
        <f t="shared" si="14"/>
        <v>0</v>
      </c>
      <c r="BR22" s="85">
        <f t="shared" si="3"/>
        <v>0</v>
      </c>
      <c r="BS22" s="91">
        <v>0</v>
      </c>
      <c r="BT22" s="92">
        <f t="shared" si="15"/>
        <v>0</v>
      </c>
      <c r="BU22" s="25">
        <v>0</v>
      </c>
    </row>
    <row r="23" spans="1:73" ht="15.6">
      <c r="A23" s="93" t="s">
        <v>88</v>
      </c>
      <c r="B23" s="80"/>
      <c r="C23" s="80"/>
      <c r="D23" s="80"/>
      <c r="E23" s="80"/>
      <c r="F23" s="80">
        <v>0</v>
      </c>
      <c r="G23" s="80">
        <v>0</v>
      </c>
      <c r="H23" s="80"/>
      <c r="I23" s="80"/>
      <c r="J23" s="80"/>
      <c r="K23" s="80"/>
      <c r="L23" s="80"/>
      <c r="M23" s="80">
        <v>0</v>
      </c>
      <c r="N23" s="80">
        <v>0</v>
      </c>
      <c r="O23" s="80">
        <v>0</v>
      </c>
      <c r="P23" s="80"/>
      <c r="Q23" s="80">
        <v>0</v>
      </c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1">
        <f t="shared" si="4"/>
        <v>0</v>
      </c>
      <c r="BD23" s="82"/>
      <c r="BE23" s="83">
        <f t="shared" si="5"/>
        <v>0</v>
      </c>
      <c r="BF23" s="84">
        <f t="shared" si="6"/>
        <v>0</v>
      </c>
      <c r="BG23" s="85">
        <f t="shared" si="7"/>
        <v>0</v>
      </c>
      <c r="BH23" s="86">
        <f t="shared" si="8"/>
        <v>0</v>
      </c>
      <c r="BI23" s="94">
        <f t="shared" si="9"/>
        <v>0</v>
      </c>
      <c r="BJ23" s="88">
        <f t="shared" si="10"/>
        <v>0</v>
      </c>
      <c r="BK23" s="88">
        <f t="shared" si="0"/>
        <v>0</v>
      </c>
      <c r="BL23" s="88">
        <f t="shared" si="11"/>
        <v>0</v>
      </c>
      <c r="BM23" s="88">
        <f t="shared" si="1"/>
        <v>0</v>
      </c>
      <c r="BN23" s="89">
        <f t="shared" si="12"/>
        <v>0</v>
      </c>
      <c r="BO23" s="85">
        <f t="shared" si="13"/>
        <v>0</v>
      </c>
      <c r="BP23" s="85">
        <f t="shared" si="2"/>
        <v>0</v>
      </c>
      <c r="BQ23" s="90">
        <f t="shared" si="14"/>
        <v>0</v>
      </c>
      <c r="BR23" s="85">
        <f t="shared" si="3"/>
        <v>0</v>
      </c>
      <c r="BS23" s="91">
        <v>0</v>
      </c>
      <c r="BT23" s="92">
        <f t="shared" si="15"/>
        <v>0</v>
      </c>
      <c r="BU23" s="25">
        <v>0</v>
      </c>
    </row>
    <row r="24" spans="1:73" ht="15.6">
      <c r="A24" s="93" t="s">
        <v>89</v>
      </c>
      <c r="B24" s="80"/>
      <c r="C24" s="80"/>
      <c r="D24" s="80"/>
      <c r="E24" s="80"/>
      <c r="F24" s="80">
        <v>0</v>
      </c>
      <c r="G24" s="80">
        <v>0</v>
      </c>
      <c r="H24" s="80"/>
      <c r="I24" s="80"/>
      <c r="J24" s="80"/>
      <c r="K24" s="80"/>
      <c r="L24" s="80"/>
      <c r="M24" s="80">
        <v>0</v>
      </c>
      <c r="N24" s="80">
        <v>0</v>
      </c>
      <c r="O24" s="80">
        <v>0</v>
      </c>
      <c r="P24" s="80"/>
      <c r="Q24" s="80">
        <v>0</v>
      </c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1">
        <f t="shared" si="4"/>
        <v>0</v>
      </c>
      <c r="BD24" s="82"/>
      <c r="BE24" s="83">
        <f t="shared" si="5"/>
        <v>0</v>
      </c>
      <c r="BF24" s="84">
        <f t="shared" si="6"/>
        <v>0</v>
      </c>
      <c r="BG24" s="85">
        <f t="shared" si="7"/>
        <v>0</v>
      </c>
      <c r="BH24" s="86">
        <f t="shared" si="8"/>
        <v>0</v>
      </c>
      <c r="BI24" s="94">
        <f t="shared" si="9"/>
        <v>0</v>
      </c>
      <c r="BJ24" s="88">
        <f t="shared" si="10"/>
        <v>0</v>
      </c>
      <c r="BK24" s="88">
        <f t="shared" si="0"/>
        <v>0</v>
      </c>
      <c r="BL24" s="88">
        <f t="shared" si="11"/>
        <v>0</v>
      </c>
      <c r="BM24" s="88">
        <f t="shared" si="1"/>
        <v>0</v>
      </c>
      <c r="BN24" s="89">
        <f t="shared" si="12"/>
        <v>0</v>
      </c>
      <c r="BO24" s="85">
        <f t="shared" si="13"/>
        <v>0</v>
      </c>
      <c r="BP24" s="85">
        <f t="shared" si="2"/>
        <v>0</v>
      </c>
      <c r="BQ24" s="90">
        <f t="shared" si="14"/>
        <v>0</v>
      </c>
      <c r="BR24" s="85">
        <f t="shared" si="3"/>
        <v>0</v>
      </c>
      <c r="BS24" s="91">
        <v>0</v>
      </c>
      <c r="BT24" s="92">
        <f t="shared" si="15"/>
        <v>0</v>
      </c>
      <c r="BU24" s="25">
        <v>0</v>
      </c>
    </row>
    <row r="25" spans="1:73" ht="15.6">
      <c r="A25" s="93" t="s">
        <v>90</v>
      </c>
      <c r="B25" s="80"/>
      <c r="C25" s="80"/>
      <c r="D25" s="80"/>
      <c r="E25" s="80"/>
      <c r="F25" s="80">
        <v>0</v>
      </c>
      <c r="G25" s="80">
        <v>0</v>
      </c>
      <c r="H25" s="80"/>
      <c r="I25" s="80"/>
      <c r="J25" s="80"/>
      <c r="K25" s="80"/>
      <c r="L25" s="80"/>
      <c r="M25" s="80">
        <v>0</v>
      </c>
      <c r="N25" s="80">
        <v>0</v>
      </c>
      <c r="O25" s="80">
        <v>0</v>
      </c>
      <c r="P25" s="80"/>
      <c r="Q25" s="80">
        <v>0</v>
      </c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1">
        <f t="shared" si="4"/>
        <v>0</v>
      </c>
      <c r="BD25" s="82"/>
      <c r="BE25" s="83">
        <f t="shared" si="5"/>
        <v>0</v>
      </c>
      <c r="BF25" s="84">
        <f t="shared" si="6"/>
        <v>0</v>
      </c>
      <c r="BG25" s="85">
        <f t="shared" si="7"/>
        <v>0</v>
      </c>
      <c r="BH25" s="86">
        <f t="shared" si="8"/>
        <v>0</v>
      </c>
      <c r="BI25" s="94">
        <f t="shared" si="9"/>
        <v>0</v>
      </c>
      <c r="BJ25" s="88">
        <f t="shared" si="10"/>
        <v>0</v>
      </c>
      <c r="BK25" s="88">
        <f t="shared" si="0"/>
        <v>0</v>
      </c>
      <c r="BL25" s="88">
        <f t="shared" si="11"/>
        <v>0</v>
      </c>
      <c r="BM25" s="88">
        <f t="shared" si="1"/>
        <v>0</v>
      </c>
      <c r="BN25" s="89">
        <f t="shared" si="12"/>
        <v>0</v>
      </c>
      <c r="BO25" s="85">
        <f t="shared" si="13"/>
        <v>0</v>
      </c>
      <c r="BP25" s="85">
        <f t="shared" si="2"/>
        <v>0</v>
      </c>
      <c r="BQ25" s="90">
        <f t="shared" si="14"/>
        <v>0</v>
      </c>
      <c r="BR25" s="85">
        <f t="shared" si="3"/>
        <v>0</v>
      </c>
      <c r="BS25" s="91">
        <v>0</v>
      </c>
      <c r="BT25" s="92">
        <f t="shared" si="15"/>
        <v>0</v>
      </c>
      <c r="BU25" s="25">
        <v>9.0214990000000004</v>
      </c>
    </row>
    <row r="26" spans="1:73" ht="15.6">
      <c r="A26" s="93" t="s">
        <v>91</v>
      </c>
      <c r="B26" s="80"/>
      <c r="C26" s="80"/>
      <c r="D26" s="80"/>
      <c r="E26" s="80"/>
      <c r="F26" s="80">
        <v>0</v>
      </c>
      <c r="G26" s="80">
        <v>0</v>
      </c>
      <c r="H26" s="80"/>
      <c r="I26" s="80"/>
      <c r="J26" s="80"/>
      <c r="K26" s="80"/>
      <c r="L26" s="80"/>
      <c r="M26" s="80">
        <v>0</v>
      </c>
      <c r="N26" s="80">
        <v>0</v>
      </c>
      <c r="O26" s="80">
        <v>0</v>
      </c>
      <c r="P26" s="80"/>
      <c r="Q26" s="80">
        <v>0</v>
      </c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1">
        <f t="shared" si="4"/>
        <v>0</v>
      </c>
      <c r="BD26" s="82"/>
      <c r="BE26" s="83">
        <f t="shared" si="5"/>
        <v>0</v>
      </c>
      <c r="BF26" s="84">
        <f t="shared" si="6"/>
        <v>0</v>
      </c>
      <c r="BG26" s="85">
        <f t="shared" si="7"/>
        <v>0</v>
      </c>
      <c r="BH26" s="86">
        <f t="shared" si="8"/>
        <v>0</v>
      </c>
      <c r="BI26" s="94">
        <f t="shared" si="9"/>
        <v>0</v>
      </c>
      <c r="BJ26" s="88">
        <f t="shared" si="10"/>
        <v>0</v>
      </c>
      <c r="BK26" s="88">
        <f t="shared" si="0"/>
        <v>0</v>
      </c>
      <c r="BL26" s="88">
        <f t="shared" si="11"/>
        <v>0</v>
      </c>
      <c r="BM26" s="88">
        <f t="shared" si="1"/>
        <v>0</v>
      </c>
      <c r="BN26" s="89">
        <f t="shared" si="12"/>
        <v>0</v>
      </c>
      <c r="BO26" s="85">
        <f t="shared" si="13"/>
        <v>0</v>
      </c>
      <c r="BP26" s="85">
        <f t="shared" si="2"/>
        <v>0</v>
      </c>
      <c r="BQ26" s="90">
        <f t="shared" si="14"/>
        <v>0</v>
      </c>
      <c r="BR26" s="85">
        <f t="shared" si="3"/>
        <v>0</v>
      </c>
      <c r="BS26" s="91">
        <v>0</v>
      </c>
      <c r="BT26" s="92">
        <f t="shared" si="15"/>
        <v>0</v>
      </c>
      <c r="BU26" s="25">
        <v>104.706616</v>
      </c>
    </row>
    <row r="27" spans="1:73" ht="15.6">
      <c r="A27" s="93" t="s">
        <v>92</v>
      </c>
      <c r="B27" s="80"/>
      <c r="C27" s="80"/>
      <c r="D27" s="80"/>
      <c r="E27" s="80"/>
      <c r="F27" s="80">
        <v>0</v>
      </c>
      <c r="G27" s="80">
        <v>0</v>
      </c>
      <c r="H27" s="80"/>
      <c r="I27" s="80"/>
      <c r="J27" s="80"/>
      <c r="K27" s="80"/>
      <c r="L27" s="80"/>
      <c r="M27" s="80">
        <v>0</v>
      </c>
      <c r="N27" s="80">
        <v>0</v>
      </c>
      <c r="O27" s="80">
        <v>0</v>
      </c>
      <c r="P27" s="80"/>
      <c r="Q27" s="80">
        <v>0</v>
      </c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1">
        <f t="shared" si="4"/>
        <v>0</v>
      </c>
      <c r="BD27" s="82"/>
      <c r="BE27" s="83">
        <f t="shared" si="5"/>
        <v>0</v>
      </c>
      <c r="BF27" s="84">
        <f t="shared" si="6"/>
        <v>0</v>
      </c>
      <c r="BG27" s="85">
        <f t="shared" si="7"/>
        <v>0</v>
      </c>
      <c r="BH27" s="86">
        <f t="shared" si="8"/>
        <v>0</v>
      </c>
      <c r="BI27" s="94">
        <f t="shared" si="9"/>
        <v>0</v>
      </c>
      <c r="BJ27" s="88">
        <f t="shared" si="10"/>
        <v>0</v>
      </c>
      <c r="BK27" s="88">
        <f t="shared" si="0"/>
        <v>0</v>
      </c>
      <c r="BL27" s="88">
        <f t="shared" si="11"/>
        <v>0</v>
      </c>
      <c r="BM27" s="88">
        <f t="shared" si="1"/>
        <v>0</v>
      </c>
      <c r="BN27" s="89">
        <f t="shared" si="12"/>
        <v>0</v>
      </c>
      <c r="BO27" s="85">
        <f t="shared" si="13"/>
        <v>0</v>
      </c>
      <c r="BP27" s="85">
        <f t="shared" si="2"/>
        <v>0</v>
      </c>
      <c r="BQ27" s="90">
        <f t="shared" si="14"/>
        <v>0</v>
      </c>
      <c r="BR27" s="85">
        <f t="shared" si="3"/>
        <v>0</v>
      </c>
      <c r="BS27" s="91">
        <v>0</v>
      </c>
      <c r="BT27" s="92">
        <f t="shared" si="15"/>
        <v>0</v>
      </c>
      <c r="BU27" s="25">
        <v>170.27953299999999</v>
      </c>
    </row>
    <row r="28" spans="1:73" ht="15.6">
      <c r="A28" s="93" t="s">
        <v>93</v>
      </c>
      <c r="B28" s="80"/>
      <c r="C28" s="80"/>
      <c r="D28" s="80"/>
      <c r="E28" s="80"/>
      <c r="F28" s="80">
        <v>0</v>
      </c>
      <c r="G28" s="80">
        <v>0</v>
      </c>
      <c r="H28" s="80"/>
      <c r="I28" s="80"/>
      <c r="J28" s="80"/>
      <c r="K28" s="80"/>
      <c r="L28" s="80"/>
      <c r="M28" s="80">
        <v>0</v>
      </c>
      <c r="N28" s="80">
        <v>0</v>
      </c>
      <c r="O28" s="80">
        <v>0</v>
      </c>
      <c r="P28" s="80"/>
      <c r="Q28" s="80">
        <v>0</v>
      </c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1">
        <f t="shared" si="4"/>
        <v>0</v>
      </c>
      <c r="BD28" s="82"/>
      <c r="BE28" s="83">
        <f t="shared" si="5"/>
        <v>0</v>
      </c>
      <c r="BF28" s="84">
        <f t="shared" si="6"/>
        <v>0</v>
      </c>
      <c r="BG28" s="85">
        <f t="shared" si="7"/>
        <v>0</v>
      </c>
      <c r="BH28" s="86">
        <f t="shared" si="8"/>
        <v>0</v>
      </c>
      <c r="BI28" s="94">
        <f t="shared" si="9"/>
        <v>0</v>
      </c>
      <c r="BJ28" s="88">
        <f t="shared" si="10"/>
        <v>0</v>
      </c>
      <c r="BK28" s="88">
        <f t="shared" si="0"/>
        <v>0</v>
      </c>
      <c r="BL28" s="88">
        <f t="shared" si="11"/>
        <v>0</v>
      </c>
      <c r="BM28" s="88">
        <f t="shared" si="1"/>
        <v>0</v>
      </c>
      <c r="BN28" s="89">
        <f t="shared" si="12"/>
        <v>0</v>
      </c>
      <c r="BO28" s="85">
        <f t="shared" si="13"/>
        <v>0</v>
      </c>
      <c r="BP28" s="85">
        <f t="shared" si="2"/>
        <v>0</v>
      </c>
      <c r="BQ28" s="90">
        <f t="shared" si="14"/>
        <v>0</v>
      </c>
      <c r="BR28" s="85">
        <f t="shared" si="3"/>
        <v>0</v>
      </c>
      <c r="BS28" s="91">
        <v>0</v>
      </c>
      <c r="BT28" s="92">
        <f t="shared" si="15"/>
        <v>0</v>
      </c>
      <c r="BU28" s="25">
        <v>171.515522</v>
      </c>
    </row>
    <row r="29" spans="1:73" ht="15.6">
      <c r="A29" s="93" t="s">
        <v>94</v>
      </c>
      <c r="B29" s="80"/>
      <c r="C29" s="80"/>
      <c r="D29" s="80"/>
      <c r="E29" s="80"/>
      <c r="F29" s="80">
        <v>0</v>
      </c>
      <c r="G29" s="80">
        <v>0</v>
      </c>
      <c r="H29" s="80"/>
      <c r="I29" s="80"/>
      <c r="J29" s="80"/>
      <c r="K29" s="80"/>
      <c r="L29" s="80"/>
      <c r="M29" s="80">
        <v>0</v>
      </c>
      <c r="N29" s="80">
        <v>0</v>
      </c>
      <c r="O29" s="80">
        <v>0</v>
      </c>
      <c r="P29" s="80"/>
      <c r="Q29" s="80">
        <v>0</v>
      </c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1">
        <f t="shared" si="4"/>
        <v>0</v>
      </c>
      <c r="BD29" s="82"/>
      <c r="BE29" s="83">
        <f t="shared" si="5"/>
        <v>0</v>
      </c>
      <c r="BF29" s="84">
        <f t="shared" si="6"/>
        <v>0</v>
      </c>
      <c r="BG29" s="85">
        <f t="shared" si="7"/>
        <v>0</v>
      </c>
      <c r="BH29" s="86">
        <f t="shared" si="8"/>
        <v>0</v>
      </c>
      <c r="BI29" s="94">
        <f t="shared" si="9"/>
        <v>0</v>
      </c>
      <c r="BJ29" s="88">
        <f t="shared" si="10"/>
        <v>0</v>
      </c>
      <c r="BK29" s="88">
        <f t="shared" si="0"/>
        <v>0</v>
      </c>
      <c r="BL29" s="88">
        <f t="shared" si="11"/>
        <v>0</v>
      </c>
      <c r="BM29" s="88">
        <f t="shared" si="1"/>
        <v>0</v>
      </c>
      <c r="BN29" s="89">
        <f t="shared" si="12"/>
        <v>0</v>
      </c>
      <c r="BO29" s="85">
        <f t="shared" si="13"/>
        <v>0</v>
      </c>
      <c r="BP29" s="85">
        <f t="shared" si="2"/>
        <v>0</v>
      </c>
      <c r="BQ29" s="90">
        <f t="shared" si="14"/>
        <v>0</v>
      </c>
      <c r="BR29" s="85">
        <f t="shared" si="3"/>
        <v>0</v>
      </c>
      <c r="BS29" s="91">
        <v>0</v>
      </c>
      <c r="BT29" s="92">
        <f t="shared" si="15"/>
        <v>0</v>
      </c>
      <c r="BU29" s="25">
        <v>100.55562999999999</v>
      </c>
    </row>
    <row r="30" spans="1:73" ht="15.6">
      <c r="A30" s="93" t="s">
        <v>95</v>
      </c>
      <c r="B30" s="80"/>
      <c r="C30" s="80"/>
      <c r="D30" s="80"/>
      <c r="E30" s="80"/>
      <c r="F30" s="80">
        <v>0</v>
      </c>
      <c r="G30" s="80">
        <v>0</v>
      </c>
      <c r="H30" s="80"/>
      <c r="I30" s="80"/>
      <c r="J30" s="80"/>
      <c r="K30" s="80"/>
      <c r="L30" s="80"/>
      <c r="M30" s="80">
        <v>0</v>
      </c>
      <c r="N30" s="80">
        <v>0</v>
      </c>
      <c r="O30" s="80">
        <v>0</v>
      </c>
      <c r="P30" s="80"/>
      <c r="Q30" s="80">
        <v>0</v>
      </c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1">
        <f t="shared" si="4"/>
        <v>0</v>
      </c>
      <c r="BD30" s="82"/>
      <c r="BE30" s="83">
        <f t="shared" si="5"/>
        <v>0</v>
      </c>
      <c r="BF30" s="84">
        <f t="shared" si="6"/>
        <v>0</v>
      </c>
      <c r="BG30" s="85">
        <f t="shared" si="7"/>
        <v>0</v>
      </c>
      <c r="BH30" s="86">
        <f t="shared" si="8"/>
        <v>0</v>
      </c>
      <c r="BI30" s="94">
        <f t="shared" si="9"/>
        <v>0</v>
      </c>
      <c r="BJ30" s="88">
        <f t="shared" si="10"/>
        <v>0</v>
      </c>
      <c r="BK30" s="88">
        <f t="shared" si="0"/>
        <v>0</v>
      </c>
      <c r="BL30" s="88">
        <f t="shared" si="11"/>
        <v>0</v>
      </c>
      <c r="BM30" s="88">
        <f t="shared" si="1"/>
        <v>0</v>
      </c>
      <c r="BN30" s="89">
        <f t="shared" si="12"/>
        <v>0</v>
      </c>
      <c r="BO30" s="85">
        <f t="shared" si="13"/>
        <v>0</v>
      </c>
      <c r="BP30" s="85">
        <f t="shared" si="2"/>
        <v>0</v>
      </c>
      <c r="BQ30" s="90">
        <f t="shared" si="14"/>
        <v>0</v>
      </c>
      <c r="BR30" s="85">
        <f t="shared" si="3"/>
        <v>0</v>
      </c>
      <c r="BS30" s="91">
        <v>0</v>
      </c>
      <c r="BT30" s="92">
        <f t="shared" si="15"/>
        <v>0</v>
      </c>
      <c r="BU30" s="25">
        <v>62.700578999999998</v>
      </c>
    </row>
    <row r="31" spans="1:73" ht="15.6">
      <c r="A31" s="93" t="s">
        <v>96</v>
      </c>
      <c r="B31" s="80"/>
      <c r="C31" s="80"/>
      <c r="D31" s="80"/>
      <c r="E31" s="80"/>
      <c r="F31" s="80">
        <v>0</v>
      </c>
      <c r="G31" s="80">
        <v>0</v>
      </c>
      <c r="H31" s="80"/>
      <c r="I31" s="80"/>
      <c r="J31" s="80"/>
      <c r="K31" s="80"/>
      <c r="L31" s="80"/>
      <c r="M31" s="80">
        <v>0</v>
      </c>
      <c r="N31" s="80">
        <v>0</v>
      </c>
      <c r="O31" s="80">
        <v>0</v>
      </c>
      <c r="P31" s="80"/>
      <c r="Q31" s="80">
        <v>0</v>
      </c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1">
        <f t="shared" si="4"/>
        <v>0</v>
      </c>
      <c r="BD31" s="82"/>
      <c r="BE31" s="83">
        <f t="shared" si="5"/>
        <v>0</v>
      </c>
      <c r="BF31" s="84">
        <f t="shared" si="6"/>
        <v>0</v>
      </c>
      <c r="BG31" s="85">
        <f t="shared" si="7"/>
        <v>0</v>
      </c>
      <c r="BH31" s="86">
        <f t="shared" si="8"/>
        <v>0</v>
      </c>
      <c r="BI31" s="94">
        <f t="shared" si="9"/>
        <v>0</v>
      </c>
      <c r="BJ31" s="88">
        <f t="shared" si="10"/>
        <v>0</v>
      </c>
      <c r="BK31" s="88">
        <f t="shared" si="0"/>
        <v>0</v>
      </c>
      <c r="BL31" s="88">
        <f t="shared" si="11"/>
        <v>0</v>
      </c>
      <c r="BM31" s="88">
        <f t="shared" si="1"/>
        <v>0</v>
      </c>
      <c r="BN31" s="89">
        <f t="shared" si="12"/>
        <v>0</v>
      </c>
      <c r="BO31" s="85">
        <f t="shared" si="13"/>
        <v>0</v>
      </c>
      <c r="BP31" s="85">
        <f t="shared" si="2"/>
        <v>0</v>
      </c>
      <c r="BQ31" s="90">
        <f t="shared" si="14"/>
        <v>0</v>
      </c>
      <c r="BR31" s="85">
        <f t="shared" si="3"/>
        <v>0</v>
      </c>
      <c r="BS31" s="91">
        <v>0</v>
      </c>
      <c r="BT31" s="92">
        <f t="shared" si="15"/>
        <v>0</v>
      </c>
      <c r="BU31" s="25">
        <v>167.65326099999999</v>
      </c>
    </row>
    <row r="32" spans="1:73" ht="15.6">
      <c r="A32" s="93" t="s">
        <v>97</v>
      </c>
      <c r="B32" s="80"/>
      <c r="C32" s="80"/>
      <c r="D32" s="80"/>
      <c r="E32" s="80"/>
      <c r="F32" s="80">
        <v>0</v>
      </c>
      <c r="G32" s="80">
        <v>0</v>
      </c>
      <c r="H32" s="80"/>
      <c r="I32" s="80"/>
      <c r="J32" s="80"/>
      <c r="K32" s="80"/>
      <c r="L32" s="80"/>
      <c r="M32" s="80">
        <v>0</v>
      </c>
      <c r="N32" s="80">
        <v>0</v>
      </c>
      <c r="O32" s="80">
        <v>0</v>
      </c>
      <c r="P32" s="80"/>
      <c r="Q32" s="80">
        <v>0</v>
      </c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1">
        <f t="shared" si="4"/>
        <v>0</v>
      </c>
      <c r="BD32" s="82"/>
      <c r="BE32" s="83">
        <f t="shared" si="5"/>
        <v>0</v>
      </c>
      <c r="BF32" s="84">
        <f t="shared" si="6"/>
        <v>0</v>
      </c>
      <c r="BG32" s="85">
        <f t="shared" si="7"/>
        <v>0</v>
      </c>
      <c r="BH32" s="86">
        <f t="shared" si="8"/>
        <v>0</v>
      </c>
      <c r="BI32" s="94">
        <f t="shared" si="9"/>
        <v>0</v>
      </c>
      <c r="BJ32" s="88">
        <f t="shared" si="10"/>
        <v>0</v>
      </c>
      <c r="BK32" s="88">
        <f t="shared" si="0"/>
        <v>0</v>
      </c>
      <c r="BL32" s="88">
        <f t="shared" si="11"/>
        <v>0</v>
      </c>
      <c r="BM32" s="88">
        <f t="shared" si="1"/>
        <v>0</v>
      </c>
      <c r="BN32" s="89">
        <f t="shared" si="12"/>
        <v>0</v>
      </c>
      <c r="BO32" s="85">
        <f t="shared" si="13"/>
        <v>0</v>
      </c>
      <c r="BP32" s="85">
        <f t="shared" si="2"/>
        <v>0</v>
      </c>
      <c r="BQ32" s="90">
        <f t="shared" si="14"/>
        <v>0</v>
      </c>
      <c r="BR32" s="85">
        <f t="shared" si="3"/>
        <v>0</v>
      </c>
      <c r="BS32" s="91">
        <v>0</v>
      </c>
      <c r="BT32" s="92">
        <f t="shared" si="15"/>
        <v>0</v>
      </c>
      <c r="BU32" s="25">
        <v>278.56419399999999</v>
      </c>
    </row>
    <row r="33" spans="1:73" ht="15.6">
      <c r="A33" s="93" t="s">
        <v>98</v>
      </c>
      <c r="B33" s="80"/>
      <c r="C33" s="80"/>
      <c r="D33" s="80"/>
      <c r="E33" s="80"/>
      <c r="F33" s="80">
        <v>0</v>
      </c>
      <c r="G33" s="80">
        <v>0</v>
      </c>
      <c r="H33" s="80"/>
      <c r="I33" s="80"/>
      <c r="J33" s="80"/>
      <c r="K33" s="80"/>
      <c r="L33" s="80"/>
      <c r="M33" s="80">
        <v>0</v>
      </c>
      <c r="N33" s="80">
        <v>0</v>
      </c>
      <c r="O33" s="80">
        <v>0</v>
      </c>
      <c r="P33" s="80"/>
      <c r="Q33" s="80">
        <v>0</v>
      </c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1">
        <f t="shared" si="4"/>
        <v>0</v>
      </c>
      <c r="BD33" s="82"/>
      <c r="BE33" s="83">
        <f t="shared" si="5"/>
        <v>0</v>
      </c>
      <c r="BF33" s="84">
        <f t="shared" si="6"/>
        <v>0</v>
      </c>
      <c r="BG33" s="85">
        <f t="shared" si="7"/>
        <v>0</v>
      </c>
      <c r="BH33" s="86">
        <f t="shared" si="8"/>
        <v>0</v>
      </c>
      <c r="BI33" s="94">
        <f t="shared" si="9"/>
        <v>0</v>
      </c>
      <c r="BJ33" s="88">
        <f t="shared" si="10"/>
        <v>0</v>
      </c>
      <c r="BK33" s="88">
        <f t="shared" si="0"/>
        <v>0</v>
      </c>
      <c r="BL33" s="88">
        <f t="shared" si="11"/>
        <v>0</v>
      </c>
      <c r="BM33" s="88">
        <f t="shared" si="1"/>
        <v>0</v>
      </c>
      <c r="BN33" s="89">
        <f t="shared" si="12"/>
        <v>0</v>
      </c>
      <c r="BO33" s="85">
        <f t="shared" si="13"/>
        <v>0</v>
      </c>
      <c r="BP33" s="85">
        <f t="shared" si="2"/>
        <v>0</v>
      </c>
      <c r="BQ33" s="90">
        <f t="shared" si="14"/>
        <v>0</v>
      </c>
      <c r="BR33" s="85">
        <f t="shared" si="3"/>
        <v>0</v>
      </c>
      <c r="BS33" s="91">
        <v>0</v>
      </c>
      <c r="BT33" s="92">
        <f t="shared" si="15"/>
        <v>0</v>
      </c>
      <c r="BU33" s="25">
        <v>402.81689399999999</v>
      </c>
    </row>
    <row r="34" spans="1:73" ht="15.6">
      <c r="A34" s="93" t="s">
        <v>99</v>
      </c>
      <c r="B34" s="80"/>
      <c r="C34" s="80"/>
      <c r="D34" s="80"/>
      <c r="E34" s="80"/>
      <c r="F34" s="80">
        <v>0</v>
      </c>
      <c r="G34" s="80">
        <v>0</v>
      </c>
      <c r="H34" s="80"/>
      <c r="I34" s="80"/>
      <c r="J34" s="80"/>
      <c r="K34" s="80"/>
      <c r="L34" s="80"/>
      <c r="M34" s="80">
        <v>0</v>
      </c>
      <c r="N34" s="80">
        <v>0</v>
      </c>
      <c r="O34" s="80">
        <v>0</v>
      </c>
      <c r="P34" s="80"/>
      <c r="Q34" s="80">
        <v>0</v>
      </c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1">
        <f t="shared" si="4"/>
        <v>0</v>
      </c>
      <c r="BD34" s="82"/>
      <c r="BE34" s="83">
        <f t="shared" si="5"/>
        <v>0</v>
      </c>
      <c r="BF34" s="84">
        <f t="shared" si="6"/>
        <v>0</v>
      </c>
      <c r="BG34" s="85">
        <f t="shared" si="7"/>
        <v>0</v>
      </c>
      <c r="BH34" s="86">
        <f t="shared" si="8"/>
        <v>0</v>
      </c>
      <c r="BI34" s="94">
        <f t="shared" si="9"/>
        <v>0</v>
      </c>
      <c r="BJ34" s="88">
        <f t="shared" si="10"/>
        <v>0</v>
      </c>
      <c r="BK34" s="88">
        <f t="shared" si="0"/>
        <v>0</v>
      </c>
      <c r="BL34" s="88">
        <f t="shared" si="11"/>
        <v>0</v>
      </c>
      <c r="BM34" s="88">
        <f t="shared" si="1"/>
        <v>0</v>
      </c>
      <c r="BN34" s="89">
        <f t="shared" si="12"/>
        <v>0</v>
      </c>
      <c r="BO34" s="85">
        <f t="shared" si="13"/>
        <v>0</v>
      </c>
      <c r="BP34" s="85">
        <f t="shared" si="2"/>
        <v>0</v>
      </c>
      <c r="BQ34" s="90">
        <f t="shared" si="14"/>
        <v>0</v>
      </c>
      <c r="BR34" s="85">
        <f t="shared" si="3"/>
        <v>0</v>
      </c>
      <c r="BS34" s="91">
        <v>0</v>
      </c>
      <c r="BT34" s="92">
        <f t="shared" si="15"/>
        <v>0</v>
      </c>
      <c r="BU34" s="25">
        <v>340.26264800000001</v>
      </c>
    </row>
    <row r="35" spans="1:73" ht="15.6">
      <c r="A35" s="93" t="s">
        <v>100</v>
      </c>
      <c r="B35" s="80"/>
      <c r="C35" s="80"/>
      <c r="D35" s="80"/>
      <c r="E35" s="80"/>
      <c r="F35" s="80">
        <v>0</v>
      </c>
      <c r="G35" s="80">
        <v>0</v>
      </c>
      <c r="H35" s="80"/>
      <c r="I35" s="80"/>
      <c r="J35" s="80"/>
      <c r="K35" s="80"/>
      <c r="L35" s="80"/>
      <c r="M35" s="80">
        <v>0</v>
      </c>
      <c r="N35" s="80">
        <v>0</v>
      </c>
      <c r="O35" s="80">
        <v>0</v>
      </c>
      <c r="P35" s="80"/>
      <c r="Q35" s="80">
        <v>0</v>
      </c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1">
        <f t="shared" si="4"/>
        <v>0</v>
      </c>
      <c r="BD35" s="82"/>
      <c r="BE35" s="83">
        <f t="shared" si="5"/>
        <v>0</v>
      </c>
      <c r="BF35" s="84">
        <f t="shared" si="6"/>
        <v>0</v>
      </c>
      <c r="BG35" s="85">
        <f t="shared" si="7"/>
        <v>0</v>
      </c>
      <c r="BH35" s="86">
        <f t="shared" si="8"/>
        <v>0</v>
      </c>
      <c r="BI35" s="94">
        <f t="shared" si="9"/>
        <v>0</v>
      </c>
      <c r="BJ35" s="88">
        <f t="shared" si="10"/>
        <v>0</v>
      </c>
      <c r="BK35" s="88">
        <f t="shared" si="0"/>
        <v>0</v>
      </c>
      <c r="BL35" s="88">
        <f t="shared" si="11"/>
        <v>0</v>
      </c>
      <c r="BM35" s="88">
        <f t="shared" si="1"/>
        <v>0</v>
      </c>
      <c r="BN35" s="89">
        <f t="shared" si="12"/>
        <v>0</v>
      </c>
      <c r="BO35" s="85">
        <f t="shared" si="13"/>
        <v>0</v>
      </c>
      <c r="BP35" s="85">
        <f t="shared" si="2"/>
        <v>0</v>
      </c>
      <c r="BQ35" s="90">
        <f t="shared" si="14"/>
        <v>0</v>
      </c>
      <c r="BR35" s="85">
        <f t="shared" si="3"/>
        <v>0</v>
      </c>
      <c r="BS35" s="91">
        <v>0</v>
      </c>
      <c r="BT35" s="92">
        <f t="shared" si="15"/>
        <v>0</v>
      </c>
      <c r="BU35" s="25">
        <v>123.801739</v>
      </c>
    </row>
    <row r="36" spans="1:73" ht="21.75" customHeight="1">
      <c r="A36" s="93" t="s">
        <v>101</v>
      </c>
      <c r="B36" s="80"/>
      <c r="C36" s="80"/>
      <c r="D36" s="80"/>
      <c r="E36" s="80"/>
      <c r="F36" s="80">
        <v>0</v>
      </c>
      <c r="G36" s="80">
        <v>0</v>
      </c>
      <c r="H36" s="80"/>
      <c r="I36" s="80"/>
      <c r="J36" s="80"/>
      <c r="K36" s="80"/>
      <c r="L36" s="80"/>
      <c r="M36" s="80">
        <v>0</v>
      </c>
      <c r="N36" s="80">
        <v>0</v>
      </c>
      <c r="O36" s="80">
        <v>0</v>
      </c>
      <c r="P36" s="80"/>
      <c r="Q36" s="80">
        <v>0</v>
      </c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1">
        <f t="shared" si="4"/>
        <v>0</v>
      </c>
      <c r="BD36" s="82"/>
      <c r="BE36" s="83">
        <f t="shared" si="5"/>
        <v>0</v>
      </c>
      <c r="BF36" s="84">
        <f t="shared" si="6"/>
        <v>0</v>
      </c>
      <c r="BG36" s="85">
        <f t="shared" si="7"/>
        <v>0</v>
      </c>
      <c r="BH36" s="86">
        <f t="shared" si="8"/>
        <v>0</v>
      </c>
      <c r="BI36" s="94">
        <f t="shared" si="9"/>
        <v>0</v>
      </c>
      <c r="BJ36" s="88">
        <f t="shared" si="10"/>
        <v>0</v>
      </c>
      <c r="BK36" s="88">
        <f t="shared" si="0"/>
        <v>0</v>
      </c>
      <c r="BL36" s="88">
        <f t="shared" si="11"/>
        <v>0</v>
      </c>
      <c r="BM36" s="88">
        <f t="shared" si="1"/>
        <v>0</v>
      </c>
      <c r="BN36" s="89">
        <f t="shared" si="12"/>
        <v>0</v>
      </c>
      <c r="BO36" s="85">
        <f t="shared" si="13"/>
        <v>0</v>
      </c>
      <c r="BP36" s="85">
        <f t="shared" si="2"/>
        <v>0</v>
      </c>
      <c r="BQ36" s="90">
        <f t="shared" si="14"/>
        <v>0</v>
      </c>
      <c r="BR36" s="85">
        <f t="shared" si="3"/>
        <v>0</v>
      </c>
      <c r="BS36" s="91">
        <v>0</v>
      </c>
      <c r="BT36" s="92">
        <f t="shared" si="15"/>
        <v>0</v>
      </c>
      <c r="BU36" s="25">
        <v>0</v>
      </c>
    </row>
    <row r="37" spans="1:73" ht="15.6">
      <c r="A37" s="93" t="s">
        <v>102</v>
      </c>
      <c r="B37" s="80"/>
      <c r="C37" s="80"/>
      <c r="D37" s="80"/>
      <c r="E37" s="80"/>
      <c r="F37" s="80">
        <v>0</v>
      </c>
      <c r="G37" s="80">
        <v>0</v>
      </c>
      <c r="H37" s="80"/>
      <c r="I37" s="80"/>
      <c r="J37" s="80"/>
      <c r="K37" s="80"/>
      <c r="L37" s="80"/>
      <c r="M37" s="80">
        <v>0</v>
      </c>
      <c r="N37" s="80">
        <v>0</v>
      </c>
      <c r="O37" s="80">
        <v>0</v>
      </c>
      <c r="P37" s="80"/>
      <c r="Q37" s="80">
        <v>0</v>
      </c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1">
        <f t="shared" si="4"/>
        <v>0</v>
      </c>
      <c r="BD37" s="82"/>
      <c r="BE37" s="83">
        <f t="shared" si="5"/>
        <v>0</v>
      </c>
      <c r="BF37" s="84">
        <f t="shared" si="6"/>
        <v>0</v>
      </c>
      <c r="BG37" s="85">
        <f t="shared" si="7"/>
        <v>0</v>
      </c>
      <c r="BH37" s="86">
        <f t="shared" si="8"/>
        <v>0</v>
      </c>
      <c r="BI37" s="94">
        <f t="shared" si="9"/>
        <v>0</v>
      </c>
      <c r="BJ37" s="88">
        <f t="shared" si="10"/>
        <v>0</v>
      </c>
      <c r="BK37" s="88">
        <f t="shared" si="0"/>
        <v>0</v>
      </c>
      <c r="BL37" s="88">
        <f t="shared" si="11"/>
        <v>0</v>
      </c>
      <c r="BM37" s="88">
        <f t="shared" si="1"/>
        <v>0</v>
      </c>
      <c r="BN37" s="89">
        <f t="shared" si="12"/>
        <v>0</v>
      </c>
      <c r="BO37" s="85">
        <f t="shared" si="13"/>
        <v>0</v>
      </c>
      <c r="BP37" s="85">
        <f t="shared" si="2"/>
        <v>0</v>
      </c>
      <c r="BQ37" s="90">
        <f t="shared" si="14"/>
        <v>0</v>
      </c>
      <c r="BR37" s="85">
        <f t="shared" si="3"/>
        <v>0</v>
      </c>
      <c r="BS37" s="91">
        <v>0</v>
      </c>
      <c r="BT37" s="92">
        <f t="shared" si="15"/>
        <v>0</v>
      </c>
      <c r="BU37" s="25">
        <v>109.590703</v>
      </c>
    </row>
    <row r="38" spans="1:73" ht="15.6">
      <c r="A38" s="93" t="s">
        <v>103</v>
      </c>
      <c r="B38" s="80"/>
      <c r="C38" s="80"/>
      <c r="D38" s="80"/>
      <c r="E38" s="80"/>
      <c r="F38" s="80">
        <v>0</v>
      </c>
      <c r="G38" s="80">
        <v>0</v>
      </c>
      <c r="H38" s="80"/>
      <c r="I38" s="80"/>
      <c r="J38" s="80"/>
      <c r="K38" s="80"/>
      <c r="L38" s="80"/>
      <c r="M38" s="80">
        <v>0</v>
      </c>
      <c r="N38" s="80">
        <v>0</v>
      </c>
      <c r="O38" s="80">
        <v>0</v>
      </c>
      <c r="P38" s="80"/>
      <c r="Q38" s="80">
        <v>0</v>
      </c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1">
        <f t="shared" si="4"/>
        <v>0</v>
      </c>
      <c r="BD38" s="82"/>
      <c r="BE38" s="83">
        <f t="shared" si="5"/>
        <v>0</v>
      </c>
      <c r="BF38" s="84">
        <f t="shared" si="6"/>
        <v>0</v>
      </c>
      <c r="BG38" s="85">
        <f t="shared" si="7"/>
        <v>0</v>
      </c>
      <c r="BH38" s="86">
        <f t="shared" si="8"/>
        <v>0</v>
      </c>
      <c r="BI38" s="94">
        <f t="shared" si="9"/>
        <v>0</v>
      </c>
      <c r="BJ38" s="88">
        <f t="shared" si="10"/>
        <v>0</v>
      </c>
      <c r="BK38" s="88">
        <f t="shared" si="0"/>
        <v>0</v>
      </c>
      <c r="BL38" s="88">
        <f t="shared" si="11"/>
        <v>0</v>
      </c>
      <c r="BM38" s="88">
        <f t="shared" si="1"/>
        <v>0</v>
      </c>
      <c r="BN38" s="89">
        <f t="shared" si="12"/>
        <v>0</v>
      </c>
      <c r="BO38" s="85">
        <f t="shared" si="13"/>
        <v>0</v>
      </c>
      <c r="BP38" s="85">
        <f t="shared" si="2"/>
        <v>0</v>
      </c>
      <c r="BQ38" s="90">
        <f t="shared" si="14"/>
        <v>0</v>
      </c>
      <c r="BR38" s="85">
        <f t="shared" si="3"/>
        <v>0</v>
      </c>
      <c r="BS38" s="91">
        <v>0</v>
      </c>
      <c r="BT38" s="92">
        <f t="shared" si="15"/>
        <v>0</v>
      </c>
      <c r="BU38" s="25">
        <v>162.58685199999999</v>
      </c>
    </row>
    <row r="39" spans="1:73" ht="15.6">
      <c r="A39" s="93" t="s">
        <v>104</v>
      </c>
      <c r="B39" s="80"/>
      <c r="C39" s="80"/>
      <c r="D39" s="80"/>
      <c r="E39" s="80"/>
      <c r="F39" s="80">
        <v>0</v>
      </c>
      <c r="G39" s="80">
        <v>0</v>
      </c>
      <c r="H39" s="80"/>
      <c r="I39" s="80"/>
      <c r="J39" s="80"/>
      <c r="K39" s="80"/>
      <c r="L39" s="80"/>
      <c r="M39" s="80">
        <v>0</v>
      </c>
      <c r="N39" s="80">
        <v>0</v>
      </c>
      <c r="O39" s="80">
        <v>0</v>
      </c>
      <c r="P39" s="80"/>
      <c r="Q39" s="80">
        <v>0</v>
      </c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1">
        <f t="shared" si="4"/>
        <v>0</v>
      </c>
      <c r="BD39" s="82"/>
      <c r="BE39" s="83">
        <f t="shared" si="5"/>
        <v>0</v>
      </c>
      <c r="BF39" s="84">
        <f t="shared" si="6"/>
        <v>0</v>
      </c>
      <c r="BG39" s="85">
        <f t="shared" si="7"/>
        <v>0</v>
      </c>
      <c r="BH39" s="86">
        <f t="shared" si="8"/>
        <v>0</v>
      </c>
      <c r="BI39" s="94">
        <f t="shared" si="9"/>
        <v>0</v>
      </c>
      <c r="BJ39" s="88">
        <f t="shared" si="10"/>
        <v>0</v>
      </c>
      <c r="BK39" s="88">
        <f t="shared" si="0"/>
        <v>0</v>
      </c>
      <c r="BL39" s="88">
        <f t="shared" si="11"/>
        <v>0</v>
      </c>
      <c r="BM39" s="88">
        <f t="shared" si="1"/>
        <v>0</v>
      </c>
      <c r="BN39" s="89">
        <f t="shared" si="12"/>
        <v>0</v>
      </c>
      <c r="BO39" s="85">
        <f t="shared" si="13"/>
        <v>0</v>
      </c>
      <c r="BP39" s="85">
        <f t="shared" si="2"/>
        <v>0</v>
      </c>
      <c r="BQ39" s="90">
        <f t="shared" si="14"/>
        <v>0</v>
      </c>
      <c r="BR39" s="85">
        <f t="shared" si="3"/>
        <v>0</v>
      </c>
      <c r="BS39" s="91">
        <v>0</v>
      </c>
      <c r="BT39" s="92">
        <f t="shared" si="15"/>
        <v>0</v>
      </c>
      <c r="BU39" s="25">
        <v>77.644699000000003</v>
      </c>
    </row>
    <row r="40" spans="1:73" ht="15.6">
      <c r="A40" s="93" t="s">
        <v>105</v>
      </c>
      <c r="B40" s="80"/>
      <c r="C40" s="80"/>
      <c r="D40" s="80"/>
      <c r="E40" s="80"/>
      <c r="F40" s="80">
        <v>0</v>
      </c>
      <c r="G40" s="80">
        <v>0</v>
      </c>
      <c r="H40" s="80"/>
      <c r="I40" s="80"/>
      <c r="J40" s="80"/>
      <c r="K40" s="80"/>
      <c r="L40" s="80"/>
      <c r="M40" s="80">
        <v>0</v>
      </c>
      <c r="N40" s="80">
        <v>0</v>
      </c>
      <c r="O40" s="80">
        <v>0</v>
      </c>
      <c r="P40" s="80"/>
      <c r="Q40" s="80">
        <v>0</v>
      </c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1">
        <f t="shared" si="4"/>
        <v>0</v>
      </c>
      <c r="BD40" s="82"/>
      <c r="BE40" s="83">
        <f t="shared" si="5"/>
        <v>0</v>
      </c>
      <c r="BF40" s="84">
        <f t="shared" si="6"/>
        <v>0</v>
      </c>
      <c r="BG40" s="85">
        <f t="shared" si="7"/>
        <v>0</v>
      </c>
      <c r="BH40" s="86">
        <f t="shared" si="8"/>
        <v>0</v>
      </c>
      <c r="BI40" s="94">
        <f t="shared" si="9"/>
        <v>0</v>
      </c>
      <c r="BJ40" s="88">
        <f t="shared" si="10"/>
        <v>0</v>
      </c>
      <c r="BK40" s="88">
        <f t="shared" si="0"/>
        <v>0</v>
      </c>
      <c r="BL40" s="88">
        <f t="shared" si="11"/>
        <v>0</v>
      </c>
      <c r="BM40" s="88">
        <f t="shared" si="1"/>
        <v>0</v>
      </c>
      <c r="BN40" s="89">
        <f t="shared" si="12"/>
        <v>0</v>
      </c>
      <c r="BO40" s="85">
        <f t="shared" si="13"/>
        <v>0</v>
      </c>
      <c r="BP40" s="85">
        <f t="shared" si="2"/>
        <v>0</v>
      </c>
      <c r="BQ40" s="90">
        <f t="shared" si="14"/>
        <v>0</v>
      </c>
      <c r="BR40" s="85">
        <f t="shared" si="3"/>
        <v>0</v>
      </c>
      <c r="BS40" s="91">
        <v>0</v>
      </c>
      <c r="BT40" s="92">
        <f t="shared" si="15"/>
        <v>0</v>
      </c>
      <c r="BU40" s="25">
        <v>85.983763999999994</v>
      </c>
    </row>
    <row r="41" spans="1:73" ht="15.6">
      <c r="A41" s="93" t="s">
        <v>106</v>
      </c>
      <c r="B41" s="80"/>
      <c r="C41" s="80"/>
      <c r="D41" s="80"/>
      <c r="E41" s="80"/>
      <c r="F41" s="80">
        <v>0</v>
      </c>
      <c r="G41" s="80">
        <v>0</v>
      </c>
      <c r="H41" s="80"/>
      <c r="I41" s="80"/>
      <c r="J41" s="80"/>
      <c r="K41" s="80"/>
      <c r="L41" s="80"/>
      <c r="M41" s="80">
        <v>0</v>
      </c>
      <c r="N41" s="80">
        <v>0</v>
      </c>
      <c r="O41" s="80">
        <v>0</v>
      </c>
      <c r="P41" s="80"/>
      <c r="Q41" s="80">
        <v>0</v>
      </c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1">
        <f t="shared" si="4"/>
        <v>0</v>
      </c>
      <c r="BD41" s="82"/>
      <c r="BE41" s="83">
        <f t="shared" si="5"/>
        <v>0</v>
      </c>
      <c r="BF41" s="84">
        <f t="shared" si="6"/>
        <v>0</v>
      </c>
      <c r="BG41" s="85">
        <f t="shared" si="7"/>
        <v>0</v>
      </c>
      <c r="BH41" s="86">
        <f t="shared" si="8"/>
        <v>0</v>
      </c>
      <c r="BI41" s="94">
        <f t="shared" si="9"/>
        <v>0</v>
      </c>
      <c r="BJ41" s="88">
        <f t="shared" si="10"/>
        <v>0</v>
      </c>
      <c r="BK41" s="88">
        <f t="shared" si="0"/>
        <v>0</v>
      </c>
      <c r="BL41" s="88">
        <f t="shared" si="11"/>
        <v>0</v>
      </c>
      <c r="BM41" s="88">
        <f t="shared" si="1"/>
        <v>0</v>
      </c>
      <c r="BN41" s="89">
        <f t="shared" si="12"/>
        <v>0</v>
      </c>
      <c r="BO41" s="85">
        <f t="shared" si="13"/>
        <v>0</v>
      </c>
      <c r="BP41" s="85">
        <f t="shared" si="2"/>
        <v>0</v>
      </c>
      <c r="BQ41" s="90">
        <f t="shared" si="14"/>
        <v>0</v>
      </c>
      <c r="BR41" s="85">
        <f t="shared" si="3"/>
        <v>0</v>
      </c>
      <c r="BS41" s="91">
        <v>0</v>
      </c>
      <c r="BT41" s="92">
        <f t="shared" si="15"/>
        <v>0</v>
      </c>
      <c r="BU41" s="25">
        <v>76.359761000000006</v>
      </c>
    </row>
    <row r="42" spans="1:73" ht="15.6">
      <c r="A42" s="93" t="s">
        <v>107</v>
      </c>
      <c r="B42" s="80"/>
      <c r="C42" s="80"/>
      <c r="D42" s="80"/>
      <c r="E42" s="80"/>
      <c r="F42" s="80">
        <v>0</v>
      </c>
      <c r="G42" s="80">
        <v>0</v>
      </c>
      <c r="H42" s="80"/>
      <c r="I42" s="80"/>
      <c r="J42" s="80"/>
      <c r="K42" s="80"/>
      <c r="L42" s="80"/>
      <c r="M42" s="80">
        <v>0</v>
      </c>
      <c r="N42" s="80">
        <v>0</v>
      </c>
      <c r="O42" s="80">
        <v>0</v>
      </c>
      <c r="P42" s="80"/>
      <c r="Q42" s="80">
        <v>0</v>
      </c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1">
        <f t="shared" si="4"/>
        <v>0</v>
      </c>
      <c r="BD42" s="82"/>
      <c r="BE42" s="83">
        <f t="shared" si="5"/>
        <v>0</v>
      </c>
      <c r="BF42" s="84">
        <f t="shared" si="6"/>
        <v>0</v>
      </c>
      <c r="BG42" s="85">
        <f t="shared" si="7"/>
        <v>0</v>
      </c>
      <c r="BH42" s="86">
        <f t="shared" si="8"/>
        <v>0</v>
      </c>
      <c r="BI42" s="94">
        <f t="shared" si="9"/>
        <v>0</v>
      </c>
      <c r="BJ42" s="88">
        <f t="shared" si="10"/>
        <v>0</v>
      </c>
      <c r="BK42" s="88">
        <f t="shared" si="0"/>
        <v>0</v>
      </c>
      <c r="BL42" s="88">
        <f t="shared" si="11"/>
        <v>0</v>
      </c>
      <c r="BM42" s="88">
        <f t="shared" si="1"/>
        <v>0</v>
      </c>
      <c r="BN42" s="89">
        <f t="shared" si="12"/>
        <v>0</v>
      </c>
      <c r="BO42" s="85">
        <f t="shared" si="13"/>
        <v>0</v>
      </c>
      <c r="BP42" s="85">
        <f t="shared" si="2"/>
        <v>0</v>
      </c>
      <c r="BQ42" s="90">
        <f t="shared" si="14"/>
        <v>0</v>
      </c>
      <c r="BR42" s="85">
        <f t="shared" si="3"/>
        <v>0</v>
      </c>
      <c r="BS42" s="91">
        <v>0</v>
      </c>
      <c r="BT42" s="92">
        <f t="shared" si="15"/>
        <v>0</v>
      </c>
      <c r="BU42" s="25">
        <v>21.357330999999999</v>
      </c>
    </row>
    <row r="43" spans="1:73" ht="15.6">
      <c r="A43" s="93" t="s">
        <v>108</v>
      </c>
      <c r="B43" s="80"/>
      <c r="C43" s="80"/>
      <c r="D43" s="80"/>
      <c r="E43" s="80"/>
      <c r="F43" s="80">
        <v>0</v>
      </c>
      <c r="G43" s="80">
        <v>0</v>
      </c>
      <c r="H43" s="80"/>
      <c r="I43" s="80"/>
      <c r="J43" s="80"/>
      <c r="K43" s="80"/>
      <c r="L43" s="80"/>
      <c r="M43" s="80">
        <v>0</v>
      </c>
      <c r="N43" s="80">
        <v>0</v>
      </c>
      <c r="O43" s="80">
        <v>0</v>
      </c>
      <c r="P43" s="80"/>
      <c r="Q43" s="80">
        <v>0</v>
      </c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1">
        <f t="shared" si="4"/>
        <v>0</v>
      </c>
      <c r="BD43" s="82"/>
      <c r="BE43" s="83">
        <f t="shared" si="5"/>
        <v>0</v>
      </c>
      <c r="BF43" s="84">
        <f t="shared" si="6"/>
        <v>0</v>
      </c>
      <c r="BG43" s="85">
        <f t="shared" si="7"/>
        <v>0</v>
      </c>
      <c r="BH43" s="86">
        <f t="shared" si="8"/>
        <v>0</v>
      </c>
      <c r="BI43" s="94">
        <f t="shared" si="9"/>
        <v>0</v>
      </c>
      <c r="BJ43" s="88">
        <f t="shared" si="10"/>
        <v>0</v>
      </c>
      <c r="BK43" s="88">
        <f t="shared" si="0"/>
        <v>0</v>
      </c>
      <c r="BL43" s="88">
        <f t="shared" si="11"/>
        <v>0</v>
      </c>
      <c r="BM43" s="88">
        <f t="shared" si="1"/>
        <v>0</v>
      </c>
      <c r="BN43" s="89">
        <f t="shared" si="12"/>
        <v>0</v>
      </c>
      <c r="BO43" s="85">
        <f t="shared" si="13"/>
        <v>0</v>
      </c>
      <c r="BP43" s="85">
        <f t="shared" si="2"/>
        <v>0</v>
      </c>
      <c r="BQ43" s="90">
        <f t="shared" si="14"/>
        <v>0</v>
      </c>
      <c r="BR43" s="85">
        <f t="shared" si="3"/>
        <v>0</v>
      </c>
      <c r="BS43" s="91">
        <v>0</v>
      </c>
      <c r="BT43" s="92">
        <f t="shared" si="15"/>
        <v>0</v>
      </c>
      <c r="BU43" s="25">
        <v>2.4338660000000001</v>
      </c>
    </row>
    <row r="44" spans="1:73" ht="15.6">
      <c r="A44" s="93" t="s">
        <v>109</v>
      </c>
      <c r="B44" s="80"/>
      <c r="C44" s="80"/>
      <c r="D44" s="80"/>
      <c r="E44" s="80"/>
      <c r="F44" s="80">
        <v>0</v>
      </c>
      <c r="G44" s="80">
        <v>0</v>
      </c>
      <c r="H44" s="80"/>
      <c r="I44" s="80"/>
      <c r="J44" s="80"/>
      <c r="K44" s="80"/>
      <c r="L44" s="80"/>
      <c r="M44" s="80">
        <v>0</v>
      </c>
      <c r="N44" s="80">
        <v>0</v>
      </c>
      <c r="O44" s="80">
        <v>0</v>
      </c>
      <c r="P44" s="80"/>
      <c r="Q44" s="80">
        <v>0</v>
      </c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1">
        <f t="shared" si="4"/>
        <v>0</v>
      </c>
      <c r="BD44" s="82"/>
      <c r="BE44" s="83">
        <f t="shared" si="5"/>
        <v>0</v>
      </c>
      <c r="BF44" s="84">
        <f t="shared" si="6"/>
        <v>0</v>
      </c>
      <c r="BG44" s="85">
        <f t="shared" si="7"/>
        <v>0</v>
      </c>
      <c r="BH44" s="86">
        <f t="shared" si="8"/>
        <v>0</v>
      </c>
      <c r="BI44" s="94">
        <f t="shared" si="9"/>
        <v>0</v>
      </c>
      <c r="BJ44" s="88">
        <f t="shared" si="10"/>
        <v>0</v>
      </c>
      <c r="BK44" s="88">
        <f t="shared" si="0"/>
        <v>0</v>
      </c>
      <c r="BL44" s="88">
        <f t="shared" si="11"/>
        <v>0</v>
      </c>
      <c r="BM44" s="88">
        <f t="shared" si="1"/>
        <v>0</v>
      </c>
      <c r="BN44" s="89">
        <f t="shared" si="12"/>
        <v>0</v>
      </c>
      <c r="BO44" s="85">
        <f t="shared" si="13"/>
        <v>0</v>
      </c>
      <c r="BP44" s="85">
        <f t="shared" si="2"/>
        <v>0</v>
      </c>
      <c r="BQ44" s="90">
        <f t="shared" si="14"/>
        <v>0</v>
      </c>
      <c r="BR44" s="85">
        <f t="shared" si="3"/>
        <v>0</v>
      </c>
      <c r="BS44" s="91">
        <v>0</v>
      </c>
      <c r="BT44" s="92">
        <f t="shared" si="15"/>
        <v>0</v>
      </c>
      <c r="BU44" s="25">
        <v>0.86208099999999999</v>
      </c>
    </row>
    <row r="45" spans="1:73" ht="15.6">
      <c r="A45" s="93" t="s">
        <v>110</v>
      </c>
      <c r="B45" s="80"/>
      <c r="C45" s="80"/>
      <c r="D45" s="80"/>
      <c r="E45" s="80"/>
      <c r="F45" s="80">
        <v>0</v>
      </c>
      <c r="G45" s="80">
        <v>0</v>
      </c>
      <c r="H45" s="80"/>
      <c r="I45" s="80"/>
      <c r="J45" s="80"/>
      <c r="K45" s="80"/>
      <c r="L45" s="80"/>
      <c r="M45" s="80">
        <v>0</v>
      </c>
      <c r="N45" s="80">
        <v>0</v>
      </c>
      <c r="O45" s="80">
        <v>0</v>
      </c>
      <c r="P45" s="80"/>
      <c r="Q45" s="80">
        <v>0</v>
      </c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1">
        <f t="shared" si="4"/>
        <v>0</v>
      </c>
      <c r="BD45" s="82"/>
      <c r="BE45" s="83">
        <f t="shared" si="5"/>
        <v>0</v>
      </c>
      <c r="BF45" s="84">
        <f t="shared" si="6"/>
        <v>0</v>
      </c>
      <c r="BG45" s="85">
        <f t="shared" si="7"/>
        <v>0</v>
      </c>
      <c r="BH45" s="86">
        <f t="shared" si="8"/>
        <v>0</v>
      </c>
      <c r="BI45" s="94">
        <f t="shared" si="9"/>
        <v>0</v>
      </c>
      <c r="BJ45" s="88">
        <f t="shared" si="10"/>
        <v>0</v>
      </c>
      <c r="BK45" s="88">
        <f t="shared" si="0"/>
        <v>0</v>
      </c>
      <c r="BL45" s="88">
        <f t="shared" si="11"/>
        <v>0</v>
      </c>
      <c r="BM45" s="88">
        <f t="shared" si="1"/>
        <v>0</v>
      </c>
      <c r="BN45" s="89">
        <f t="shared" si="12"/>
        <v>0</v>
      </c>
      <c r="BO45" s="85">
        <f t="shared" si="13"/>
        <v>0</v>
      </c>
      <c r="BP45" s="85">
        <f t="shared" si="2"/>
        <v>0</v>
      </c>
      <c r="BQ45" s="90">
        <f t="shared" si="14"/>
        <v>0</v>
      </c>
      <c r="BR45" s="85">
        <f t="shared" si="3"/>
        <v>0</v>
      </c>
      <c r="BS45" s="91">
        <v>0</v>
      </c>
      <c r="BT45" s="92">
        <f t="shared" si="15"/>
        <v>0</v>
      </c>
      <c r="BU45" s="25">
        <v>18.605518</v>
      </c>
    </row>
    <row r="46" spans="1:73" ht="15.6">
      <c r="A46" s="93" t="s">
        <v>111</v>
      </c>
      <c r="B46" s="80"/>
      <c r="C46" s="80"/>
      <c r="D46" s="80"/>
      <c r="E46" s="80"/>
      <c r="F46" s="80">
        <v>0</v>
      </c>
      <c r="G46" s="80">
        <v>0</v>
      </c>
      <c r="H46" s="80"/>
      <c r="I46" s="80"/>
      <c r="J46" s="80"/>
      <c r="K46" s="80"/>
      <c r="L46" s="80"/>
      <c r="M46" s="80">
        <v>0</v>
      </c>
      <c r="N46" s="80">
        <v>0</v>
      </c>
      <c r="O46" s="80">
        <v>0</v>
      </c>
      <c r="P46" s="80"/>
      <c r="Q46" s="80">
        <v>0</v>
      </c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1">
        <f t="shared" si="4"/>
        <v>0</v>
      </c>
      <c r="BD46" s="82"/>
      <c r="BE46" s="83">
        <f t="shared" si="5"/>
        <v>0</v>
      </c>
      <c r="BF46" s="84">
        <f t="shared" si="6"/>
        <v>0</v>
      </c>
      <c r="BG46" s="85">
        <f t="shared" si="7"/>
        <v>0</v>
      </c>
      <c r="BH46" s="86">
        <f t="shared" si="8"/>
        <v>0</v>
      </c>
      <c r="BI46" s="94">
        <f t="shared" si="9"/>
        <v>0</v>
      </c>
      <c r="BJ46" s="88">
        <f t="shared" si="10"/>
        <v>0</v>
      </c>
      <c r="BK46" s="88">
        <f t="shared" si="0"/>
        <v>0</v>
      </c>
      <c r="BL46" s="88">
        <f t="shared" si="11"/>
        <v>0</v>
      </c>
      <c r="BM46" s="88">
        <f t="shared" si="1"/>
        <v>0</v>
      </c>
      <c r="BN46" s="89">
        <f t="shared" si="12"/>
        <v>0</v>
      </c>
      <c r="BO46" s="85">
        <f t="shared" si="13"/>
        <v>0</v>
      </c>
      <c r="BP46" s="85">
        <f t="shared" si="2"/>
        <v>0</v>
      </c>
      <c r="BQ46" s="90">
        <f t="shared" si="14"/>
        <v>0</v>
      </c>
      <c r="BR46" s="85">
        <f t="shared" si="3"/>
        <v>0</v>
      </c>
      <c r="BS46" s="91">
        <v>0</v>
      </c>
      <c r="BT46" s="92">
        <f t="shared" si="15"/>
        <v>0</v>
      </c>
      <c r="BU46" s="25">
        <v>24.028458000000001</v>
      </c>
    </row>
    <row r="47" spans="1:73" ht="15.6">
      <c r="A47" s="93" t="s">
        <v>112</v>
      </c>
      <c r="B47" s="80"/>
      <c r="C47" s="80"/>
      <c r="D47" s="80"/>
      <c r="E47" s="80"/>
      <c r="F47" s="80">
        <v>0</v>
      </c>
      <c r="G47" s="80">
        <v>0</v>
      </c>
      <c r="H47" s="80"/>
      <c r="I47" s="80"/>
      <c r="J47" s="80"/>
      <c r="K47" s="80"/>
      <c r="L47" s="80"/>
      <c r="M47" s="80">
        <v>0</v>
      </c>
      <c r="N47" s="80">
        <v>0</v>
      </c>
      <c r="O47" s="80">
        <v>0</v>
      </c>
      <c r="P47" s="80"/>
      <c r="Q47" s="80">
        <v>0</v>
      </c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1">
        <f t="shared" si="4"/>
        <v>0</v>
      </c>
      <c r="BD47" s="82"/>
      <c r="BE47" s="83">
        <f t="shared" si="5"/>
        <v>0</v>
      </c>
      <c r="BF47" s="84">
        <f t="shared" si="6"/>
        <v>0</v>
      </c>
      <c r="BG47" s="85">
        <f t="shared" si="7"/>
        <v>0</v>
      </c>
      <c r="BH47" s="86">
        <f t="shared" si="8"/>
        <v>0</v>
      </c>
      <c r="BI47" s="94">
        <f t="shared" si="9"/>
        <v>0</v>
      </c>
      <c r="BJ47" s="88">
        <f t="shared" si="10"/>
        <v>0</v>
      </c>
      <c r="BK47" s="88">
        <f t="shared" si="0"/>
        <v>0</v>
      </c>
      <c r="BL47" s="88">
        <f t="shared" si="11"/>
        <v>0</v>
      </c>
      <c r="BM47" s="88">
        <f t="shared" si="1"/>
        <v>0</v>
      </c>
      <c r="BN47" s="89">
        <f t="shared" si="12"/>
        <v>0</v>
      </c>
      <c r="BO47" s="85">
        <f t="shared" si="13"/>
        <v>0</v>
      </c>
      <c r="BP47" s="85">
        <f t="shared" si="2"/>
        <v>0</v>
      </c>
      <c r="BQ47" s="90">
        <f t="shared" si="14"/>
        <v>0</v>
      </c>
      <c r="BR47" s="85">
        <f t="shared" si="3"/>
        <v>0</v>
      </c>
      <c r="BS47" s="91">
        <v>0</v>
      </c>
      <c r="BT47" s="92">
        <f t="shared" si="15"/>
        <v>0</v>
      </c>
      <c r="BU47" s="25">
        <v>23.642787999999999</v>
      </c>
    </row>
    <row r="48" spans="1:73" ht="15.6">
      <c r="A48" s="93" t="s">
        <v>113</v>
      </c>
      <c r="B48" s="80"/>
      <c r="C48" s="80"/>
      <c r="D48" s="80"/>
      <c r="E48" s="80"/>
      <c r="F48" s="80">
        <v>0</v>
      </c>
      <c r="G48" s="80">
        <v>0</v>
      </c>
      <c r="H48" s="80"/>
      <c r="I48" s="80"/>
      <c r="J48" s="80"/>
      <c r="K48" s="80"/>
      <c r="L48" s="80"/>
      <c r="M48" s="80">
        <v>0</v>
      </c>
      <c r="N48" s="80">
        <v>0</v>
      </c>
      <c r="O48" s="80">
        <v>0</v>
      </c>
      <c r="P48" s="80"/>
      <c r="Q48" s="80">
        <v>0</v>
      </c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1">
        <f t="shared" si="4"/>
        <v>0</v>
      </c>
      <c r="BD48" s="82"/>
      <c r="BE48" s="83">
        <f t="shared" si="5"/>
        <v>0</v>
      </c>
      <c r="BF48" s="84">
        <f t="shared" si="6"/>
        <v>0</v>
      </c>
      <c r="BG48" s="85">
        <f t="shared" si="7"/>
        <v>0</v>
      </c>
      <c r="BH48" s="86">
        <f t="shared" si="8"/>
        <v>0</v>
      </c>
      <c r="BI48" s="94">
        <f t="shared" si="9"/>
        <v>0</v>
      </c>
      <c r="BJ48" s="88">
        <f t="shared" si="10"/>
        <v>0</v>
      </c>
      <c r="BK48" s="88">
        <f t="shared" si="0"/>
        <v>0</v>
      </c>
      <c r="BL48" s="88">
        <f t="shared" si="11"/>
        <v>0</v>
      </c>
      <c r="BM48" s="88">
        <f t="shared" si="1"/>
        <v>0</v>
      </c>
      <c r="BN48" s="89">
        <f t="shared" si="12"/>
        <v>0</v>
      </c>
      <c r="BO48" s="85">
        <f t="shared" si="13"/>
        <v>0</v>
      </c>
      <c r="BP48" s="85">
        <f t="shared" si="2"/>
        <v>0</v>
      </c>
      <c r="BQ48" s="90">
        <f t="shared" si="14"/>
        <v>0</v>
      </c>
      <c r="BR48" s="85">
        <f t="shared" si="3"/>
        <v>0</v>
      </c>
      <c r="BS48" s="91">
        <v>0</v>
      </c>
      <c r="BT48" s="92">
        <f t="shared" si="15"/>
        <v>0</v>
      </c>
      <c r="BU48" s="25">
        <v>9.3989550000000008</v>
      </c>
    </row>
    <row r="49" spans="1:73" ht="15.6">
      <c r="A49" s="93" t="s">
        <v>114</v>
      </c>
      <c r="B49" s="80"/>
      <c r="C49" s="80"/>
      <c r="D49" s="80"/>
      <c r="E49" s="80"/>
      <c r="F49" s="80">
        <v>0</v>
      </c>
      <c r="G49" s="80">
        <v>0</v>
      </c>
      <c r="H49" s="80"/>
      <c r="I49" s="80"/>
      <c r="J49" s="80"/>
      <c r="K49" s="80"/>
      <c r="L49" s="80"/>
      <c r="M49" s="80">
        <v>0</v>
      </c>
      <c r="N49" s="80">
        <v>0</v>
      </c>
      <c r="O49" s="80">
        <v>0</v>
      </c>
      <c r="P49" s="80"/>
      <c r="Q49" s="80">
        <v>0</v>
      </c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1">
        <f t="shared" si="4"/>
        <v>0</v>
      </c>
      <c r="BD49" s="82"/>
      <c r="BE49" s="83">
        <f t="shared" si="5"/>
        <v>0</v>
      </c>
      <c r="BF49" s="84">
        <f t="shared" si="6"/>
        <v>0</v>
      </c>
      <c r="BG49" s="85">
        <f t="shared" si="7"/>
        <v>0</v>
      </c>
      <c r="BH49" s="86">
        <f t="shared" si="8"/>
        <v>0</v>
      </c>
      <c r="BI49" s="94">
        <f t="shared" si="9"/>
        <v>0</v>
      </c>
      <c r="BJ49" s="88">
        <f t="shared" si="10"/>
        <v>0</v>
      </c>
      <c r="BK49" s="88">
        <f t="shared" si="0"/>
        <v>0</v>
      </c>
      <c r="BL49" s="88">
        <f t="shared" si="11"/>
        <v>0</v>
      </c>
      <c r="BM49" s="88">
        <f t="shared" si="1"/>
        <v>0</v>
      </c>
      <c r="BN49" s="89">
        <f t="shared" si="12"/>
        <v>0</v>
      </c>
      <c r="BO49" s="85">
        <f t="shared" si="13"/>
        <v>0</v>
      </c>
      <c r="BP49" s="85">
        <f t="shared" si="2"/>
        <v>0</v>
      </c>
      <c r="BQ49" s="90">
        <f t="shared" si="14"/>
        <v>0</v>
      </c>
      <c r="BR49" s="85">
        <f t="shared" si="3"/>
        <v>0</v>
      </c>
      <c r="BS49" s="91">
        <v>0</v>
      </c>
      <c r="BT49" s="92">
        <f t="shared" si="15"/>
        <v>0</v>
      </c>
      <c r="BU49" s="25">
        <v>40.867356999999998</v>
      </c>
    </row>
    <row r="50" spans="1:73" ht="15.6">
      <c r="A50" s="93" t="s">
        <v>115</v>
      </c>
      <c r="B50" s="80"/>
      <c r="C50" s="80"/>
      <c r="D50" s="80"/>
      <c r="E50" s="80"/>
      <c r="F50" s="80">
        <v>0</v>
      </c>
      <c r="G50" s="80">
        <v>0</v>
      </c>
      <c r="H50" s="80"/>
      <c r="I50" s="80"/>
      <c r="J50" s="80"/>
      <c r="K50" s="80"/>
      <c r="L50" s="80"/>
      <c r="M50" s="80">
        <v>0</v>
      </c>
      <c r="N50" s="80">
        <v>0</v>
      </c>
      <c r="O50" s="80">
        <v>0</v>
      </c>
      <c r="P50" s="80"/>
      <c r="Q50" s="80">
        <v>0</v>
      </c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1">
        <f t="shared" si="4"/>
        <v>0</v>
      </c>
      <c r="BD50" s="82"/>
      <c r="BE50" s="83">
        <f t="shared" si="5"/>
        <v>0</v>
      </c>
      <c r="BF50" s="84">
        <f t="shared" si="6"/>
        <v>0</v>
      </c>
      <c r="BG50" s="85">
        <f t="shared" si="7"/>
        <v>0</v>
      </c>
      <c r="BH50" s="86">
        <f t="shared" si="8"/>
        <v>0</v>
      </c>
      <c r="BI50" s="94">
        <f t="shared" si="9"/>
        <v>0</v>
      </c>
      <c r="BJ50" s="88">
        <f t="shared" si="10"/>
        <v>0</v>
      </c>
      <c r="BK50" s="88">
        <f t="shared" si="0"/>
        <v>0</v>
      </c>
      <c r="BL50" s="88">
        <f t="shared" si="11"/>
        <v>0</v>
      </c>
      <c r="BM50" s="88">
        <f t="shared" si="1"/>
        <v>0</v>
      </c>
      <c r="BN50" s="89">
        <f t="shared" si="12"/>
        <v>0</v>
      </c>
      <c r="BO50" s="85">
        <f t="shared" si="13"/>
        <v>0</v>
      </c>
      <c r="BP50" s="85">
        <f t="shared" si="2"/>
        <v>0</v>
      </c>
      <c r="BQ50" s="90">
        <f t="shared" si="14"/>
        <v>0</v>
      </c>
      <c r="BR50" s="85">
        <f t="shared" si="3"/>
        <v>0</v>
      </c>
      <c r="BS50" s="91">
        <v>0</v>
      </c>
      <c r="BT50" s="92">
        <f t="shared" si="15"/>
        <v>0</v>
      </c>
      <c r="BU50" s="25">
        <v>0</v>
      </c>
    </row>
    <row r="51" spans="1:73" ht="15.6">
      <c r="A51" s="93" t="s">
        <v>116</v>
      </c>
      <c r="B51" s="80"/>
      <c r="C51" s="80"/>
      <c r="D51" s="80"/>
      <c r="E51" s="80"/>
      <c r="F51" s="80">
        <v>0</v>
      </c>
      <c r="G51" s="80">
        <v>0</v>
      </c>
      <c r="H51" s="80"/>
      <c r="I51" s="80"/>
      <c r="J51" s="80"/>
      <c r="K51" s="80"/>
      <c r="L51" s="80"/>
      <c r="M51" s="80">
        <v>0</v>
      </c>
      <c r="N51" s="80">
        <v>0</v>
      </c>
      <c r="O51" s="80">
        <v>0</v>
      </c>
      <c r="P51" s="80"/>
      <c r="Q51" s="80">
        <v>0</v>
      </c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1">
        <f t="shared" si="4"/>
        <v>0</v>
      </c>
      <c r="BD51" s="82"/>
      <c r="BE51" s="83">
        <f t="shared" si="5"/>
        <v>0</v>
      </c>
      <c r="BF51" s="84">
        <f t="shared" si="6"/>
        <v>0</v>
      </c>
      <c r="BG51" s="85">
        <f t="shared" si="7"/>
        <v>0</v>
      </c>
      <c r="BH51" s="86">
        <f t="shared" si="8"/>
        <v>0</v>
      </c>
      <c r="BI51" s="94">
        <f t="shared" si="9"/>
        <v>0</v>
      </c>
      <c r="BJ51" s="88">
        <f t="shared" si="10"/>
        <v>0</v>
      </c>
      <c r="BK51" s="88">
        <f t="shared" si="0"/>
        <v>0</v>
      </c>
      <c r="BL51" s="88">
        <f t="shared" si="11"/>
        <v>0</v>
      </c>
      <c r="BM51" s="88">
        <f t="shared" si="1"/>
        <v>0</v>
      </c>
      <c r="BN51" s="89">
        <f t="shared" si="12"/>
        <v>0</v>
      </c>
      <c r="BO51" s="85">
        <f t="shared" si="13"/>
        <v>0</v>
      </c>
      <c r="BP51" s="85">
        <f t="shared" si="2"/>
        <v>0</v>
      </c>
      <c r="BQ51" s="90">
        <f t="shared" si="14"/>
        <v>0</v>
      </c>
      <c r="BR51" s="85">
        <f t="shared" si="3"/>
        <v>0</v>
      </c>
      <c r="BS51" s="91">
        <v>0</v>
      </c>
      <c r="BT51" s="92">
        <f t="shared" si="15"/>
        <v>0</v>
      </c>
      <c r="BU51" s="25">
        <v>49.6434</v>
      </c>
    </row>
    <row r="52" spans="1:73" ht="15.6">
      <c r="A52" s="93" t="s">
        <v>117</v>
      </c>
      <c r="B52" s="80"/>
      <c r="C52" s="80"/>
      <c r="D52" s="80"/>
      <c r="E52" s="80"/>
      <c r="F52" s="80">
        <v>0</v>
      </c>
      <c r="G52" s="80">
        <v>0</v>
      </c>
      <c r="H52" s="80"/>
      <c r="I52" s="80"/>
      <c r="J52" s="80"/>
      <c r="K52" s="80"/>
      <c r="L52" s="80"/>
      <c r="M52" s="80">
        <v>0</v>
      </c>
      <c r="N52" s="80">
        <v>0</v>
      </c>
      <c r="O52" s="80">
        <v>0</v>
      </c>
      <c r="P52" s="80"/>
      <c r="Q52" s="80">
        <v>0</v>
      </c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1">
        <f t="shared" si="4"/>
        <v>0</v>
      </c>
      <c r="BD52" s="82"/>
      <c r="BE52" s="83">
        <f t="shared" si="5"/>
        <v>0</v>
      </c>
      <c r="BF52" s="84">
        <f t="shared" si="6"/>
        <v>0</v>
      </c>
      <c r="BG52" s="85">
        <f t="shared" si="7"/>
        <v>0</v>
      </c>
      <c r="BH52" s="86">
        <f t="shared" si="8"/>
        <v>0</v>
      </c>
      <c r="BI52" s="94">
        <f t="shared" si="9"/>
        <v>0</v>
      </c>
      <c r="BJ52" s="88">
        <f t="shared" si="10"/>
        <v>0</v>
      </c>
      <c r="BK52" s="88">
        <f t="shared" si="0"/>
        <v>0</v>
      </c>
      <c r="BL52" s="88">
        <f t="shared" si="11"/>
        <v>0</v>
      </c>
      <c r="BM52" s="88">
        <f t="shared" si="1"/>
        <v>0</v>
      </c>
      <c r="BN52" s="89">
        <f t="shared" si="12"/>
        <v>0</v>
      </c>
      <c r="BO52" s="85">
        <f t="shared" si="13"/>
        <v>0</v>
      </c>
      <c r="BP52" s="85">
        <f t="shared" si="2"/>
        <v>0</v>
      </c>
      <c r="BQ52" s="90">
        <f t="shared" si="14"/>
        <v>0</v>
      </c>
      <c r="BR52" s="85">
        <f t="shared" si="3"/>
        <v>0</v>
      </c>
      <c r="BS52" s="91">
        <v>0</v>
      </c>
      <c r="BT52" s="92">
        <f t="shared" si="15"/>
        <v>0</v>
      </c>
      <c r="BU52" s="25">
        <v>40.045001999999997</v>
      </c>
    </row>
    <row r="53" spans="1:73" ht="15.6">
      <c r="A53" s="93" t="s">
        <v>118</v>
      </c>
      <c r="B53" s="80"/>
      <c r="C53" s="80"/>
      <c r="D53" s="80"/>
      <c r="E53" s="80"/>
      <c r="F53" s="80">
        <v>0</v>
      </c>
      <c r="G53" s="80">
        <v>0</v>
      </c>
      <c r="H53" s="80"/>
      <c r="I53" s="80"/>
      <c r="J53" s="80"/>
      <c r="K53" s="80"/>
      <c r="L53" s="80"/>
      <c r="M53" s="80">
        <v>0</v>
      </c>
      <c r="N53" s="80">
        <v>0</v>
      </c>
      <c r="O53" s="80">
        <v>0</v>
      </c>
      <c r="P53" s="80"/>
      <c r="Q53" s="80">
        <v>0</v>
      </c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1">
        <f t="shared" si="4"/>
        <v>0</v>
      </c>
      <c r="BD53" s="82"/>
      <c r="BE53" s="83">
        <f t="shared" si="5"/>
        <v>0</v>
      </c>
      <c r="BF53" s="84">
        <f t="shared" si="6"/>
        <v>0</v>
      </c>
      <c r="BG53" s="85">
        <f t="shared" si="7"/>
        <v>0</v>
      </c>
      <c r="BH53" s="86">
        <f t="shared" si="8"/>
        <v>0</v>
      </c>
      <c r="BI53" s="94">
        <f t="shared" si="9"/>
        <v>0</v>
      </c>
      <c r="BJ53" s="88">
        <f t="shared" si="10"/>
        <v>0</v>
      </c>
      <c r="BK53" s="88">
        <f t="shared" si="0"/>
        <v>0</v>
      </c>
      <c r="BL53" s="88">
        <f t="shared" si="11"/>
        <v>0</v>
      </c>
      <c r="BM53" s="88">
        <f t="shared" si="1"/>
        <v>0</v>
      </c>
      <c r="BN53" s="89">
        <f t="shared" si="12"/>
        <v>0</v>
      </c>
      <c r="BO53" s="85">
        <f t="shared" si="13"/>
        <v>0</v>
      </c>
      <c r="BP53" s="85">
        <f t="shared" si="2"/>
        <v>0</v>
      </c>
      <c r="BQ53" s="90">
        <f t="shared" si="14"/>
        <v>0</v>
      </c>
      <c r="BR53" s="85">
        <f t="shared" si="3"/>
        <v>0</v>
      </c>
      <c r="BS53" s="91">
        <v>0</v>
      </c>
      <c r="BT53" s="92">
        <f t="shared" si="15"/>
        <v>0</v>
      </c>
      <c r="BU53" s="25">
        <v>14.472797</v>
      </c>
    </row>
    <row r="54" spans="1:73" ht="15.6">
      <c r="A54" s="93" t="s">
        <v>119</v>
      </c>
      <c r="B54" s="80"/>
      <c r="C54" s="80"/>
      <c r="D54" s="80"/>
      <c r="E54" s="80"/>
      <c r="F54" s="80">
        <v>0</v>
      </c>
      <c r="G54" s="80">
        <v>0</v>
      </c>
      <c r="H54" s="80"/>
      <c r="I54" s="80"/>
      <c r="J54" s="80"/>
      <c r="K54" s="80"/>
      <c r="L54" s="80"/>
      <c r="M54" s="80">
        <v>0</v>
      </c>
      <c r="N54" s="80">
        <v>0</v>
      </c>
      <c r="O54" s="80">
        <v>0</v>
      </c>
      <c r="P54" s="80"/>
      <c r="Q54" s="80">
        <v>0</v>
      </c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1">
        <f t="shared" si="4"/>
        <v>0</v>
      </c>
      <c r="BD54" s="82"/>
      <c r="BE54" s="83">
        <f t="shared" si="5"/>
        <v>0</v>
      </c>
      <c r="BF54" s="84">
        <f t="shared" si="6"/>
        <v>0</v>
      </c>
      <c r="BG54" s="85">
        <f t="shared" si="7"/>
        <v>0</v>
      </c>
      <c r="BH54" s="86">
        <f t="shared" si="8"/>
        <v>0</v>
      </c>
      <c r="BI54" s="94">
        <f t="shared" si="9"/>
        <v>0</v>
      </c>
      <c r="BJ54" s="88">
        <f t="shared" si="10"/>
        <v>0</v>
      </c>
      <c r="BK54" s="88">
        <f t="shared" si="0"/>
        <v>0</v>
      </c>
      <c r="BL54" s="88">
        <f t="shared" si="11"/>
        <v>0</v>
      </c>
      <c r="BM54" s="88">
        <f t="shared" si="1"/>
        <v>0</v>
      </c>
      <c r="BN54" s="89">
        <f t="shared" si="12"/>
        <v>0</v>
      </c>
      <c r="BO54" s="85">
        <f t="shared" si="13"/>
        <v>0</v>
      </c>
      <c r="BP54" s="85">
        <f t="shared" si="2"/>
        <v>0</v>
      </c>
      <c r="BQ54" s="90">
        <f t="shared" si="14"/>
        <v>0</v>
      </c>
      <c r="BR54" s="85">
        <f t="shared" si="3"/>
        <v>0</v>
      </c>
      <c r="BS54" s="91">
        <v>0</v>
      </c>
      <c r="BT54" s="92">
        <f t="shared" si="15"/>
        <v>0</v>
      </c>
      <c r="BU54" s="25">
        <v>9.1050520000000006</v>
      </c>
    </row>
    <row r="55" spans="1:73" ht="15.6">
      <c r="A55" s="93" t="s">
        <v>120</v>
      </c>
      <c r="B55" s="80"/>
      <c r="C55" s="80"/>
      <c r="D55" s="80"/>
      <c r="E55" s="80"/>
      <c r="F55" s="80">
        <v>0</v>
      </c>
      <c r="G55" s="80">
        <v>0</v>
      </c>
      <c r="H55" s="80"/>
      <c r="I55" s="80"/>
      <c r="J55" s="80"/>
      <c r="K55" s="80"/>
      <c r="L55" s="80"/>
      <c r="M55" s="80">
        <v>0</v>
      </c>
      <c r="N55" s="80">
        <v>0</v>
      </c>
      <c r="O55" s="80">
        <v>0</v>
      </c>
      <c r="P55" s="80"/>
      <c r="Q55" s="80">
        <v>0</v>
      </c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1">
        <f t="shared" si="4"/>
        <v>0</v>
      </c>
      <c r="BD55" s="82"/>
      <c r="BE55" s="83">
        <f t="shared" si="5"/>
        <v>0</v>
      </c>
      <c r="BF55" s="84">
        <f t="shared" si="6"/>
        <v>0</v>
      </c>
      <c r="BG55" s="85">
        <f t="shared" si="7"/>
        <v>0</v>
      </c>
      <c r="BH55" s="86">
        <f t="shared" si="8"/>
        <v>0</v>
      </c>
      <c r="BI55" s="94">
        <f t="shared" si="9"/>
        <v>0</v>
      </c>
      <c r="BJ55" s="88">
        <f t="shared" si="10"/>
        <v>0</v>
      </c>
      <c r="BK55" s="88">
        <f t="shared" si="0"/>
        <v>0</v>
      </c>
      <c r="BL55" s="88">
        <f t="shared" si="11"/>
        <v>0</v>
      </c>
      <c r="BM55" s="88">
        <f t="shared" si="1"/>
        <v>0</v>
      </c>
      <c r="BN55" s="89">
        <f t="shared" si="12"/>
        <v>0</v>
      </c>
      <c r="BO55" s="85">
        <f t="shared" si="13"/>
        <v>0</v>
      </c>
      <c r="BP55" s="85">
        <f t="shared" si="2"/>
        <v>0</v>
      </c>
      <c r="BQ55" s="90">
        <f t="shared" si="14"/>
        <v>0</v>
      </c>
      <c r="BR55" s="85">
        <f t="shared" si="3"/>
        <v>0</v>
      </c>
      <c r="BS55" s="91">
        <v>0</v>
      </c>
      <c r="BT55" s="92">
        <f t="shared" si="15"/>
        <v>0</v>
      </c>
      <c r="BU55" s="25">
        <v>9.1017609999999998</v>
      </c>
    </row>
    <row r="56" spans="1:73" ht="15.6">
      <c r="A56" s="93" t="s">
        <v>121</v>
      </c>
      <c r="B56" s="80"/>
      <c r="C56" s="80"/>
      <c r="D56" s="80"/>
      <c r="E56" s="80"/>
      <c r="F56" s="80">
        <v>0</v>
      </c>
      <c r="G56" s="80">
        <v>0</v>
      </c>
      <c r="H56" s="80"/>
      <c r="I56" s="80"/>
      <c r="J56" s="80"/>
      <c r="K56" s="80"/>
      <c r="L56" s="80"/>
      <c r="M56" s="80">
        <v>0</v>
      </c>
      <c r="N56" s="80">
        <v>0</v>
      </c>
      <c r="O56" s="80">
        <v>0</v>
      </c>
      <c r="P56" s="80"/>
      <c r="Q56" s="80">
        <v>0</v>
      </c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1">
        <f t="shared" si="4"/>
        <v>0</v>
      </c>
      <c r="BD56" s="82"/>
      <c r="BE56" s="83">
        <f t="shared" si="5"/>
        <v>0</v>
      </c>
      <c r="BF56" s="84">
        <f t="shared" si="6"/>
        <v>0</v>
      </c>
      <c r="BG56" s="85">
        <f t="shared" si="7"/>
        <v>0</v>
      </c>
      <c r="BH56" s="86">
        <f t="shared" si="8"/>
        <v>0</v>
      </c>
      <c r="BI56" s="94">
        <f t="shared" si="9"/>
        <v>0</v>
      </c>
      <c r="BJ56" s="88">
        <f t="shared" si="10"/>
        <v>0</v>
      </c>
      <c r="BK56" s="88">
        <f t="shared" si="0"/>
        <v>0</v>
      </c>
      <c r="BL56" s="88">
        <f t="shared" si="11"/>
        <v>0</v>
      </c>
      <c r="BM56" s="88">
        <f t="shared" si="1"/>
        <v>0</v>
      </c>
      <c r="BN56" s="89">
        <f t="shared" si="12"/>
        <v>0</v>
      </c>
      <c r="BO56" s="85">
        <f t="shared" si="13"/>
        <v>0</v>
      </c>
      <c r="BP56" s="85">
        <f t="shared" si="2"/>
        <v>0</v>
      </c>
      <c r="BQ56" s="90">
        <f t="shared" si="14"/>
        <v>0</v>
      </c>
      <c r="BR56" s="85">
        <f t="shared" si="3"/>
        <v>0</v>
      </c>
      <c r="BS56" s="91">
        <v>0</v>
      </c>
      <c r="BT56" s="92">
        <f t="shared" si="15"/>
        <v>0</v>
      </c>
      <c r="BU56" s="25">
        <v>9.1167770000000008</v>
      </c>
    </row>
    <row r="57" spans="1:73" ht="15.6">
      <c r="A57" s="93" t="s">
        <v>122</v>
      </c>
      <c r="B57" s="80"/>
      <c r="C57" s="80"/>
      <c r="D57" s="80"/>
      <c r="E57" s="80"/>
      <c r="F57" s="80">
        <v>0</v>
      </c>
      <c r="G57" s="80">
        <v>0</v>
      </c>
      <c r="H57" s="80"/>
      <c r="I57" s="80"/>
      <c r="J57" s="80"/>
      <c r="K57" s="80"/>
      <c r="L57" s="80"/>
      <c r="M57" s="80">
        <v>0</v>
      </c>
      <c r="N57" s="80">
        <v>0</v>
      </c>
      <c r="O57" s="80">
        <v>0</v>
      </c>
      <c r="P57" s="80"/>
      <c r="Q57" s="80">
        <v>0</v>
      </c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1">
        <f t="shared" si="4"/>
        <v>0</v>
      </c>
      <c r="BD57" s="82"/>
      <c r="BE57" s="83">
        <f t="shared" si="5"/>
        <v>0</v>
      </c>
      <c r="BF57" s="84">
        <f t="shared" si="6"/>
        <v>0</v>
      </c>
      <c r="BG57" s="85">
        <f t="shared" si="7"/>
        <v>0</v>
      </c>
      <c r="BH57" s="86">
        <f t="shared" si="8"/>
        <v>0</v>
      </c>
      <c r="BI57" s="94">
        <f t="shared" si="9"/>
        <v>0</v>
      </c>
      <c r="BJ57" s="88">
        <f t="shared" si="10"/>
        <v>0</v>
      </c>
      <c r="BK57" s="88">
        <f t="shared" si="0"/>
        <v>0</v>
      </c>
      <c r="BL57" s="88">
        <f t="shared" si="11"/>
        <v>0</v>
      </c>
      <c r="BM57" s="88">
        <f t="shared" si="1"/>
        <v>0</v>
      </c>
      <c r="BN57" s="89">
        <f t="shared" si="12"/>
        <v>0</v>
      </c>
      <c r="BO57" s="85">
        <f t="shared" si="13"/>
        <v>0</v>
      </c>
      <c r="BP57" s="85">
        <f t="shared" si="2"/>
        <v>0</v>
      </c>
      <c r="BQ57" s="90">
        <f t="shared" si="14"/>
        <v>0</v>
      </c>
      <c r="BR57" s="85">
        <f t="shared" si="3"/>
        <v>0</v>
      </c>
      <c r="BS57" s="91">
        <v>0</v>
      </c>
      <c r="BT57" s="92">
        <f t="shared" si="15"/>
        <v>0</v>
      </c>
      <c r="BU57" s="25">
        <v>18.000225</v>
      </c>
    </row>
    <row r="58" spans="1:73" ht="15.6">
      <c r="A58" s="93" t="s">
        <v>123</v>
      </c>
      <c r="B58" s="80"/>
      <c r="C58" s="80"/>
      <c r="D58" s="80"/>
      <c r="E58" s="80"/>
      <c r="F58" s="80">
        <v>0</v>
      </c>
      <c r="G58" s="80">
        <v>0</v>
      </c>
      <c r="H58" s="80"/>
      <c r="I58" s="80"/>
      <c r="J58" s="80"/>
      <c r="K58" s="80"/>
      <c r="L58" s="80"/>
      <c r="M58" s="80">
        <v>0</v>
      </c>
      <c r="N58" s="80">
        <v>0</v>
      </c>
      <c r="O58" s="80">
        <v>0</v>
      </c>
      <c r="P58" s="80"/>
      <c r="Q58" s="80">
        <v>0</v>
      </c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1">
        <f t="shared" si="4"/>
        <v>0</v>
      </c>
      <c r="BD58" s="82"/>
      <c r="BE58" s="83">
        <f t="shared" si="5"/>
        <v>0</v>
      </c>
      <c r="BF58" s="84">
        <f t="shared" si="6"/>
        <v>0</v>
      </c>
      <c r="BG58" s="85">
        <f t="shared" si="7"/>
        <v>0</v>
      </c>
      <c r="BH58" s="86">
        <f t="shared" si="8"/>
        <v>0</v>
      </c>
      <c r="BI58" s="94">
        <f t="shared" si="9"/>
        <v>0</v>
      </c>
      <c r="BJ58" s="88">
        <f t="shared" si="10"/>
        <v>0</v>
      </c>
      <c r="BK58" s="88">
        <f t="shared" si="0"/>
        <v>0</v>
      </c>
      <c r="BL58" s="88">
        <f t="shared" si="11"/>
        <v>0</v>
      </c>
      <c r="BM58" s="88">
        <f t="shared" si="1"/>
        <v>0</v>
      </c>
      <c r="BN58" s="89">
        <f t="shared" si="12"/>
        <v>0</v>
      </c>
      <c r="BO58" s="85">
        <f t="shared" si="13"/>
        <v>0</v>
      </c>
      <c r="BP58" s="85">
        <f t="shared" si="2"/>
        <v>0</v>
      </c>
      <c r="BQ58" s="90">
        <f t="shared" si="14"/>
        <v>0</v>
      </c>
      <c r="BR58" s="85">
        <f t="shared" si="3"/>
        <v>0</v>
      </c>
      <c r="BS58" s="91">
        <v>0</v>
      </c>
      <c r="BT58" s="92">
        <f t="shared" si="15"/>
        <v>0</v>
      </c>
      <c r="BU58" s="25">
        <v>18.000225</v>
      </c>
    </row>
    <row r="59" spans="1:73" ht="15.6">
      <c r="A59" s="93" t="s">
        <v>124</v>
      </c>
      <c r="B59" s="80"/>
      <c r="C59" s="80"/>
      <c r="D59" s="80"/>
      <c r="E59" s="80"/>
      <c r="F59" s="80">
        <v>0</v>
      </c>
      <c r="G59" s="80">
        <v>0</v>
      </c>
      <c r="H59" s="80"/>
      <c r="I59" s="80"/>
      <c r="J59" s="80"/>
      <c r="K59" s="80"/>
      <c r="L59" s="80"/>
      <c r="M59" s="80">
        <v>0</v>
      </c>
      <c r="N59" s="80">
        <v>0</v>
      </c>
      <c r="O59" s="80">
        <v>0</v>
      </c>
      <c r="P59" s="80"/>
      <c r="Q59" s="80">
        <v>0</v>
      </c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1">
        <f t="shared" si="4"/>
        <v>0</v>
      </c>
      <c r="BD59" s="82"/>
      <c r="BE59" s="83">
        <f t="shared" si="5"/>
        <v>0</v>
      </c>
      <c r="BF59" s="84">
        <f t="shared" si="6"/>
        <v>0</v>
      </c>
      <c r="BG59" s="85">
        <f t="shared" si="7"/>
        <v>0</v>
      </c>
      <c r="BH59" s="86">
        <f t="shared" si="8"/>
        <v>0</v>
      </c>
      <c r="BI59" s="94">
        <f t="shared" si="9"/>
        <v>0</v>
      </c>
      <c r="BJ59" s="88">
        <f t="shared" si="10"/>
        <v>0</v>
      </c>
      <c r="BK59" s="88">
        <f t="shared" si="0"/>
        <v>0</v>
      </c>
      <c r="BL59" s="88">
        <f t="shared" si="11"/>
        <v>0</v>
      </c>
      <c r="BM59" s="88">
        <f t="shared" si="1"/>
        <v>0</v>
      </c>
      <c r="BN59" s="89">
        <f t="shared" si="12"/>
        <v>0</v>
      </c>
      <c r="BO59" s="85">
        <f t="shared" si="13"/>
        <v>0</v>
      </c>
      <c r="BP59" s="85">
        <f t="shared" si="2"/>
        <v>0</v>
      </c>
      <c r="BQ59" s="90">
        <f t="shared" si="14"/>
        <v>0</v>
      </c>
      <c r="BR59" s="85">
        <f t="shared" si="3"/>
        <v>0</v>
      </c>
      <c r="BS59" s="91">
        <v>0</v>
      </c>
      <c r="BT59" s="92">
        <f t="shared" si="15"/>
        <v>0</v>
      </c>
      <c r="BU59" s="25">
        <v>18.000225</v>
      </c>
    </row>
    <row r="60" spans="1:73" ht="15.6">
      <c r="A60" s="93" t="s">
        <v>125</v>
      </c>
      <c r="B60" s="80"/>
      <c r="C60" s="80"/>
      <c r="D60" s="80"/>
      <c r="E60" s="80"/>
      <c r="F60" s="80">
        <v>0</v>
      </c>
      <c r="G60" s="80">
        <v>0</v>
      </c>
      <c r="H60" s="80"/>
      <c r="I60" s="80"/>
      <c r="J60" s="80"/>
      <c r="K60" s="80"/>
      <c r="L60" s="80"/>
      <c r="M60" s="80">
        <v>0</v>
      </c>
      <c r="N60" s="80">
        <v>0</v>
      </c>
      <c r="O60" s="80">
        <v>0</v>
      </c>
      <c r="P60" s="80"/>
      <c r="Q60" s="80">
        <v>0</v>
      </c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1">
        <f t="shared" si="4"/>
        <v>0</v>
      </c>
      <c r="BD60" s="82"/>
      <c r="BE60" s="83">
        <f t="shared" si="5"/>
        <v>0</v>
      </c>
      <c r="BF60" s="84">
        <f t="shared" si="6"/>
        <v>0</v>
      </c>
      <c r="BG60" s="85">
        <f t="shared" si="7"/>
        <v>0</v>
      </c>
      <c r="BH60" s="86">
        <f t="shared" si="8"/>
        <v>0</v>
      </c>
      <c r="BI60" s="94">
        <f t="shared" si="9"/>
        <v>0</v>
      </c>
      <c r="BJ60" s="88">
        <f t="shared" si="10"/>
        <v>0</v>
      </c>
      <c r="BK60" s="88">
        <f t="shared" si="0"/>
        <v>0</v>
      </c>
      <c r="BL60" s="88">
        <f t="shared" si="11"/>
        <v>0</v>
      </c>
      <c r="BM60" s="88">
        <f t="shared" si="1"/>
        <v>0</v>
      </c>
      <c r="BN60" s="89">
        <f t="shared" si="12"/>
        <v>0</v>
      </c>
      <c r="BO60" s="85">
        <f t="shared" si="13"/>
        <v>0</v>
      </c>
      <c r="BP60" s="85">
        <f t="shared" si="2"/>
        <v>0</v>
      </c>
      <c r="BQ60" s="90">
        <f t="shared" si="14"/>
        <v>0</v>
      </c>
      <c r="BR60" s="85">
        <f t="shared" si="3"/>
        <v>0</v>
      </c>
      <c r="BS60" s="91">
        <v>0</v>
      </c>
      <c r="BT60" s="92">
        <f t="shared" si="15"/>
        <v>0</v>
      </c>
      <c r="BU60" s="25">
        <v>18.000225</v>
      </c>
    </row>
    <row r="61" spans="1:73" ht="15.6">
      <c r="A61" s="93" t="s">
        <v>126</v>
      </c>
      <c r="B61" s="80"/>
      <c r="C61" s="80"/>
      <c r="D61" s="80"/>
      <c r="E61" s="80"/>
      <c r="F61" s="80">
        <v>0</v>
      </c>
      <c r="G61" s="80">
        <v>0</v>
      </c>
      <c r="H61" s="80"/>
      <c r="I61" s="80"/>
      <c r="J61" s="80"/>
      <c r="K61" s="80"/>
      <c r="L61" s="80"/>
      <c r="M61" s="80">
        <v>0</v>
      </c>
      <c r="N61" s="80">
        <v>0</v>
      </c>
      <c r="O61" s="80">
        <v>0</v>
      </c>
      <c r="P61" s="80"/>
      <c r="Q61" s="80">
        <v>0</v>
      </c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1">
        <f t="shared" si="4"/>
        <v>0</v>
      </c>
      <c r="BD61" s="82"/>
      <c r="BE61" s="83">
        <f t="shared" si="5"/>
        <v>0</v>
      </c>
      <c r="BF61" s="84">
        <f t="shared" si="6"/>
        <v>0</v>
      </c>
      <c r="BG61" s="85">
        <f t="shared" si="7"/>
        <v>0</v>
      </c>
      <c r="BH61" s="86">
        <f t="shared" si="8"/>
        <v>0</v>
      </c>
      <c r="BI61" s="94">
        <f t="shared" si="9"/>
        <v>0</v>
      </c>
      <c r="BJ61" s="88">
        <f t="shared" si="10"/>
        <v>0</v>
      </c>
      <c r="BK61" s="88">
        <f t="shared" si="0"/>
        <v>0</v>
      </c>
      <c r="BL61" s="88">
        <f t="shared" si="11"/>
        <v>0</v>
      </c>
      <c r="BM61" s="88">
        <f t="shared" si="1"/>
        <v>0</v>
      </c>
      <c r="BN61" s="89">
        <f t="shared" si="12"/>
        <v>0</v>
      </c>
      <c r="BO61" s="85">
        <f t="shared" si="13"/>
        <v>0</v>
      </c>
      <c r="BP61" s="85">
        <f t="shared" si="2"/>
        <v>0</v>
      </c>
      <c r="BQ61" s="90">
        <f t="shared" si="14"/>
        <v>0</v>
      </c>
      <c r="BR61" s="85">
        <f t="shared" si="3"/>
        <v>0</v>
      </c>
      <c r="BS61" s="91">
        <v>0</v>
      </c>
      <c r="BT61" s="92">
        <f t="shared" si="15"/>
        <v>0</v>
      </c>
      <c r="BU61" s="25">
        <v>142.06619000000001</v>
      </c>
    </row>
    <row r="62" spans="1:73" ht="15.6">
      <c r="A62" s="93" t="s">
        <v>127</v>
      </c>
      <c r="B62" s="80"/>
      <c r="C62" s="80"/>
      <c r="D62" s="80"/>
      <c r="E62" s="80"/>
      <c r="F62" s="80">
        <v>0</v>
      </c>
      <c r="G62" s="80">
        <v>0</v>
      </c>
      <c r="H62" s="80"/>
      <c r="I62" s="80"/>
      <c r="J62" s="80"/>
      <c r="K62" s="80"/>
      <c r="L62" s="80"/>
      <c r="M62" s="80">
        <v>0</v>
      </c>
      <c r="N62" s="80">
        <v>0</v>
      </c>
      <c r="O62" s="80">
        <v>0</v>
      </c>
      <c r="P62" s="80"/>
      <c r="Q62" s="80">
        <v>0</v>
      </c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1">
        <f t="shared" si="4"/>
        <v>0</v>
      </c>
      <c r="BD62" s="82"/>
      <c r="BE62" s="83">
        <f t="shared" si="5"/>
        <v>0</v>
      </c>
      <c r="BF62" s="84">
        <f t="shared" si="6"/>
        <v>0</v>
      </c>
      <c r="BG62" s="85">
        <f t="shared" si="7"/>
        <v>0</v>
      </c>
      <c r="BH62" s="86">
        <f t="shared" si="8"/>
        <v>0</v>
      </c>
      <c r="BI62" s="94">
        <f t="shared" si="9"/>
        <v>0</v>
      </c>
      <c r="BJ62" s="88">
        <f t="shared" si="10"/>
        <v>0</v>
      </c>
      <c r="BK62" s="88">
        <f t="shared" si="0"/>
        <v>0</v>
      </c>
      <c r="BL62" s="88">
        <f t="shared" si="11"/>
        <v>0</v>
      </c>
      <c r="BM62" s="88">
        <f t="shared" si="1"/>
        <v>0</v>
      </c>
      <c r="BN62" s="89">
        <f t="shared" si="12"/>
        <v>0</v>
      </c>
      <c r="BO62" s="85">
        <f t="shared" si="13"/>
        <v>0</v>
      </c>
      <c r="BP62" s="85">
        <f t="shared" si="2"/>
        <v>0</v>
      </c>
      <c r="BQ62" s="90">
        <f t="shared" si="14"/>
        <v>0</v>
      </c>
      <c r="BR62" s="85">
        <f t="shared" si="3"/>
        <v>0</v>
      </c>
      <c r="BS62" s="91">
        <v>0</v>
      </c>
      <c r="BT62" s="92">
        <f t="shared" si="15"/>
        <v>0</v>
      </c>
      <c r="BU62" s="25">
        <v>142.06619000000001</v>
      </c>
    </row>
    <row r="63" spans="1:73" ht="15.6">
      <c r="A63" s="93" t="s">
        <v>128</v>
      </c>
      <c r="B63" s="80"/>
      <c r="C63" s="80"/>
      <c r="D63" s="80"/>
      <c r="E63" s="80"/>
      <c r="F63" s="80">
        <v>0</v>
      </c>
      <c r="G63" s="80">
        <v>0</v>
      </c>
      <c r="H63" s="80"/>
      <c r="I63" s="80"/>
      <c r="J63" s="80"/>
      <c r="K63" s="80"/>
      <c r="L63" s="80"/>
      <c r="M63" s="80">
        <v>0</v>
      </c>
      <c r="N63" s="80">
        <v>0</v>
      </c>
      <c r="O63" s="80">
        <v>0</v>
      </c>
      <c r="P63" s="80"/>
      <c r="Q63" s="80">
        <v>0</v>
      </c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1">
        <f t="shared" si="4"/>
        <v>0</v>
      </c>
      <c r="BD63" s="82"/>
      <c r="BE63" s="83">
        <f t="shared" si="5"/>
        <v>0</v>
      </c>
      <c r="BF63" s="84">
        <f t="shared" si="6"/>
        <v>0</v>
      </c>
      <c r="BG63" s="85">
        <f t="shared" si="7"/>
        <v>0</v>
      </c>
      <c r="BH63" s="86">
        <f t="shared" si="8"/>
        <v>0</v>
      </c>
      <c r="BI63" s="94">
        <f t="shared" si="9"/>
        <v>0</v>
      </c>
      <c r="BJ63" s="88">
        <f t="shared" si="10"/>
        <v>0</v>
      </c>
      <c r="BK63" s="88">
        <f t="shared" si="0"/>
        <v>0</v>
      </c>
      <c r="BL63" s="88">
        <f t="shared" si="11"/>
        <v>0</v>
      </c>
      <c r="BM63" s="88">
        <f t="shared" si="1"/>
        <v>0</v>
      </c>
      <c r="BN63" s="89">
        <f t="shared" si="12"/>
        <v>0</v>
      </c>
      <c r="BO63" s="85">
        <f t="shared" si="13"/>
        <v>0</v>
      </c>
      <c r="BP63" s="85">
        <f t="shared" si="2"/>
        <v>0</v>
      </c>
      <c r="BQ63" s="90">
        <f t="shared" si="14"/>
        <v>0</v>
      </c>
      <c r="BR63" s="85">
        <f t="shared" si="3"/>
        <v>0</v>
      </c>
      <c r="BS63" s="91">
        <v>0</v>
      </c>
      <c r="BT63" s="92">
        <f t="shared" si="15"/>
        <v>0</v>
      </c>
      <c r="BU63" s="25">
        <v>145.26534100000001</v>
      </c>
    </row>
    <row r="64" spans="1:73" ht="15.6">
      <c r="A64" s="93" t="s">
        <v>129</v>
      </c>
      <c r="B64" s="80"/>
      <c r="C64" s="80"/>
      <c r="D64" s="80"/>
      <c r="E64" s="80"/>
      <c r="F64" s="80">
        <v>0</v>
      </c>
      <c r="G64" s="80">
        <v>0</v>
      </c>
      <c r="H64" s="80"/>
      <c r="I64" s="80"/>
      <c r="J64" s="80"/>
      <c r="K64" s="80"/>
      <c r="L64" s="80"/>
      <c r="M64" s="80">
        <v>0</v>
      </c>
      <c r="N64" s="80">
        <v>0</v>
      </c>
      <c r="O64" s="80">
        <v>0</v>
      </c>
      <c r="P64" s="80"/>
      <c r="Q64" s="80">
        <v>0</v>
      </c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1">
        <f t="shared" si="4"/>
        <v>0</v>
      </c>
      <c r="BD64" s="82"/>
      <c r="BE64" s="83">
        <f t="shared" si="5"/>
        <v>0</v>
      </c>
      <c r="BF64" s="84">
        <f t="shared" si="6"/>
        <v>0</v>
      </c>
      <c r="BG64" s="85">
        <f t="shared" si="7"/>
        <v>0</v>
      </c>
      <c r="BH64" s="86">
        <f t="shared" si="8"/>
        <v>0</v>
      </c>
      <c r="BI64" s="94">
        <f t="shared" si="9"/>
        <v>0</v>
      </c>
      <c r="BJ64" s="88">
        <f t="shared" si="10"/>
        <v>0</v>
      </c>
      <c r="BK64" s="88">
        <f t="shared" si="0"/>
        <v>0</v>
      </c>
      <c r="BL64" s="88">
        <f t="shared" si="11"/>
        <v>0</v>
      </c>
      <c r="BM64" s="88">
        <f t="shared" si="1"/>
        <v>0</v>
      </c>
      <c r="BN64" s="89">
        <f t="shared" si="12"/>
        <v>0</v>
      </c>
      <c r="BO64" s="85">
        <f t="shared" si="13"/>
        <v>0</v>
      </c>
      <c r="BP64" s="85">
        <f t="shared" si="2"/>
        <v>0</v>
      </c>
      <c r="BQ64" s="90">
        <f t="shared" si="14"/>
        <v>0</v>
      </c>
      <c r="BR64" s="85">
        <f t="shared" si="3"/>
        <v>0</v>
      </c>
      <c r="BS64" s="91">
        <v>0</v>
      </c>
      <c r="BT64" s="92">
        <f t="shared" si="15"/>
        <v>0</v>
      </c>
      <c r="BU64" s="25">
        <v>106.95353799999999</v>
      </c>
    </row>
    <row r="65" spans="1:73" ht="15.6">
      <c r="A65" s="93" t="s">
        <v>130</v>
      </c>
      <c r="B65" s="80"/>
      <c r="C65" s="80"/>
      <c r="D65" s="80"/>
      <c r="E65" s="80"/>
      <c r="F65" s="80">
        <v>0</v>
      </c>
      <c r="G65" s="80">
        <v>0</v>
      </c>
      <c r="H65" s="80"/>
      <c r="I65" s="80"/>
      <c r="J65" s="80"/>
      <c r="K65" s="80"/>
      <c r="L65" s="80"/>
      <c r="M65" s="80">
        <v>0</v>
      </c>
      <c r="N65" s="80">
        <v>0</v>
      </c>
      <c r="O65" s="80">
        <v>0</v>
      </c>
      <c r="P65" s="80"/>
      <c r="Q65" s="80">
        <v>0</v>
      </c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1">
        <f t="shared" si="4"/>
        <v>0</v>
      </c>
      <c r="BD65" s="82"/>
      <c r="BE65" s="83">
        <f t="shared" si="5"/>
        <v>0</v>
      </c>
      <c r="BF65" s="84">
        <f t="shared" si="6"/>
        <v>0</v>
      </c>
      <c r="BG65" s="85">
        <f t="shared" si="7"/>
        <v>0</v>
      </c>
      <c r="BH65" s="86">
        <f t="shared" si="8"/>
        <v>0</v>
      </c>
      <c r="BI65" s="94">
        <f t="shared" si="9"/>
        <v>0</v>
      </c>
      <c r="BJ65" s="88">
        <f t="shared" si="10"/>
        <v>0</v>
      </c>
      <c r="BK65" s="88">
        <f t="shared" si="0"/>
        <v>0</v>
      </c>
      <c r="BL65" s="88">
        <f t="shared" si="11"/>
        <v>0</v>
      </c>
      <c r="BM65" s="88">
        <f t="shared" si="1"/>
        <v>0</v>
      </c>
      <c r="BN65" s="89">
        <f t="shared" si="12"/>
        <v>0</v>
      </c>
      <c r="BO65" s="85">
        <f t="shared" si="13"/>
        <v>0</v>
      </c>
      <c r="BP65" s="85">
        <f t="shared" si="2"/>
        <v>0</v>
      </c>
      <c r="BQ65" s="90">
        <f t="shared" si="14"/>
        <v>0</v>
      </c>
      <c r="BR65" s="85">
        <f t="shared" si="3"/>
        <v>0</v>
      </c>
      <c r="BS65" s="91">
        <v>0</v>
      </c>
      <c r="BT65" s="92">
        <f t="shared" si="15"/>
        <v>0</v>
      </c>
      <c r="BU65" s="25">
        <v>7.9140740000000003</v>
      </c>
    </row>
    <row r="66" spans="1:73" ht="15.6">
      <c r="A66" s="93" t="s">
        <v>131</v>
      </c>
      <c r="B66" s="80"/>
      <c r="C66" s="80"/>
      <c r="D66" s="80"/>
      <c r="E66" s="80"/>
      <c r="F66" s="80">
        <v>0</v>
      </c>
      <c r="G66" s="80">
        <v>0</v>
      </c>
      <c r="H66" s="80"/>
      <c r="I66" s="80"/>
      <c r="J66" s="80"/>
      <c r="K66" s="80"/>
      <c r="L66" s="80"/>
      <c r="M66" s="80">
        <v>0</v>
      </c>
      <c r="N66" s="80">
        <v>0</v>
      </c>
      <c r="O66" s="80">
        <v>0</v>
      </c>
      <c r="P66" s="80"/>
      <c r="Q66" s="80">
        <v>0</v>
      </c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1">
        <f t="shared" si="4"/>
        <v>0</v>
      </c>
      <c r="BD66" s="82"/>
      <c r="BE66" s="83">
        <f t="shared" si="5"/>
        <v>0</v>
      </c>
      <c r="BF66" s="84">
        <f t="shared" si="6"/>
        <v>0</v>
      </c>
      <c r="BG66" s="85">
        <f t="shared" si="7"/>
        <v>0</v>
      </c>
      <c r="BH66" s="86">
        <f t="shared" si="8"/>
        <v>0</v>
      </c>
      <c r="BI66" s="94">
        <f t="shared" si="9"/>
        <v>0</v>
      </c>
      <c r="BJ66" s="88">
        <f t="shared" si="10"/>
        <v>0</v>
      </c>
      <c r="BK66" s="88">
        <f t="shared" si="0"/>
        <v>0</v>
      </c>
      <c r="BL66" s="88">
        <f t="shared" si="11"/>
        <v>0</v>
      </c>
      <c r="BM66" s="88">
        <f t="shared" si="1"/>
        <v>0</v>
      </c>
      <c r="BN66" s="89">
        <f t="shared" si="12"/>
        <v>0</v>
      </c>
      <c r="BO66" s="85">
        <f t="shared" si="13"/>
        <v>0</v>
      </c>
      <c r="BP66" s="85">
        <f t="shared" si="2"/>
        <v>0</v>
      </c>
      <c r="BQ66" s="90">
        <f t="shared" si="14"/>
        <v>0</v>
      </c>
      <c r="BR66" s="85">
        <f t="shared" si="3"/>
        <v>0</v>
      </c>
      <c r="BS66" s="91">
        <v>0</v>
      </c>
      <c r="BT66" s="92">
        <f t="shared" si="15"/>
        <v>0</v>
      </c>
      <c r="BU66" s="25">
        <v>7.9140740000000003</v>
      </c>
    </row>
    <row r="67" spans="1:73" ht="15.6">
      <c r="A67" s="93" t="s">
        <v>132</v>
      </c>
      <c r="B67" s="80"/>
      <c r="C67" s="80"/>
      <c r="D67" s="80"/>
      <c r="E67" s="80"/>
      <c r="F67" s="80">
        <v>0</v>
      </c>
      <c r="G67" s="80">
        <v>0</v>
      </c>
      <c r="H67" s="80"/>
      <c r="I67" s="80"/>
      <c r="J67" s="80"/>
      <c r="K67" s="80"/>
      <c r="L67" s="80"/>
      <c r="M67" s="80">
        <v>0</v>
      </c>
      <c r="N67" s="80">
        <v>0</v>
      </c>
      <c r="O67" s="80">
        <v>0</v>
      </c>
      <c r="P67" s="80"/>
      <c r="Q67" s="80">
        <v>0</v>
      </c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1">
        <f t="shared" si="4"/>
        <v>0</v>
      </c>
      <c r="BD67" s="82"/>
      <c r="BE67" s="83">
        <f t="shared" si="5"/>
        <v>0</v>
      </c>
      <c r="BF67" s="84">
        <f t="shared" si="6"/>
        <v>0</v>
      </c>
      <c r="BG67" s="85">
        <f t="shared" si="7"/>
        <v>0</v>
      </c>
      <c r="BH67" s="86">
        <f t="shared" si="8"/>
        <v>0</v>
      </c>
      <c r="BI67" s="94">
        <f t="shared" si="9"/>
        <v>0</v>
      </c>
      <c r="BJ67" s="88">
        <f t="shared" si="10"/>
        <v>0</v>
      </c>
      <c r="BK67" s="88">
        <f t="shared" si="0"/>
        <v>0</v>
      </c>
      <c r="BL67" s="88">
        <f t="shared" si="11"/>
        <v>0</v>
      </c>
      <c r="BM67" s="88">
        <f t="shared" si="1"/>
        <v>0</v>
      </c>
      <c r="BN67" s="89">
        <f t="shared" si="12"/>
        <v>0</v>
      </c>
      <c r="BO67" s="85">
        <f t="shared" si="13"/>
        <v>0</v>
      </c>
      <c r="BP67" s="85">
        <f t="shared" si="2"/>
        <v>0</v>
      </c>
      <c r="BQ67" s="90">
        <f t="shared" si="14"/>
        <v>0</v>
      </c>
      <c r="BR67" s="85">
        <f t="shared" si="3"/>
        <v>0</v>
      </c>
      <c r="BS67" s="91">
        <v>0</v>
      </c>
      <c r="BT67" s="92">
        <f t="shared" si="15"/>
        <v>0</v>
      </c>
      <c r="BU67" s="25">
        <v>7.9070960000000001</v>
      </c>
    </row>
    <row r="68" spans="1:73" ht="15.6">
      <c r="A68" s="93" t="s">
        <v>133</v>
      </c>
      <c r="B68" s="80"/>
      <c r="C68" s="80"/>
      <c r="D68" s="80"/>
      <c r="E68" s="80"/>
      <c r="F68" s="80">
        <v>0</v>
      </c>
      <c r="G68" s="80">
        <v>0</v>
      </c>
      <c r="H68" s="80"/>
      <c r="I68" s="80"/>
      <c r="J68" s="80"/>
      <c r="K68" s="80"/>
      <c r="L68" s="80"/>
      <c r="M68" s="80">
        <v>0</v>
      </c>
      <c r="N68" s="80">
        <v>0</v>
      </c>
      <c r="O68" s="80">
        <v>0</v>
      </c>
      <c r="P68" s="80"/>
      <c r="Q68" s="80">
        <v>0</v>
      </c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1">
        <f t="shared" si="4"/>
        <v>0</v>
      </c>
      <c r="BD68" s="82"/>
      <c r="BE68" s="83">
        <f t="shared" si="5"/>
        <v>0</v>
      </c>
      <c r="BF68" s="84">
        <f t="shared" si="6"/>
        <v>0</v>
      </c>
      <c r="BG68" s="85">
        <f t="shared" si="7"/>
        <v>0</v>
      </c>
      <c r="BH68" s="86">
        <f t="shared" si="8"/>
        <v>0</v>
      </c>
      <c r="BI68" s="94">
        <f t="shared" si="9"/>
        <v>0</v>
      </c>
      <c r="BJ68" s="88">
        <f t="shared" si="10"/>
        <v>0</v>
      </c>
      <c r="BK68" s="88">
        <f t="shared" si="0"/>
        <v>0</v>
      </c>
      <c r="BL68" s="88">
        <f t="shared" si="11"/>
        <v>0</v>
      </c>
      <c r="BM68" s="88">
        <f t="shared" si="1"/>
        <v>0</v>
      </c>
      <c r="BN68" s="89">
        <f t="shared" si="12"/>
        <v>0</v>
      </c>
      <c r="BO68" s="85">
        <f t="shared" si="13"/>
        <v>0</v>
      </c>
      <c r="BP68" s="85">
        <f t="shared" si="2"/>
        <v>0</v>
      </c>
      <c r="BQ68" s="90">
        <f t="shared" si="14"/>
        <v>0</v>
      </c>
      <c r="BR68" s="85">
        <f t="shared" si="3"/>
        <v>0</v>
      </c>
      <c r="BS68" s="91">
        <v>0</v>
      </c>
      <c r="BT68" s="92">
        <f t="shared" si="15"/>
        <v>0</v>
      </c>
      <c r="BU68" s="25">
        <v>7.9263529999999998</v>
      </c>
    </row>
    <row r="69" spans="1:73" ht="15.6">
      <c r="A69" s="93" t="s">
        <v>134</v>
      </c>
      <c r="B69" s="80"/>
      <c r="C69" s="80"/>
      <c r="D69" s="80"/>
      <c r="E69" s="80"/>
      <c r="F69" s="80">
        <v>0</v>
      </c>
      <c r="G69" s="80">
        <v>0</v>
      </c>
      <c r="H69" s="80"/>
      <c r="I69" s="80"/>
      <c r="J69" s="80"/>
      <c r="K69" s="80"/>
      <c r="L69" s="80"/>
      <c r="M69" s="80">
        <v>0</v>
      </c>
      <c r="N69" s="80">
        <v>49.452449999999999</v>
      </c>
      <c r="O69" s="80">
        <v>0</v>
      </c>
      <c r="P69" s="80"/>
      <c r="Q69" s="80">
        <v>0</v>
      </c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1">
        <f t="shared" si="4"/>
        <v>49.452449999999999</v>
      </c>
      <c r="BD69" s="82"/>
      <c r="BE69" s="83">
        <f t="shared" si="5"/>
        <v>49.452449999999999</v>
      </c>
      <c r="BF69" s="84">
        <f t="shared" si="6"/>
        <v>46.4818536916125</v>
      </c>
      <c r="BG69" s="85">
        <f t="shared" si="7"/>
        <v>0</v>
      </c>
      <c r="BH69" s="86">
        <f t="shared" si="8"/>
        <v>0</v>
      </c>
      <c r="BI69" s="94">
        <f t="shared" si="9"/>
        <v>46.4818536916125</v>
      </c>
      <c r="BJ69" s="88">
        <f t="shared" si="10"/>
        <v>49.452449999999999</v>
      </c>
      <c r="BK69" s="88">
        <f t="shared" si="0"/>
        <v>0</v>
      </c>
      <c r="BL69" s="88">
        <f t="shared" si="11"/>
        <v>0</v>
      </c>
      <c r="BM69" s="88">
        <f t="shared" si="1"/>
        <v>0</v>
      </c>
      <c r="BN69" s="89">
        <f t="shared" si="12"/>
        <v>49.452449999999999</v>
      </c>
      <c r="BO69" s="85">
        <f t="shared" si="13"/>
        <v>0</v>
      </c>
      <c r="BP69" s="85">
        <f t="shared" si="2"/>
        <v>0</v>
      </c>
      <c r="BQ69" s="90">
        <f t="shared" si="14"/>
        <v>0</v>
      </c>
      <c r="BR69" s="85">
        <f t="shared" si="3"/>
        <v>0</v>
      </c>
      <c r="BS69" s="91">
        <v>0</v>
      </c>
      <c r="BT69" s="92">
        <f t="shared" si="15"/>
        <v>49.452449999999999</v>
      </c>
      <c r="BU69" s="25">
        <v>7.9070960000000001</v>
      </c>
    </row>
    <row r="70" spans="1:73" ht="15.6">
      <c r="A70" s="93" t="s">
        <v>135</v>
      </c>
      <c r="B70" s="80"/>
      <c r="C70" s="80"/>
      <c r="D70" s="80"/>
      <c r="E70" s="80"/>
      <c r="F70" s="80">
        <v>0</v>
      </c>
      <c r="G70" s="80">
        <v>0</v>
      </c>
      <c r="H70" s="80"/>
      <c r="I70" s="80"/>
      <c r="J70" s="80"/>
      <c r="K70" s="80"/>
      <c r="L70" s="80"/>
      <c r="M70" s="80">
        <v>0</v>
      </c>
      <c r="N70" s="80">
        <v>90.163499999999999</v>
      </c>
      <c r="O70" s="80">
        <v>0</v>
      </c>
      <c r="P70" s="80"/>
      <c r="Q70" s="80">
        <v>0</v>
      </c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1">
        <f t="shared" si="4"/>
        <v>90.163499999999999</v>
      </c>
      <c r="BD70" s="82"/>
      <c r="BE70" s="83">
        <f t="shared" si="5"/>
        <v>90.163499999999999</v>
      </c>
      <c r="BF70" s="84">
        <f t="shared" si="6"/>
        <v>84.747401095875006</v>
      </c>
      <c r="BG70" s="85">
        <f t="shared" si="7"/>
        <v>0</v>
      </c>
      <c r="BH70" s="86">
        <f t="shared" si="8"/>
        <v>0</v>
      </c>
      <c r="BI70" s="94">
        <f t="shared" si="9"/>
        <v>84.747401095875006</v>
      </c>
      <c r="BJ70" s="88">
        <f t="shared" si="10"/>
        <v>90.163499999999999</v>
      </c>
      <c r="BK70" s="88">
        <f t="shared" si="0"/>
        <v>0</v>
      </c>
      <c r="BL70" s="88">
        <f t="shared" si="11"/>
        <v>0</v>
      </c>
      <c r="BM70" s="88">
        <f t="shared" si="1"/>
        <v>0</v>
      </c>
      <c r="BN70" s="89">
        <f t="shared" si="12"/>
        <v>90.163499999999999</v>
      </c>
      <c r="BO70" s="85">
        <f t="shared" si="13"/>
        <v>0</v>
      </c>
      <c r="BP70" s="85">
        <f t="shared" si="2"/>
        <v>0</v>
      </c>
      <c r="BQ70" s="90">
        <f t="shared" si="14"/>
        <v>0</v>
      </c>
      <c r="BR70" s="85">
        <f t="shared" si="3"/>
        <v>0</v>
      </c>
      <c r="BS70" s="91">
        <v>0</v>
      </c>
      <c r="BT70" s="92">
        <f t="shared" si="15"/>
        <v>90.163499999999999</v>
      </c>
      <c r="BU70" s="25">
        <v>7.9070960000000001</v>
      </c>
    </row>
    <row r="71" spans="1:73" ht="15.6">
      <c r="A71" s="93" t="s">
        <v>136</v>
      </c>
      <c r="B71" s="80"/>
      <c r="C71" s="80"/>
      <c r="D71" s="80"/>
      <c r="E71" s="80"/>
      <c r="F71" s="80">
        <v>0</v>
      </c>
      <c r="G71" s="80">
        <v>0</v>
      </c>
      <c r="H71" s="80"/>
      <c r="I71" s="80"/>
      <c r="J71" s="80"/>
      <c r="K71" s="80"/>
      <c r="L71" s="80"/>
      <c r="M71" s="80">
        <v>0</v>
      </c>
      <c r="N71" s="80">
        <v>90.163499999999999</v>
      </c>
      <c r="O71" s="80">
        <v>0</v>
      </c>
      <c r="P71" s="80"/>
      <c r="Q71" s="80">
        <v>0</v>
      </c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1">
        <f t="shared" si="4"/>
        <v>90.163499999999999</v>
      </c>
      <c r="BD71" s="82"/>
      <c r="BE71" s="83">
        <f t="shared" si="5"/>
        <v>90.163499999999999</v>
      </c>
      <c r="BF71" s="84">
        <f t="shared" si="6"/>
        <v>84.747401095875006</v>
      </c>
      <c r="BG71" s="85">
        <f t="shared" si="7"/>
        <v>0</v>
      </c>
      <c r="BH71" s="86">
        <f t="shared" si="8"/>
        <v>0</v>
      </c>
      <c r="BI71" s="94">
        <f t="shared" si="9"/>
        <v>84.747401095875006</v>
      </c>
      <c r="BJ71" s="88">
        <f t="shared" si="10"/>
        <v>90.163499999999999</v>
      </c>
      <c r="BK71" s="88">
        <f t="shared" si="0"/>
        <v>0</v>
      </c>
      <c r="BL71" s="88">
        <f t="shared" si="11"/>
        <v>0</v>
      </c>
      <c r="BM71" s="88">
        <f t="shared" si="1"/>
        <v>0</v>
      </c>
      <c r="BN71" s="89">
        <f t="shared" si="12"/>
        <v>90.163499999999999</v>
      </c>
      <c r="BO71" s="85">
        <f t="shared" si="13"/>
        <v>0</v>
      </c>
      <c r="BP71" s="85">
        <f t="shared" si="2"/>
        <v>0</v>
      </c>
      <c r="BQ71" s="90">
        <f t="shared" si="14"/>
        <v>0</v>
      </c>
      <c r="BR71" s="85">
        <f t="shared" si="3"/>
        <v>0</v>
      </c>
      <c r="BS71" s="91">
        <v>0</v>
      </c>
      <c r="BT71" s="92">
        <f t="shared" si="15"/>
        <v>90.163499999999999</v>
      </c>
      <c r="BU71" s="25">
        <v>8.1615169999999999</v>
      </c>
    </row>
    <row r="72" spans="1:73" ht="15.6">
      <c r="A72" s="93" t="s">
        <v>137</v>
      </c>
      <c r="B72" s="80"/>
      <c r="C72" s="80"/>
      <c r="D72" s="80"/>
      <c r="E72" s="80"/>
      <c r="F72" s="80">
        <v>0</v>
      </c>
      <c r="G72" s="80">
        <v>0</v>
      </c>
      <c r="H72" s="80"/>
      <c r="I72" s="80"/>
      <c r="J72" s="80"/>
      <c r="K72" s="80"/>
      <c r="L72" s="80"/>
      <c r="M72" s="80">
        <v>0</v>
      </c>
      <c r="N72" s="80">
        <v>90.163499999999999</v>
      </c>
      <c r="O72" s="80">
        <v>0</v>
      </c>
      <c r="P72" s="80"/>
      <c r="Q72" s="80">
        <v>0</v>
      </c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1">
        <f t="shared" si="4"/>
        <v>90.163499999999999</v>
      </c>
      <c r="BD72" s="82"/>
      <c r="BE72" s="83">
        <f t="shared" si="5"/>
        <v>90.163499999999999</v>
      </c>
      <c r="BF72" s="84">
        <f t="shared" si="6"/>
        <v>84.747401095875006</v>
      </c>
      <c r="BG72" s="85">
        <f t="shared" si="7"/>
        <v>0</v>
      </c>
      <c r="BH72" s="86">
        <f t="shared" si="8"/>
        <v>0</v>
      </c>
      <c r="BI72" s="94">
        <f t="shared" si="9"/>
        <v>84.747401095875006</v>
      </c>
      <c r="BJ72" s="88">
        <f t="shared" si="10"/>
        <v>90.163499999999999</v>
      </c>
      <c r="BK72" s="88">
        <f t="shared" si="0"/>
        <v>0</v>
      </c>
      <c r="BL72" s="88">
        <f t="shared" si="11"/>
        <v>0</v>
      </c>
      <c r="BM72" s="88">
        <f t="shared" si="1"/>
        <v>0</v>
      </c>
      <c r="BN72" s="89">
        <f t="shared" si="12"/>
        <v>90.163499999999999</v>
      </c>
      <c r="BO72" s="85">
        <f t="shared" si="13"/>
        <v>0</v>
      </c>
      <c r="BP72" s="85">
        <f t="shared" si="2"/>
        <v>0</v>
      </c>
      <c r="BQ72" s="90">
        <f t="shared" si="14"/>
        <v>0</v>
      </c>
      <c r="BR72" s="85">
        <f t="shared" si="3"/>
        <v>0</v>
      </c>
      <c r="BS72" s="91">
        <v>0</v>
      </c>
      <c r="BT72" s="92">
        <f t="shared" si="15"/>
        <v>90.163499999999999</v>
      </c>
      <c r="BU72" s="25">
        <v>8.1615169999999999</v>
      </c>
    </row>
    <row r="73" spans="1:73" ht="15.6">
      <c r="A73" s="93" t="s">
        <v>138</v>
      </c>
      <c r="B73" s="80"/>
      <c r="C73" s="80"/>
      <c r="D73" s="80"/>
      <c r="E73" s="80"/>
      <c r="F73" s="80">
        <v>0</v>
      </c>
      <c r="G73" s="80">
        <v>0</v>
      </c>
      <c r="H73" s="80"/>
      <c r="I73" s="80"/>
      <c r="J73" s="80"/>
      <c r="K73" s="80"/>
      <c r="L73" s="80"/>
      <c r="M73" s="80">
        <v>0</v>
      </c>
      <c r="N73" s="80">
        <v>49.444499999999998</v>
      </c>
      <c r="O73" s="80">
        <v>0</v>
      </c>
      <c r="P73" s="80"/>
      <c r="Q73" s="80">
        <v>0</v>
      </c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1">
        <f t="shared" si="4"/>
        <v>49.444499999999998</v>
      </c>
      <c r="BD73" s="82"/>
      <c r="BE73" s="83">
        <f t="shared" si="5"/>
        <v>49.444499999999998</v>
      </c>
      <c r="BF73" s="84">
        <f t="shared" si="6"/>
        <v>46.474381246124999</v>
      </c>
      <c r="BG73" s="85">
        <f t="shared" si="7"/>
        <v>0</v>
      </c>
      <c r="BH73" s="86">
        <f t="shared" si="8"/>
        <v>0</v>
      </c>
      <c r="BI73" s="94">
        <f t="shared" si="9"/>
        <v>46.474381246124999</v>
      </c>
      <c r="BJ73" s="88">
        <f t="shared" si="10"/>
        <v>49.444499999999998</v>
      </c>
      <c r="BK73" s="88">
        <f t="shared" ref="BK73:BK104" si="16">U73+AW73+AX73+AY73+E73+F73+G73+AC73</f>
        <v>0</v>
      </c>
      <c r="BL73" s="88">
        <f t="shared" si="11"/>
        <v>0</v>
      </c>
      <c r="BM73" s="88">
        <f t="shared" ref="BM73:BM104" si="17">V73+AB73</f>
        <v>0</v>
      </c>
      <c r="BN73" s="89">
        <f t="shared" si="12"/>
        <v>49.444499999999998</v>
      </c>
      <c r="BO73" s="85">
        <f t="shared" si="13"/>
        <v>0</v>
      </c>
      <c r="BP73" s="85">
        <f t="shared" ref="BP73:BP104" si="18">T73+AR73</f>
        <v>0</v>
      </c>
      <c r="BQ73" s="90">
        <f t="shared" si="14"/>
        <v>0</v>
      </c>
      <c r="BR73" s="85">
        <f t="shared" ref="BR73:BR104" si="19">(I73+L73+AD73+J73+K73+AE73+AG73)</f>
        <v>0</v>
      </c>
      <c r="BS73" s="91">
        <v>0</v>
      </c>
      <c r="BT73" s="92">
        <f t="shared" si="15"/>
        <v>49.444499999999998</v>
      </c>
      <c r="BU73" s="25">
        <v>0</v>
      </c>
    </row>
    <row r="74" spans="1:73" ht="15.6">
      <c r="A74" s="93" t="s">
        <v>139</v>
      </c>
      <c r="B74" s="80"/>
      <c r="C74" s="80"/>
      <c r="D74" s="80"/>
      <c r="E74" s="80"/>
      <c r="F74" s="80">
        <v>0</v>
      </c>
      <c r="G74" s="80">
        <v>0</v>
      </c>
      <c r="H74" s="80"/>
      <c r="I74" s="80"/>
      <c r="J74" s="80"/>
      <c r="K74" s="80"/>
      <c r="L74" s="80"/>
      <c r="M74" s="80">
        <v>0</v>
      </c>
      <c r="N74" s="80">
        <v>8.7255000000000003</v>
      </c>
      <c r="O74" s="80">
        <v>0</v>
      </c>
      <c r="P74" s="80"/>
      <c r="Q74" s="80">
        <v>0</v>
      </c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1">
        <f t="shared" ref="BC74:BC104" si="20">SUM(B74:BB74)</f>
        <v>8.7255000000000003</v>
      </c>
      <c r="BD74" s="82"/>
      <c r="BE74" s="83">
        <f t="shared" ref="BE74:BE104" si="21">SUM(B74:BB74)</f>
        <v>8.7255000000000003</v>
      </c>
      <c r="BF74" s="84">
        <f t="shared" ref="BF74:BF104" si="22">(BJ74-((BJ74*$BD$3)+(BJ74-(BJ74*$BD$3))*$BD$3))+(BK74-((BK74*$BE$3)+(BK74-(BK74*$BE$4))*$BE$4))+(BL74-((BL74*$BF$3)+(BL74-(BL74*$BF$4))*$BF$4))+(BM74-((BM74*$BG$3)+(BM74-(BM74*$BG$4))*$BG$4))</f>
        <v>8.2013613963750007</v>
      </c>
      <c r="BG74" s="85">
        <f t="shared" ref="BG74:BG104" si="23">(BO74-((BO74*$BD$3)+(BO74-(BO74*$BD$3))*$BD$3))+(BP74-((BP74*$BE$3)+(BP74-(BP74*$BE$4))*$BE$4))</f>
        <v>0</v>
      </c>
      <c r="BH74" s="86">
        <f t="shared" ref="BH74:BH104" si="24">ROUND((BR74-((BR74*$BD$3)+(BR74-(BR74*$BD$3))*$BD$3))+(BS74-((BS74*$BE$3)+(BS74-(BS74*$BD$3))*$BD$3)),2)</f>
        <v>0</v>
      </c>
      <c r="BI74" s="94">
        <f t="shared" ref="BI74:BI103" si="25">SUM(BF74:BH74)</f>
        <v>8.2013613963750007</v>
      </c>
      <c r="BJ74" s="88">
        <f t="shared" ref="BJ74:BJ104" si="26">M74+N74+O74+P74+Q74+B74+C74+D74+AH74+AI74</f>
        <v>8.7255000000000003</v>
      </c>
      <c r="BK74" s="88">
        <f t="shared" si="16"/>
        <v>0</v>
      </c>
      <c r="BL74" s="88">
        <f t="shared" ref="BL74:BL104" si="27">AJ74+AK74+AL74+AO74+AP74+W74+X74</f>
        <v>0</v>
      </c>
      <c r="BM74" s="88">
        <f t="shared" si="17"/>
        <v>0</v>
      </c>
      <c r="BN74" s="89">
        <f t="shared" ref="BN74:BN104" si="28">SUM(BJ74:BM74)</f>
        <v>8.7255000000000003</v>
      </c>
      <c r="BO74" s="85">
        <f t="shared" ref="BO74:BO104" si="29">(H74+R74+S74+Z74+AA74+AF74+AM74+AN74+AQ74+AT74+AV74+BA74+BB74+Y74)</f>
        <v>0</v>
      </c>
      <c r="BP74" s="85">
        <f t="shared" si="18"/>
        <v>0</v>
      </c>
      <c r="BQ74" s="90">
        <f t="shared" ref="BQ74:BQ104" si="30">SUM(BO74:BP74)</f>
        <v>0</v>
      </c>
      <c r="BR74" s="85">
        <f t="shared" si="19"/>
        <v>0</v>
      </c>
      <c r="BS74" s="91">
        <v>0</v>
      </c>
      <c r="BT74" s="92">
        <f t="shared" ref="BT74:BT104" si="31">BN74+BQ74+BR74+BS74</f>
        <v>8.7255000000000003</v>
      </c>
      <c r="BU74" s="25">
        <v>0</v>
      </c>
    </row>
    <row r="75" spans="1:73" ht="15.6">
      <c r="A75" s="93" t="s">
        <v>140</v>
      </c>
      <c r="B75" s="80"/>
      <c r="C75" s="80"/>
      <c r="D75" s="80"/>
      <c r="E75" s="80"/>
      <c r="F75" s="80">
        <v>0</v>
      </c>
      <c r="G75" s="80">
        <v>0</v>
      </c>
      <c r="H75" s="80"/>
      <c r="I75" s="80"/>
      <c r="J75" s="80"/>
      <c r="K75" s="80"/>
      <c r="L75" s="80"/>
      <c r="M75" s="80">
        <v>0</v>
      </c>
      <c r="N75" s="80">
        <v>49.444499999999998</v>
      </c>
      <c r="O75" s="80">
        <v>0</v>
      </c>
      <c r="P75" s="80"/>
      <c r="Q75" s="80">
        <v>0</v>
      </c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1">
        <f t="shared" si="20"/>
        <v>49.444499999999998</v>
      </c>
      <c r="BD75" s="82"/>
      <c r="BE75" s="83">
        <f t="shared" si="21"/>
        <v>49.444499999999998</v>
      </c>
      <c r="BF75" s="84">
        <f t="shared" si="22"/>
        <v>46.474381246124999</v>
      </c>
      <c r="BG75" s="85">
        <f t="shared" si="23"/>
        <v>0</v>
      </c>
      <c r="BH75" s="86">
        <f t="shared" si="24"/>
        <v>0</v>
      </c>
      <c r="BI75" s="94">
        <f t="shared" si="25"/>
        <v>46.474381246124999</v>
      </c>
      <c r="BJ75" s="88">
        <f t="shared" si="26"/>
        <v>49.444499999999998</v>
      </c>
      <c r="BK75" s="88">
        <f t="shared" si="16"/>
        <v>0</v>
      </c>
      <c r="BL75" s="88">
        <f t="shared" si="27"/>
        <v>0</v>
      </c>
      <c r="BM75" s="88">
        <f t="shared" si="17"/>
        <v>0</v>
      </c>
      <c r="BN75" s="89">
        <f t="shared" si="28"/>
        <v>49.444499999999998</v>
      </c>
      <c r="BO75" s="85">
        <f t="shared" si="29"/>
        <v>0</v>
      </c>
      <c r="BP75" s="85">
        <f t="shared" si="18"/>
        <v>0</v>
      </c>
      <c r="BQ75" s="90">
        <f t="shared" si="30"/>
        <v>0</v>
      </c>
      <c r="BR75" s="85">
        <f t="shared" si="19"/>
        <v>0</v>
      </c>
      <c r="BS75" s="91">
        <v>0</v>
      </c>
      <c r="BT75" s="92">
        <f t="shared" si="31"/>
        <v>49.444499999999998</v>
      </c>
      <c r="BU75" s="25">
        <v>0</v>
      </c>
    </row>
    <row r="76" spans="1:73" ht="15.6">
      <c r="A76" s="93" t="s">
        <v>141</v>
      </c>
      <c r="B76" s="80"/>
      <c r="C76" s="80"/>
      <c r="D76" s="80"/>
      <c r="E76" s="80"/>
      <c r="F76" s="80">
        <v>0</v>
      </c>
      <c r="G76" s="80">
        <v>0</v>
      </c>
      <c r="H76" s="80"/>
      <c r="I76" s="80"/>
      <c r="J76" s="80"/>
      <c r="K76" s="80"/>
      <c r="L76" s="80"/>
      <c r="M76" s="80">
        <v>0</v>
      </c>
      <c r="N76" s="80">
        <v>48.475000000000001</v>
      </c>
      <c r="O76" s="80">
        <v>0</v>
      </c>
      <c r="P76" s="80"/>
      <c r="Q76" s="80">
        <v>0</v>
      </c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1">
        <f t="shared" si="20"/>
        <v>48.475000000000001</v>
      </c>
      <c r="BD76" s="82"/>
      <c r="BE76" s="83">
        <f t="shared" si="21"/>
        <v>48.475000000000001</v>
      </c>
      <c r="BF76" s="84">
        <f t="shared" si="22"/>
        <v>45.563118868750003</v>
      </c>
      <c r="BG76" s="85">
        <f t="shared" si="23"/>
        <v>0</v>
      </c>
      <c r="BH76" s="86">
        <f t="shared" si="24"/>
        <v>0</v>
      </c>
      <c r="BI76" s="94">
        <f>SUM(BF76:BH76)</f>
        <v>45.563118868750003</v>
      </c>
      <c r="BJ76" s="88">
        <f t="shared" si="26"/>
        <v>48.475000000000001</v>
      </c>
      <c r="BK76" s="88">
        <f t="shared" si="16"/>
        <v>0</v>
      </c>
      <c r="BL76" s="88">
        <f t="shared" si="27"/>
        <v>0</v>
      </c>
      <c r="BM76" s="88">
        <f t="shared" si="17"/>
        <v>0</v>
      </c>
      <c r="BN76" s="89">
        <f t="shared" si="28"/>
        <v>48.475000000000001</v>
      </c>
      <c r="BO76" s="85">
        <f t="shared" si="29"/>
        <v>0</v>
      </c>
      <c r="BP76" s="85">
        <f t="shared" si="18"/>
        <v>0</v>
      </c>
      <c r="BQ76" s="90">
        <f t="shared" si="30"/>
        <v>0</v>
      </c>
      <c r="BR76" s="85">
        <f t="shared" si="19"/>
        <v>0</v>
      </c>
      <c r="BS76" s="91">
        <v>0</v>
      </c>
      <c r="BT76" s="92">
        <f t="shared" si="31"/>
        <v>48.475000000000001</v>
      </c>
      <c r="BU76" s="25">
        <v>0</v>
      </c>
    </row>
    <row r="77" spans="1:73" ht="15.6">
      <c r="A77" s="93" t="s">
        <v>142</v>
      </c>
      <c r="B77" s="80"/>
      <c r="C77" s="80"/>
      <c r="D77" s="80"/>
      <c r="E77" s="80"/>
      <c r="F77" s="80">
        <v>0</v>
      </c>
      <c r="G77" s="80">
        <v>0</v>
      </c>
      <c r="H77" s="80"/>
      <c r="I77" s="80"/>
      <c r="J77" s="80"/>
      <c r="K77" s="80"/>
      <c r="L77" s="80"/>
      <c r="M77" s="80">
        <v>0</v>
      </c>
      <c r="N77" s="80">
        <v>7.7560000000000002</v>
      </c>
      <c r="O77" s="80">
        <v>0</v>
      </c>
      <c r="P77" s="80"/>
      <c r="Q77" s="80">
        <v>0</v>
      </c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1">
        <f t="shared" si="20"/>
        <v>7.7560000000000002</v>
      </c>
      <c r="BD77" s="82"/>
      <c r="BE77" s="83">
        <f t="shared" si="21"/>
        <v>7.7560000000000002</v>
      </c>
      <c r="BF77" s="84">
        <f t="shared" si="22"/>
        <v>7.2900990190000003</v>
      </c>
      <c r="BG77" s="85">
        <f t="shared" si="23"/>
        <v>0</v>
      </c>
      <c r="BH77" s="86">
        <f t="shared" si="24"/>
        <v>0</v>
      </c>
      <c r="BI77" s="94">
        <f t="shared" si="25"/>
        <v>7.2900990190000003</v>
      </c>
      <c r="BJ77" s="88">
        <f t="shared" si="26"/>
        <v>7.7560000000000002</v>
      </c>
      <c r="BK77" s="88">
        <f t="shared" si="16"/>
        <v>0</v>
      </c>
      <c r="BL77" s="88">
        <f t="shared" si="27"/>
        <v>0</v>
      </c>
      <c r="BM77" s="88">
        <f t="shared" si="17"/>
        <v>0</v>
      </c>
      <c r="BN77" s="89">
        <f t="shared" si="28"/>
        <v>7.7560000000000002</v>
      </c>
      <c r="BO77" s="85">
        <f t="shared" si="29"/>
        <v>0</v>
      </c>
      <c r="BP77" s="85">
        <f t="shared" si="18"/>
        <v>0</v>
      </c>
      <c r="BQ77" s="90">
        <f t="shared" si="30"/>
        <v>0</v>
      </c>
      <c r="BR77" s="85">
        <f t="shared" si="19"/>
        <v>0</v>
      </c>
      <c r="BS77" s="91">
        <v>0</v>
      </c>
      <c r="BT77" s="92">
        <f t="shared" si="31"/>
        <v>7.7560000000000002</v>
      </c>
      <c r="BU77" s="25">
        <v>0</v>
      </c>
    </row>
    <row r="78" spans="1:73" ht="15.6">
      <c r="A78" s="93" t="s">
        <v>143</v>
      </c>
      <c r="B78" s="80"/>
      <c r="C78" s="80"/>
      <c r="D78" s="80"/>
      <c r="E78" s="80"/>
      <c r="F78" s="80">
        <v>0</v>
      </c>
      <c r="G78" s="80">
        <v>0</v>
      </c>
      <c r="H78" s="80"/>
      <c r="I78" s="80"/>
      <c r="J78" s="80"/>
      <c r="K78" s="80"/>
      <c r="L78" s="80"/>
      <c r="M78" s="80">
        <v>0</v>
      </c>
      <c r="N78" s="80">
        <v>0</v>
      </c>
      <c r="O78" s="80">
        <v>0</v>
      </c>
      <c r="P78" s="80"/>
      <c r="Q78" s="80">
        <v>0</v>
      </c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1">
        <f t="shared" si="20"/>
        <v>0</v>
      </c>
      <c r="BD78" s="82"/>
      <c r="BE78" s="83">
        <f t="shared" si="21"/>
        <v>0</v>
      </c>
      <c r="BF78" s="84">
        <f t="shared" si="22"/>
        <v>0</v>
      </c>
      <c r="BG78" s="85">
        <f t="shared" si="23"/>
        <v>0</v>
      </c>
      <c r="BH78" s="86">
        <f t="shared" si="24"/>
        <v>0</v>
      </c>
      <c r="BI78" s="94">
        <f t="shared" si="25"/>
        <v>0</v>
      </c>
      <c r="BJ78" s="88">
        <f t="shared" si="26"/>
        <v>0</v>
      </c>
      <c r="BK78" s="88">
        <f t="shared" si="16"/>
        <v>0</v>
      </c>
      <c r="BL78" s="88">
        <f t="shared" si="27"/>
        <v>0</v>
      </c>
      <c r="BM78" s="88">
        <f t="shared" si="17"/>
        <v>0</v>
      </c>
      <c r="BN78" s="89">
        <f t="shared" si="28"/>
        <v>0</v>
      </c>
      <c r="BO78" s="85">
        <f t="shared" si="29"/>
        <v>0</v>
      </c>
      <c r="BP78" s="85">
        <f t="shared" si="18"/>
        <v>0</v>
      </c>
      <c r="BQ78" s="90">
        <f t="shared" si="30"/>
        <v>0</v>
      </c>
      <c r="BR78" s="85">
        <f t="shared" si="19"/>
        <v>0</v>
      </c>
      <c r="BS78" s="91">
        <v>0</v>
      </c>
      <c r="BT78" s="92">
        <f t="shared" si="31"/>
        <v>0</v>
      </c>
      <c r="BU78" s="25">
        <v>0</v>
      </c>
    </row>
    <row r="79" spans="1:73" ht="15.6">
      <c r="A79" s="93" t="s">
        <v>144</v>
      </c>
      <c r="B79" s="80"/>
      <c r="C79" s="80"/>
      <c r="D79" s="80"/>
      <c r="E79" s="80"/>
      <c r="F79" s="80">
        <v>0</v>
      </c>
      <c r="G79" s="80">
        <v>0</v>
      </c>
      <c r="H79" s="80"/>
      <c r="I79" s="80"/>
      <c r="J79" s="80"/>
      <c r="K79" s="80"/>
      <c r="L79" s="80"/>
      <c r="M79" s="80">
        <v>0</v>
      </c>
      <c r="N79" s="80">
        <v>0</v>
      </c>
      <c r="O79" s="80">
        <v>0</v>
      </c>
      <c r="P79" s="80"/>
      <c r="Q79" s="80">
        <v>0</v>
      </c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1">
        <f t="shared" si="20"/>
        <v>0</v>
      </c>
      <c r="BD79" s="82"/>
      <c r="BE79" s="83">
        <f t="shared" si="21"/>
        <v>0</v>
      </c>
      <c r="BF79" s="84">
        <f t="shared" si="22"/>
        <v>0</v>
      </c>
      <c r="BG79" s="85">
        <f t="shared" si="23"/>
        <v>0</v>
      </c>
      <c r="BH79" s="86">
        <f t="shared" si="24"/>
        <v>0</v>
      </c>
      <c r="BI79" s="94">
        <f t="shared" si="25"/>
        <v>0</v>
      </c>
      <c r="BJ79" s="88">
        <f t="shared" si="26"/>
        <v>0</v>
      </c>
      <c r="BK79" s="88">
        <f t="shared" si="16"/>
        <v>0</v>
      </c>
      <c r="BL79" s="88">
        <f t="shared" si="27"/>
        <v>0</v>
      </c>
      <c r="BM79" s="88">
        <f t="shared" si="17"/>
        <v>0</v>
      </c>
      <c r="BN79" s="89">
        <f t="shared" si="28"/>
        <v>0</v>
      </c>
      <c r="BO79" s="85">
        <f t="shared" si="29"/>
        <v>0</v>
      </c>
      <c r="BP79" s="85">
        <f t="shared" si="18"/>
        <v>0</v>
      </c>
      <c r="BQ79" s="90">
        <f t="shared" si="30"/>
        <v>0</v>
      </c>
      <c r="BR79" s="85">
        <f t="shared" si="19"/>
        <v>0</v>
      </c>
      <c r="BS79" s="91">
        <v>0</v>
      </c>
      <c r="BT79" s="92">
        <f t="shared" si="31"/>
        <v>0</v>
      </c>
      <c r="BU79" s="25">
        <v>0</v>
      </c>
    </row>
    <row r="80" spans="1:73" ht="15.6">
      <c r="A80" s="93" t="s">
        <v>145</v>
      </c>
      <c r="B80" s="80"/>
      <c r="C80" s="80"/>
      <c r="D80" s="80"/>
      <c r="E80" s="80"/>
      <c r="F80" s="80">
        <v>0</v>
      </c>
      <c r="G80" s="80">
        <v>0</v>
      </c>
      <c r="H80" s="80"/>
      <c r="I80" s="80"/>
      <c r="J80" s="80"/>
      <c r="K80" s="80"/>
      <c r="L80" s="80"/>
      <c r="M80" s="80">
        <v>0</v>
      </c>
      <c r="N80" s="80">
        <v>0</v>
      </c>
      <c r="O80" s="80">
        <v>0</v>
      </c>
      <c r="P80" s="80"/>
      <c r="Q80" s="80">
        <v>0</v>
      </c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1">
        <f t="shared" si="20"/>
        <v>0</v>
      </c>
      <c r="BD80" s="82"/>
      <c r="BE80" s="83">
        <f t="shared" si="21"/>
        <v>0</v>
      </c>
      <c r="BF80" s="84">
        <f t="shared" si="22"/>
        <v>0</v>
      </c>
      <c r="BG80" s="85">
        <f t="shared" si="23"/>
        <v>0</v>
      </c>
      <c r="BH80" s="86">
        <f t="shared" si="24"/>
        <v>0</v>
      </c>
      <c r="BI80" s="94">
        <f t="shared" si="25"/>
        <v>0</v>
      </c>
      <c r="BJ80" s="88">
        <f t="shared" si="26"/>
        <v>0</v>
      </c>
      <c r="BK80" s="88">
        <f t="shared" si="16"/>
        <v>0</v>
      </c>
      <c r="BL80" s="88">
        <f t="shared" si="27"/>
        <v>0</v>
      </c>
      <c r="BM80" s="88">
        <f t="shared" si="17"/>
        <v>0</v>
      </c>
      <c r="BN80" s="89">
        <f t="shared" si="28"/>
        <v>0</v>
      </c>
      <c r="BO80" s="85">
        <f t="shared" si="29"/>
        <v>0</v>
      </c>
      <c r="BP80" s="85">
        <f t="shared" si="18"/>
        <v>0</v>
      </c>
      <c r="BQ80" s="90">
        <f t="shared" si="30"/>
        <v>0</v>
      </c>
      <c r="BR80" s="85">
        <f t="shared" si="19"/>
        <v>0</v>
      </c>
      <c r="BS80" s="91">
        <v>0</v>
      </c>
      <c r="BT80" s="92">
        <f t="shared" si="31"/>
        <v>0</v>
      </c>
      <c r="BU80" s="25">
        <v>0</v>
      </c>
    </row>
    <row r="81" spans="1:73" ht="15.6">
      <c r="A81" s="93" t="s">
        <v>146</v>
      </c>
      <c r="B81" s="80"/>
      <c r="C81" s="80"/>
      <c r="D81" s="80"/>
      <c r="E81" s="80"/>
      <c r="F81" s="80">
        <v>0</v>
      </c>
      <c r="G81" s="80">
        <v>0</v>
      </c>
      <c r="H81" s="80"/>
      <c r="I81" s="80"/>
      <c r="J81" s="80"/>
      <c r="K81" s="80"/>
      <c r="L81" s="80"/>
      <c r="M81" s="80">
        <v>0</v>
      </c>
      <c r="N81" s="80">
        <v>35.466248999999998</v>
      </c>
      <c r="O81" s="80">
        <v>0</v>
      </c>
      <c r="P81" s="80"/>
      <c r="Q81" s="80">
        <v>0</v>
      </c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1">
        <f t="shared" si="20"/>
        <v>35.466248999999998</v>
      </c>
      <c r="BD81" s="82"/>
      <c r="BE81" s="83">
        <f t="shared" si="21"/>
        <v>35.466248999999998</v>
      </c>
      <c r="BF81" s="84">
        <f t="shared" si="22"/>
        <v>33.335800289132251</v>
      </c>
      <c r="BG81" s="85">
        <f t="shared" si="23"/>
        <v>0</v>
      </c>
      <c r="BH81" s="86">
        <f t="shared" si="24"/>
        <v>0</v>
      </c>
      <c r="BI81" s="94">
        <f t="shared" si="25"/>
        <v>33.335800289132251</v>
      </c>
      <c r="BJ81" s="88">
        <f t="shared" si="26"/>
        <v>35.466248999999998</v>
      </c>
      <c r="BK81" s="88">
        <f t="shared" si="16"/>
        <v>0</v>
      </c>
      <c r="BL81" s="88">
        <f t="shared" si="27"/>
        <v>0</v>
      </c>
      <c r="BM81" s="88">
        <f t="shared" si="17"/>
        <v>0</v>
      </c>
      <c r="BN81" s="89">
        <f t="shared" si="28"/>
        <v>35.466248999999998</v>
      </c>
      <c r="BO81" s="85">
        <f t="shared" si="29"/>
        <v>0</v>
      </c>
      <c r="BP81" s="85">
        <f t="shared" si="18"/>
        <v>0</v>
      </c>
      <c r="BQ81" s="90">
        <f t="shared" si="30"/>
        <v>0</v>
      </c>
      <c r="BR81" s="85">
        <f t="shared" si="19"/>
        <v>0</v>
      </c>
      <c r="BS81" s="91">
        <v>0</v>
      </c>
      <c r="BT81" s="92">
        <f t="shared" si="31"/>
        <v>35.466248999999998</v>
      </c>
      <c r="BU81" s="25">
        <v>0</v>
      </c>
    </row>
    <row r="82" spans="1:73" ht="15.6">
      <c r="A82" s="93" t="s">
        <v>147</v>
      </c>
      <c r="B82" s="80"/>
      <c r="C82" s="80"/>
      <c r="D82" s="80"/>
      <c r="E82" s="80"/>
      <c r="F82" s="80">
        <v>0</v>
      </c>
      <c r="G82" s="80">
        <v>0</v>
      </c>
      <c r="H82" s="80"/>
      <c r="I82" s="80"/>
      <c r="J82" s="80"/>
      <c r="K82" s="80"/>
      <c r="L82" s="80"/>
      <c r="M82" s="80">
        <v>0</v>
      </c>
      <c r="N82" s="80">
        <v>0</v>
      </c>
      <c r="O82" s="80">
        <v>0</v>
      </c>
      <c r="P82" s="80"/>
      <c r="Q82" s="80">
        <v>0</v>
      </c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1">
        <f t="shared" si="20"/>
        <v>0</v>
      </c>
      <c r="BD82" s="82"/>
      <c r="BE82" s="83">
        <f t="shared" si="21"/>
        <v>0</v>
      </c>
      <c r="BF82" s="84">
        <f t="shared" si="22"/>
        <v>0</v>
      </c>
      <c r="BG82" s="85">
        <f t="shared" si="23"/>
        <v>0</v>
      </c>
      <c r="BH82" s="86">
        <f t="shared" si="24"/>
        <v>0</v>
      </c>
      <c r="BI82" s="94">
        <f t="shared" si="25"/>
        <v>0</v>
      </c>
      <c r="BJ82" s="88">
        <f t="shared" si="26"/>
        <v>0</v>
      </c>
      <c r="BK82" s="88">
        <f t="shared" si="16"/>
        <v>0</v>
      </c>
      <c r="BL82" s="88">
        <f t="shared" si="27"/>
        <v>0</v>
      </c>
      <c r="BM82" s="88">
        <f t="shared" si="17"/>
        <v>0</v>
      </c>
      <c r="BN82" s="89">
        <f t="shared" si="28"/>
        <v>0</v>
      </c>
      <c r="BO82" s="85">
        <f t="shared" si="29"/>
        <v>0</v>
      </c>
      <c r="BP82" s="85">
        <f t="shared" si="18"/>
        <v>0</v>
      </c>
      <c r="BQ82" s="90">
        <f t="shared" si="30"/>
        <v>0</v>
      </c>
      <c r="BR82" s="85">
        <f t="shared" si="19"/>
        <v>0</v>
      </c>
      <c r="BS82" s="91">
        <v>0</v>
      </c>
      <c r="BT82" s="92">
        <f t="shared" si="31"/>
        <v>0</v>
      </c>
      <c r="BU82" s="25">
        <v>0</v>
      </c>
    </row>
    <row r="83" spans="1:73" ht="15.6">
      <c r="A83" s="93" t="s">
        <v>148</v>
      </c>
      <c r="B83" s="80"/>
      <c r="C83" s="80"/>
      <c r="D83" s="80"/>
      <c r="E83" s="80"/>
      <c r="F83" s="80">
        <v>0</v>
      </c>
      <c r="G83" s="80">
        <v>0</v>
      </c>
      <c r="H83" s="80"/>
      <c r="I83" s="80"/>
      <c r="J83" s="80"/>
      <c r="K83" s="80"/>
      <c r="L83" s="80"/>
      <c r="M83" s="80">
        <v>0</v>
      </c>
      <c r="N83" s="80">
        <v>0</v>
      </c>
      <c r="O83" s="80">
        <v>0</v>
      </c>
      <c r="P83" s="80"/>
      <c r="Q83" s="80">
        <v>0</v>
      </c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1">
        <f t="shared" si="20"/>
        <v>0</v>
      </c>
      <c r="BD83" s="82"/>
      <c r="BE83" s="83">
        <f t="shared" si="21"/>
        <v>0</v>
      </c>
      <c r="BF83" s="84">
        <f t="shared" si="22"/>
        <v>0</v>
      </c>
      <c r="BG83" s="85">
        <f t="shared" si="23"/>
        <v>0</v>
      </c>
      <c r="BH83" s="86">
        <f t="shared" si="24"/>
        <v>0</v>
      </c>
      <c r="BI83" s="94">
        <f t="shared" si="25"/>
        <v>0</v>
      </c>
      <c r="BJ83" s="88">
        <f t="shared" si="26"/>
        <v>0</v>
      </c>
      <c r="BK83" s="88">
        <f t="shared" si="16"/>
        <v>0</v>
      </c>
      <c r="BL83" s="88">
        <f t="shared" si="27"/>
        <v>0</v>
      </c>
      <c r="BM83" s="88">
        <f t="shared" si="17"/>
        <v>0</v>
      </c>
      <c r="BN83" s="89">
        <f t="shared" si="28"/>
        <v>0</v>
      </c>
      <c r="BO83" s="85">
        <f t="shared" si="29"/>
        <v>0</v>
      </c>
      <c r="BP83" s="85">
        <f t="shared" si="18"/>
        <v>0</v>
      </c>
      <c r="BQ83" s="90">
        <f t="shared" si="30"/>
        <v>0</v>
      </c>
      <c r="BR83" s="85">
        <f t="shared" si="19"/>
        <v>0</v>
      </c>
      <c r="BS83" s="91">
        <v>0</v>
      </c>
      <c r="BT83" s="92">
        <f t="shared" si="31"/>
        <v>0</v>
      </c>
      <c r="BU83" s="25">
        <v>0</v>
      </c>
    </row>
    <row r="84" spans="1:73" ht="15.6">
      <c r="A84" s="93" t="s">
        <v>149</v>
      </c>
      <c r="B84" s="80"/>
      <c r="C84" s="80"/>
      <c r="D84" s="80"/>
      <c r="E84" s="80"/>
      <c r="F84" s="80">
        <v>0</v>
      </c>
      <c r="G84" s="80">
        <v>0</v>
      </c>
      <c r="H84" s="80"/>
      <c r="I84" s="80"/>
      <c r="J84" s="80"/>
      <c r="K84" s="80"/>
      <c r="L84" s="80"/>
      <c r="M84" s="80">
        <v>0</v>
      </c>
      <c r="N84" s="80">
        <v>0</v>
      </c>
      <c r="O84" s="80">
        <v>0</v>
      </c>
      <c r="P84" s="80"/>
      <c r="Q84" s="80">
        <v>0</v>
      </c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1">
        <f t="shared" si="20"/>
        <v>0</v>
      </c>
      <c r="BD84" s="82"/>
      <c r="BE84" s="83">
        <f t="shared" si="21"/>
        <v>0</v>
      </c>
      <c r="BF84" s="84">
        <f t="shared" si="22"/>
        <v>0</v>
      </c>
      <c r="BG84" s="85">
        <f t="shared" si="23"/>
        <v>0</v>
      </c>
      <c r="BH84" s="86">
        <f t="shared" si="24"/>
        <v>0</v>
      </c>
      <c r="BI84" s="94">
        <f t="shared" si="25"/>
        <v>0</v>
      </c>
      <c r="BJ84" s="88">
        <f t="shared" si="26"/>
        <v>0</v>
      </c>
      <c r="BK84" s="88">
        <f t="shared" si="16"/>
        <v>0</v>
      </c>
      <c r="BL84" s="88">
        <f t="shared" si="27"/>
        <v>0</v>
      </c>
      <c r="BM84" s="88">
        <f t="shared" si="17"/>
        <v>0</v>
      </c>
      <c r="BN84" s="89">
        <f t="shared" si="28"/>
        <v>0</v>
      </c>
      <c r="BO84" s="85">
        <f t="shared" si="29"/>
        <v>0</v>
      </c>
      <c r="BP84" s="85">
        <f t="shared" si="18"/>
        <v>0</v>
      </c>
      <c r="BQ84" s="90">
        <f t="shared" si="30"/>
        <v>0</v>
      </c>
      <c r="BR84" s="85">
        <f t="shared" si="19"/>
        <v>0</v>
      </c>
      <c r="BS84" s="91">
        <v>0</v>
      </c>
      <c r="BT84" s="92">
        <f t="shared" si="31"/>
        <v>0</v>
      </c>
      <c r="BU84" s="25">
        <v>0</v>
      </c>
    </row>
    <row r="85" spans="1:73" ht="15.6">
      <c r="A85" s="93" t="s">
        <v>150</v>
      </c>
      <c r="B85" s="80"/>
      <c r="C85" s="80"/>
      <c r="D85" s="80"/>
      <c r="E85" s="80"/>
      <c r="F85" s="80">
        <v>0</v>
      </c>
      <c r="G85" s="80">
        <v>0</v>
      </c>
      <c r="H85" s="80"/>
      <c r="I85" s="80"/>
      <c r="J85" s="80"/>
      <c r="K85" s="80"/>
      <c r="L85" s="80"/>
      <c r="M85" s="80">
        <v>0</v>
      </c>
      <c r="N85" s="80">
        <v>0</v>
      </c>
      <c r="O85" s="80">
        <v>0</v>
      </c>
      <c r="P85" s="80"/>
      <c r="Q85" s="80">
        <v>0</v>
      </c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1">
        <f t="shared" si="20"/>
        <v>0</v>
      </c>
      <c r="BD85" s="82"/>
      <c r="BE85" s="83">
        <f t="shared" si="21"/>
        <v>0</v>
      </c>
      <c r="BF85" s="84">
        <f t="shared" si="22"/>
        <v>0</v>
      </c>
      <c r="BG85" s="85">
        <f t="shared" si="23"/>
        <v>0</v>
      </c>
      <c r="BH85" s="86">
        <f t="shared" si="24"/>
        <v>0</v>
      </c>
      <c r="BI85" s="94">
        <f t="shared" si="25"/>
        <v>0</v>
      </c>
      <c r="BJ85" s="88">
        <f t="shared" si="26"/>
        <v>0</v>
      </c>
      <c r="BK85" s="88">
        <f t="shared" si="16"/>
        <v>0</v>
      </c>
      <c r="BL85" s="88">
        <f t="shared" si="27"/>
        <v>0</v>
      </c>
      <c r="BM85" s="88">
        <f t="shared" si="17"/>
        <v>0</v>
      </c>
      <c r="BN85" s="89">
        <f t="shared" si="28"/>
        <v>0</v>
      </c>
      <c r="BO85" s="85">
        <f t="shared" si="29"/>
        <v>0</v>
      </c>
      <c r="BP85" s="85">
        <f t="shared" si="18"/>
        <v>0</v>
      </c>
      <c r="BQ85" s="90">
        <f t="shared" si="30"/>
        <v>0</v>
      </c>
      <c r="BR85" s="85">
        <f t="shared" si="19"/>
        <v>0</v>
      </c>
      <c r="BS85" s="91">
        <v>0</v>
      </c>
      <c r="BT85" s="92">
        <f t="shared" si="31"/>
        <v>0</v>
      </c>
      <c r="BU85" s="25">
        <v>0</v>
      </c>
    </row>
    <row r="86" spans="1:73" ht="15.6">
      <c r="A86" s="93" t="s">
        <v>151</v>
      </c>
      <c r="B86" s="80"/>
      <c r="C86" s="80"/>
      <c r="D86" s="80"/>
      <c r="E86" s="80"/>
      <c r="F86" s="80">
        <v>0</v>
      </c>
      <c r="G86" s="80">
        <v>0</v>
      </c>
      <c r="H86" s="80"/>
      <c r="I86" s="80"/>
      <c r="J86" s="80"/>
      <c r="K86" s="80"/>
      <c r="L86" s="80"/>
      <c r="M86" s="80">
        <v>0</v>
      </c>
      <c r="N86" s="80">
        <v>0</v>
      </c>
      <c r="O86" s="80">
        <v>0</v>
      </c>
      <c r="P86" s="80"/>
      <c r="Q86" s="80">
        <v>0</v>
      </c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1">
        <f t="shared" si="20"/>
        <v>0</v>
      </c>
      <c r="BD86" s="82"/>
      <c r="BE86" s="83">
        <f t="shared" si="21"/>
        <v>0</v>
      </c>
      <c r="BF86" s="84">
        <f t="shared" si="22"/>
        <v>0</v>
      </c>
      <c r="BG86" s="85">
        <f t="shared" si="23"/>
        <v>0</v>
      </c>
      <c r="BH86" s="86">
        <f t="shared" si="24"/>
        <v>0</v>
      </c>
      <c r="BI86" s="94">
        <f t="shared" si="25"/>
        <v>0</v>
      </c>
      <c r="BJ86" s="88">
        <f t="shared" si="26"/>
        <v>0</v>
      </c>
      <c r="BK86" s="88">
        <f t="shared" si="16"/>
        <v>0</v>
      </c>
      <c r="BL86" s="88">
        <f t="shared" si="27"/>
        <v>0</v>
      </c>
      <c r="BM86" s="88">
        <f t="shared" si="17"/>
        <v>0</v>
      </c>
      <c r="BN86" s="89">
        <f t="shared" si="28"/>
        <v>0</v>
      </c>
      <c r="BO86" s="85">
        <f t="shared" si="29"/>
        <v>0</v>
      </c>
      <c r="BP86" s="85">
        <f t="shared" si="18"/>
        <v>0</v>
      </c>
      <c r="BQ86" s="90">
        <f t="shared" si="30"/>
        <v>0</v>
      </c>
      <c r="BR86" s="85">
        <f t="shared" si="19"/>
        <v>0</v>
      </c>
      <c r="BS86" s="91">
        <v>0</v>
      </c>
      <c r="BT86" s="92">
        <f t="shared" si="31"/>
        <v>0</v>
      </c>
      <c r="BU86" s="25">
        <v>0</v>
      </c>
    </row>
    <row r="87" spans="1:73" ht="15.6">
      <c r="A87" s="93" t="s">
        <v>152</v>
      </c>
      <c r="B87" s="80"/>
      <c r="C87" s="80"/>
      <c r="D87" s="80"/>
      <c r="E87" s="80"/>
      <c r="F87" s="80">
        <v>0</v>
      </c>
      <c r="G87" s="80">
        <v>0</v>
      </c>
      <c r="H87" s="80"/>
      <c r="I87" s="80"/>
      <c r="J87" s="80"/>
      <c r="K87" s="80"/>
      <c r="L87" s="80"/>
      <c r="M87" s="80">
        <v>0</v>
      </c>
      <c r="N87" s="80">
        <v>0</v>
      </c>
      <c r="O87" s="80">
        <v>0</v>
      </c>
      <c r="P87" s="80"/>
      <c r="Q87" s="80">
        <v>0</v>
      </c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1">
        <f t="shared" si="20"/>
        <v>0</v>
      </c>
      <c r="BD87" s="82"/>
      <c r="BE87" s="83">
        <f t="shared" si="21"/>
        <v>0</v>
      </c>
      <c r="BF87" s="84">
        <f t="shared" si="22"/>
        <v>0</v>
      </c>
      <c r="BG87" s="85">
        <f t="shared" si="23"/>
        <v>0</v>
      </c>
      <c r="BH87" s="86">
        <f t="shared" si="24"/>
        <v>0</v>
      </c>
      <c r="BI87" s="94">
        <f t="shared" si="25"/>
        <v>0</v>
      </c>
      <c r="BJ87" s="88">
        <f t="shared" si="26"/>
        <v>0</v>
      </c>
      <c r="BK87" s="88">
        <f t="shared" si="16"/>
        <v>0</v>
      </c>
      <c r="BL87" s="88">
        <f t="shared" si="27"/>
        <v>0</v>
      </c>
      <c r="BM87" s="88">
        <f t="shared" si="17"/>
        <v>0</v>
      </c>
      <c r="BN87" s="89">
        <f t="shared" si="28"/>
        <v>0</v>
      </c>
      <c r="BO87" s="85">
        <f t="shared" si="29"/>
        <v>0</v>
      </c>
      <c r="BP87" s="85">
        <f t="shared" si="18"/>
        <v>0</v>
      </c>
      <c r="BQ87" s="90">
        <f t="shared" si="30"/>
        <v>0</v>
      </c>
      <c r="BR87" s="85">
        <f t="shared" si="19"/>
        <v>0</v>
      </c>
      <c r="BS87" s="91">
        <v>0</v>
      </c>
      <c r="BT87" s="92">
        <f t="shared" si="31"/>
        <v>0</v>
      </c>
      <c r="BU87" s="25">
        <v>191.016684</v>
      </c>
    </row>
    <row r="88" spans="1:73" ht="15.6">
      <c r="A88" s="93" t="s">
        <v>153</v>
      </c>
      <c r="B88" s="80"/>
      <c r="C88" s="80"/>
      <c r="D88" s="80"/>
      <c r="E88" s="80"/>
      <c r="F88" s="80">
        <v>0</v>
      </c>
      <c r="G88" s="80">
        <v>0</v>
      </c>
      <c r="H88" s="80"/>
      <c r="I88" s="80"/>
      <c r="J88" s="80"/>
      <c r="K88" s="80"/>
      <c r="L88" s="80"/>
      <c r="M88" s="80">
        <v>0</v>
      </c>
      <c r="N88" s="80">
        <v>0</v>
      </c>
      <c r="O88" s="80">
        <v>0</v>
      </c>
      <c r="P88" s="80"/>
      <c r="Q88" s="80">
        <v>0</v>
      </c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1">
        <f t="shared" si="20"/>
        <v>0</v>
      </c>
      <c r="BD88" s="82"/>
      <c r="BE88" s="83">
        <f t="shared" si="21"/>
        <v>0</v>
      </c>
      <c r="BF88" s="84">
        <f t="shared" si="22"/>
        <v>0</v>
      </c>
      <c r="BG88" s="85">
        <f t="shared" si="23"/>
        <v>0</v>
      </c>
      <c r="BH88" s="86">
        <f t="shared" si="24"/>
        <v>0</v>
      </c>
      <c r="BI88" s="94">
        <f t="shared" si="25"/>
        <v>0</v>
      </c>
      <c r="BJ88" s="88">
        <f t="shared" si="26"/>
        <v>0</v>
      </c>
      <c r="BK88" s="88">
        <f t="shared" si="16"/>
        <v>0</v>
      </c>
      <c r="BL88" s="88">
        <f t="shared" si="27"/>
        <v>0</v>
      </c>
      <c r="BM88" s="88">
        <f t="shared" si="17"/>
        <v>0</v>
      </c>
      <c r="BN88" s="89">
        <f t="shared" si="28"/>
        <v>0</v>
      </c>
      <c r="BO88" s="85">
        <f t="shared" si="29"/>
        <v>0</v>
      </c>
      <c r="BP88" s="85">
        <f t="shared" si="18"/>
        <v>0</v>
      </c>
      <c r="BQ88" s="90">
        <f t="shared" si="30"/>
        <v>0</v>
      </c>
      <c r="BR88" s="85">
        <f t="shared" si="19"/>
        <v>0</v>
      </c>
      <c r="BS88" s="91">
        <v>0</v>
      </c>
      <c r="BT88" s="92">
        <f t="shared" si="31"/>
        <v>0</v>
      </c>
      <c r="BU88" s="25">
        <v>141.95388600000001</v>
      </c>
    </row>
    <row r="89" spans="1:73" ht="15.6">
      <c r="A89" s="93" t="s">
        <v>154</v>
      </c>
      <c r="B89" s="80"/>
      <c r="C89" s="80"/>
      <c r="D89" s="80"/>
      <c r="E89" s="80"/>
      <c r="F89" s="80">
        <v>0</v>
      </c>
      <c r="G89" s="80">
        <v>0</v>
      </c>
      <c r="H89" s="80"/>
      <c r="I89" s="80"/>
      <c r="J89" s="80"/>
      <c r="K89" s="80"/>
      <c r="L89" s="80"/>
      <c r="M89" s="80">
        <v>0</v>
      </c>
      <c r="N89" s="80">
        <v>0</v>
      </c>
      <c r="O89" s="80">
        <v>0</v>
      </c>
      <c r="P89" s="80"/>
      <c r="Q89" s="80">
        <v>0</v>
      </c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1">
        <f t="shared" si="20"/>
        <v>0</v>
      </c>
      <c r="BD89" s="82"/>
      <c r="BE89" s="83">
        <f t="shared" si="21"/>
        <v>0</v>
      </c>
      <c r="BF89" s="84">
        <f t="shared" si="22"/>
        <v>0</v>
      </c>
      <c r="BG89" s="85">
        <f t="shared" si="23"/>
        <v>0</v>
      </c>
      <c r="BH89" s="86">
        <f t="shared" si="24"/>
        <v>0</v>
      </c>
      <c r="BI89" s="94">
        <f t="shared" si="25"/>
        <v>0</v>
      </c>
      <c r="BJ89" s="88">
        <f t="shared" si="26"/>
        <v>0</v>
      </c>
      <c r="BK89" s="88">
        <f t="shared" si="16"/>
        <v>0</v>
      </c>
      <c r="BL89" s="88">
        <f t="shared" si="27"/>
        <v>0</v>
      </c>
      <c r="BM89" s="88">
        <f t="shared" si="17"/>
        <v>0</v>
      </c>
      <c r="BN89" s="89">
        <f t="shared" si="28"/>
        <v>0</v>
      </c>
      <c r="BO89" s="85">
        <f t="shared" si="29"/>
        <v>0</v>
      </c>
      <c r="BP89" s="85">
        <f t="shared" si="18"/>
        <v>0</v>
      </c>
      <c r="BQ89" s="90">
        <f t="shared" si="30"/>
        <v>0</v>
      </c>
      <c r="BR89" s="85">
        <f t="shared" si="19"/>
        <v>0</v>
      </c>
      <c r="BS89" s="91">
        <v>0</v>
      </c>
      <c r="BT89" s="92">
        <f t="shared" si="31"/>
        <v>0</v>
      </c>
      <c r="BU89" s="25">
        <v>73.025677999999999</v>
      </c>
    </row>
    <row r="90" spans="1:73" ht="15.6">
      <c r="A90" s="93" t="s">
        <v>155</v>
      </c>
      <c r="B90" s="80"/>
      <c r="C90" s="80"/>
      <c r="D90" s="80"/>
      <c r="E90" s="80"/>
      <c r="F90" s="80">
        <v>0</v>
      </c>
      <c r="G90" s="80">
        <v>0</v>
      </c>
      <c r="H90" s="80"/>
      <c r="I90" s="80"/>
      <c r="J90" s="80"/>
      <c r="K90" s="80"/>
      <c r="L90" s="80"/>
      <c r="M90" s="80">
        <v>0</v>
      </c>
      <c r="N90" s="80">
        <v>0</v>
      </c>
      <c r="O90" s="80">
        <v>0</v>
      </c>
      <c r="P90" s="80"/>
      <c r="Q90" s="80">
        <v>0</v>
      </c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1">
        <f t="shared" si="20"/>
        <v>0</v>
      </c>
      <c r="BD90" s="82"/>
      <c r="BE90" s="83">
        <f t="shared" si="21"/>
        <v>0</v>
      </c>
      <c r="BF90" s="84">
        <f t="shared" si="22"/>
        <v>0</v>
      </c>
      <c r="BG90" s="85">
        <f t="shared" si="23"/>
        <v>0</v>
      </c>
      <c r="BH90" s="86">
        <f t="shared" si="24"/>
        <v>0</v>
      </c>
      <c r="BI90" s="94">
        <f t="shared" si="25"/>
        <v>0</v>
      </c>
      <c r="BJ90" s="88">
        <f t="shared" si="26"/>
        <v>0</v>
      </c>
      <c r="BK90" s="88">
        <f t="shared" si="16"/>
        <v>0</v>
      </c>
      <c r="BL90" s="88">
        <f t="shared" si="27"/>
        <v>0</v>
      </c>
      <c r="BM90" s="88">
        <f t="shared" si="17"/>
        <v>0</v>
      </c>
      <c r="BN90" s="89">
        <f t="shared" si="28"/>
        <v>0</v>
      </c>
      <c r="BO90" s="85">
        <f t="shared" si="29"/>
        <v>0</v>
      </c>
      <c r="BP90" s="85">
        <f t="shared" si="18"/>
        <v>0</v>
      </c>
      <c r="BQ90" s="90">
        <f t="shared" si="30"/>
        <v>0</v>
      </c>
      <c r="BR90" s="85">
        <f t="shared" si="19"/>
        <v>0</v>
      </c>
      <c r="BS90" s="91">
        <v>0</v>
      </c>
      <c r="BT90" s="92">
        <f t="shared" si="31"/>
        <v>0</v>
      </c>
      <c r="BU90" s="25">
        <v>0</v>
      </c>
    </row>
    <row r="91" spans="1:73" ht="15.6">
      <c r="A91" s="93" t="s">
        <v>156</v>
      </c>
      <c r="B91" s="80"/>
      <c r="C91" s="80"/>
      <c r="D91" s="80"/>
      <c r="E91" s="80"/>
      <c r="F91" s="80">
        <v>0</v>
      </c>
      <c r="G91" s="80">
        <v>0</v>
      </c>
      <c r="H91" s="80"/>
      <c r="I91" s="80"/>
      <c r="J91" s="80"/>
      <c r="K91" s="80"/>
      <c r="L91" s="80"/>
      <c r="M91" s="80">
        <v>0</v>
      </c>
      <c r="N91" s="80">
        <v>0</v>
      </c>
      <c r="O91" s="80">
        <v>0</v>
      </c>
      <c r="P91" s="80"/>
      <c r="Q91" s="80">
        <v>0</v>
      </c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1">
        <f t="shared" si="20"/>
        <v>0</v>
      </c>
      <c r="BD91" s="82"/>
      <c r="BE91" s="83">
        <f t="shared" si="21"/>
        <v>0</v>
      </c>
      <c r="BF91" s="84">
        <f t="shared" si="22"/>
        <v>0</v>
      </c>
      <c r="BG91" s="85">
        <f t="shared" si="23"/>
        <v>0</v>
      </c>
      <c r="BH91" s="86">
        <f t="shared" si="24"/>
        <v>0</v>
      </c>
      <c r="BI91" s="94">
        <f>SUM(BF91:BH91)</f>
        <v>0</v>
      </c>
      <c r="BJ91" s="88">
        <f t="shared" si="26"/>
        <v>0</v>
      </c>
      <c r="BK91" s="88">
        <f t="shared" si="16"/>
        <v>0</v>
      </c>
      <c r="BL91" s="88">
        <f t="shared" si="27"/>
        <v>0</v>
      </c>
      <c r="BM91" s="88">
        <f t="shared" si="17"/>
        <v>0</v>
      </c>
      <c r="BN91" s="89">
        <f t="shared" si="28"/>
        <v>0</v>
      </c>
      <c r="BO91" s="85">
        <f t="shared" si="29"/>
        <v>0</v>
      </c>
      <c r="BP91" s="85">
        <f t="shared" si="18"/>
        <v>0</v>
      </c>
      <c r="BQ91" s="90">
        <f t="shared" si="30"/>
        <v>0</v>
      </c>
      <c r="BR91" s="85">
        <f t="shared" si="19"/>
        <v>0</v>
      </c>
      <c r="BS91" s="91">
        <v>0</v>
      </c>
      <c r="BT91" s="92">
        <f t="shared" si="31"/>
        <v>0</v>
      </c>
      <c r="BU91" s="25">
        <v>12.950942</v>
      </c>
    </row>
    <row r="92" spans="1:73" ht="15.6">
      <c r="A92" s="93" t="s">
        <v>157</v>
      </c>
      <c r="B92" s="80"/>
      <c r="C92" s="80"/>
      <c r="D92" s="80"/>
      <c r="E92" s="80"/>
      <c r="F92" s="80">
        <v>0</v>
      </c>
      <c r="G92" s="80">
        <v>0</v>
      </c>
      <c r="H92" s="80"/>
      <c r="I92" s="80"/>
      <c r="J92" s="80"/>
      <c r="K92" s="80"/>
      <c r="L92" s="80"/>
      <c r="M92" s="80">
        <v>0</v>
      </c>
      <c r="N92" s="80">
        <v>0</v>
      </c>
      <c r="O92" s="80">
        <v>0</v>
      </c>
      <c r="P92" s="80"/>
      <c r="Q92" s="80">
        <v>0</v>
      </c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1">
        <f t="shared" si="20"/>
        <v>0</v>
      </c>
      <c r="BD92" s="82"/>
      <c r="BE92" s="83">
        <f t="shared" si="21"/>
        <v>0</v>
      </c>
      <c r="BF92" s="84">
        <f t="shared" si="22"/>
        <v>0</v>
      </c>
      <c r="BG92" s="85">
        <f t="shared" si="23"/>
        <v>0</v>
      </c>
      <c r="BH92" s="86">
        <f t="shared" si="24"/>
        <v>0</v>
      </c>
      <c r="BI92" s="94">
        <f t="shared" si="25"/>
        <v>0</v>
      </c>
      <c r="BJ92" s="88">
        <f t="shared" si="26"/>
        <v>0</v>
      </c>
      <c r="BK92" s="88">
        <f t="shared" si="16"/>
        <v>0</v>
      </c>
      <c r="BL92" s="88">
        <f t="shared" si="27"/>
        <v>0</v>
      </c>
      <c r="BM92" s="88">
        <f t="shared" si="17"/>
        <v>0</v>
      </c>
      <c r="BN92" s="89">
        <f t="shared" si="28"/>
        <v>0</v>
      </c>
      <c r="BO92" s="85">
        <f t="shared" si="29"/>
        <v>0</v>
      </c>
      <c r="BP92" s="85">
        <f t="shared" si="18"/>
        <v>0</v>
      </c>
      <c r="BQ92" s="90">
        <f t="shared" si="30"/>
        <v>0</v>
      </c>
      <c r="BR92" s="85">
        <f t="shared" si="19"/>
        <v>0</v>
      </c>
      <c r="BS92" s="91">
        <v>0</v>
      </c>
      <c r="BT92" s="92">
        <f t="shared" si="31"/>
        <v>0</v>
      </c>
      <c r="BU92" s="25">
        <v>0</v>
      </c>
    </row>
    <row r="93" spans="1:73" ht="15.6">
      <c r="A93" s="93" t="s">
        <v>158</v>
      </c>
      <c r="B93" s="80"/>
      <c r="C93" s="80"/>
      <c r="D93" s="80"/>
      <c r="E93" s="80"/>
      <c r="F93" s="80">
        <v>0</v>
      </c>
      <c r="G93" s="80">
        <v>0</v>
      </c>
      <c r="H93" s="80"/>
      <c r="I93" s="80"/>
      <c r="J93" s="80"/>
      <c r="K93" s="80"/>
      <c r="L93" s="80"/>
      <c r="M93" s="80">
        <v>0</v>
      </c>
      <c r="N93" s="80">
        <v>0</v>
      </c>
      <c r="O93" s="80">
        <v>0</v>
      </c>
      <c r="P93" s="80"/>
      <c r="Q93" s="80">
        <v>0</v>
      </c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1">
        <f t="shared" si="20"/>
        <v>0</v>
      </c>
      <c r="BD93" s="82"/>
      <c r="BE93" s="83">
        <f t="shared" si="21"/>
        <v>0</v>
      </c>
      <c r="BF93" s="84">
        <f t="shared" si="22"/>
        <v>0</v>
      </c>
      <c r="BG93" s="85">
        <f t="shared" si="23"/>
        <v>0</v>
      </c>
      <c r="BH93" s="86">
        <f t="shared" si="24"/>
        <v>0</v>
      </c>
      <c r="BI93" s="94">
        <f t="shared" si="25"/>
        <v>0</v>
      </c>
      <c r="BJ93" s="88">
        <f t="shared" si="26"/>
        <v>0</v>
      </c>
      <c r="BK93" s="88">
        <f t="shared" si="16"/>
        <v>0</v>
      </c>
      <c r="BL93" s="88">
        <f t="shared" si="27"/>
        <v>0</v>
      </c>
      <c r="BM93" s="88">
        <f t="shared" si="17"/>
        <v>0</v>
      </c>
      <c r="BN93" s="89">
        <f t="shared" si="28"/>
        <v>0</v>
      </c>
      <c r="BO93" s="85">
        <f t="shared" si="29"/>
        <v>0</v>
      </c>
      <c r="BP93" s="85">
        <f t="shared" si="18"/>
        <v>0</v>
      </c>
      <c r="BQ93" s="90">
        <f t="shared" si="30"/>
        <v>0</v>
      </c>
      <c r="BR93" s="85">
        <f t="shared" si="19"/>
        <v>0</v>
      </c>
      <c r="BS93" s="91">
        <v>0</v>
      </c>
      <c r="BT93" s="92">
        <f t="shared" si="31"/>
        <v>0</v>
      </c>
      <c r="BU93" s="25">
        <v>105.341212</v>
      </c>
    </row>
    <row r="94" spans="1:73" ht="15.6">
      <c r="A94" s="93" t="s">
        <v>159</v>
      </c>
      <c r="B94" s="80"/>
      <c r="C94" s="80"/>
      <c r="D94" s="80"/>
      <c r="E94" s="80"/>
      <c r="F94" s="80">
        <v>0</v>
      </c>
      <c r="G94" s="80">
        <v>0</v>
      </c>
      <c r="H94" s="80"/>
      <c r="I94" s="80"/>
      <c r="J94" s="80"/>
      <c r="K94" s="80"/>
      <c r="L94" s="80"/>
      <c r="M94" s="80">
        <v>0</v>
      </c>
      <c r="N94" s="80">
        <v>0</v>
      </c>
      <c r="O94" s="80">
        <v>0</v>
      </c>
      <c r="P94" s="80"/>
      <c r="Q94" s="80">
        <v>0</v>
      </c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1">
        <f t="shared" si="20"/>
        <v>0</v>
      </c>
      <c r="BD94" s="82"/>
      <c r="BE94" s="83">
        <f t="shared" si="21"/>
        <v>0</v>
      </c>
      <c r="BF94" s="84">
        <f t="shared" si="22"/>
        <v>0</v>
      </c>
      <c r="BG94" s="85">
        <f t="shared" si="23"/>
        <v>0</v>
      </c>
      <c r="BH94" s="86">
        <f t="shared" si="24"/>
        <v>0</v>
      </c>
      <c r="BI94" s="94">
        <f t="shared" si="25"/>
        <v>0</v>
      </c>
      <c r="BJ94" s="88">
        <f t="shared" si="26"/>
        <v>0</v>
      </c>
      <c r="BK94" s="88">
        <f t="shared" si="16"/>
        <v>0</v>
      </c>
      <c r="BL94" s="88">
        <f t="shared" si="27"/>
        <v>0</v>
      </c>
      <c r="BM94" s="88">
        <f t="shared" si="17"/>
        <v>0</v>
      </c>
      <c r="BN94" s="89">
        <f t="shared" si="28"/>
        <v>0</v>
      </c>
      <c r="BO94" s="85">
        <f t="shared" si="29"/>
        <v>0</v>
      </c>
      <c r="BP94" s="85">
        <f t="shared" si="18"/>
        <v>0</v>
      </c>
      <c r="BQ94" s="90">
        <f t="shared" si="30"/>
        <v>0</v>
      </c>
      <c r="BR94" s="85">
        <f t="shared" si="19"/>
        <v>0</v>
      </c>
      <c r="BS94" s="91">
        <v>0</v>
      </c>
      <c r="BT94" s="92">
        <f t="shared" si="31"/>
        <v>0</v>
      </c>
      <c r="BU94" s="25">
        <v>33.587981999999997</v>
      </c>
    </row>
    <row r="95" spans="1:73" ht="15.6">
      <c r="A95" s="93" t="s">
        <v>160</v>
      </c>
      <c r="B95" s="80"/>
      <c r="C95" s="80"/>
      <c r="D95" s="80"/>
      <c r="E95" s="80"/>
      <c r="F95" s="80">
        <v>0</v>
      </c>
      <c r="G95" s="80">
        <v>0</v>
      </c>
      <c r="H95" s="80"/>
      <c r="I95" s="80"/>
      <c r="J95" s="80"/>
      <c r="K95" s="80"/>
      <c r="L95" s="80"/>
      <c r="M95" s="80">
        <v>0</v>
      </c>
      <c r="N95" s="80">
        <v>0</v>
      </c>
      <c r="O95" s="80">
        <v>0</v>
      </c>
      <c r="P95" s="80"/>
      <c r="Q95" s="80">
        <v>0</v>
      </c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N95" s="80"/>
      <c r="AO95" s="80"/>
      <c r="AP95" s="80"/>
      <c r="AQ95" s="80"/>
      <c r="AR95" s="80"/>
      <c r="AS95" s="80"/>
      <c r="AT95" s="80"/>
      <c r="AU95" s="80"/>
      <c r="AV95" s="80"/>
      <c r="AW95" s="80"/>
      <c r="AX95" s="80"/>
      <c r="AY95" s="80"/>
      <c r="AZ95" s="80"/>
      <c r="BA95" s="80"/>
      <c r="BB95" s="80"/>
      <c r="BC95" s="81">
        <f t="shared" si="20"/>
        <v>0</v>
      </c>
      <c r="BD95" s="82"/>
      <c r="BE95" s="83">
        <f t="shared" si="21"/>
        <v>0</v>
      </c>
      <c r="BF95" s="84">
        <f t="shared" si="22"/>
        <v>0</v>
      </c>
      <c r="BG95" s="85">
        <f t="shared" si="23"/>
        <v>0</v>
      </c>
      <c r="BH95" s="86">
        <f t="shared" si="24"/>
        <v>0</v>
      </c>
      <c r="BI95" s="94">
        <f t="shared" si="25"/>
        <v>0</v>
      </c>
      <c r="BJ95" s="88">
        <f t="shared" si="26"/>
        <v>0</v>
      </c>
      <c r="BK95" s="88">
        <f t="shared" si="16"/>
        <v>0</v>
      </c>
      <c r="BL95" s="88">
        <f t="shared" si="27"/>
        <v>0</v>
      </c>
      <c r="BM95" s="88">
        <f t="shared" si="17"/>
        <v>0</v>
      </c>
      <c r="BN95" s="89">
        <f t="shared" si="28"/>
        <v>0</v>
      </c>
      <c r="BO95" s="85">
        <f t="shared" si="29"/>
        <v>0</v>
      </c>
      <c r="BP95" s="85">
        <f t="shared" si="18"/>
        <v>0</v>
      </c>
      <c r="BQ95" s="90">
        <f t="shared" si="30"/>
        <v>0</v>
      </c>
      <c r="BR95" s="85">
        <f t="shared" si="19"/>
        <v>0</v>
      </c>
      <c r="BS95" s="91">
        <v>0</v>
      </c>
      <c r="BT95" s="92">
        <f t="shared" si="31"/>
        <v>0</v>
      </c>
      <c r="BU95" s="25">
        <v>103.127178</v>
      </c>
    </row>
    <row r="96" spans="1:73" ht="15.6">
      <c r="A96" s="93" t="s">
        <v>161</v>
      </c>
      <c r="B96" s="80"/>
      <c r="C96" s="80"/>
      <c r="D96" s="80"/>
      <c r="E96" s="80"/>
      <c r="F96" s="80">
        <v>0</v>
      </c>
      <c r="G96" s="80">
        <v>0</v>
      </c>
      <c r="H96" s="80"/>
      <c r="I96" s="80"/>
      <c r="J96" s="80"/>
      <c r="K96" s="80"/>
      <c r="L96" s="80"/>
      <c r="M96" s="80">
        <v>0</v>
      </c>
      <c r="N96" s="80">
        <v>0</v>
      </c>
      <c r="O96" s="80">
        <v>0</v>
      </c>
      <c r="P96" s="80"/>
      <c r="Q96" s="80">
        <v>0</v>
      </c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  <c r="AN96" s="80"/>
      <c r="AO96" s="80"/>
      <c r="AP96" s="80"/>
      <c r="AQ96" s="80"/>
      <c r="AR96" s="80"/>
      <c r="AS96" s="80"/>
      <c r="AT96" s="80"/>
      <c r="AU96" s="80"/>
      <c r="AV96" s="80"/>
      <c r="AW96" s="80"/>
      <c r="AX96" s="80"/>
      <c r="AY96" s="80"/>
      <c r="AZ96" s="80"/>
      <c r="BA96" s="80"/>
      <c r="BB96" s="80"/>
      <c r="BC96" s="81">
        <f t="shared" si="20"/>
        <v>0</v>
      </c>
      <c r="BD96" s="82"/>
      <c r="BE96" s="83">
        <f t="shared" si="21"/>
        <v>0</v>
      </c>
      <c r="BF96" s="84">
        <f t="shared" si="22"/>
        <v>0</v>
      </c>
      <c r="BG96" s="85">
        <f t="shared" si="23"/>
        <v>0</v>
      </c>
      <c r="BH96" s="86">
        <f t="shared" si="24"/>
        <v>0</v>
      </c>
      <c r="BI96" s="94">
        <f t="shared" si="25"/>
        <v>0</v>
      </c>
      <c r="BJ96" s="88">
        <f t="shared" si="26"/>
        <v>0</v>
      </c>
      <c r="BK96" s="88">
        <f t="shared" si="16"/>
        <v>0</v>
      </c>
      <c r="BL96" s="88">
        <f t="shared" si="27"/>
        <v>0</v>
      </c>
      <c r="BM96" s="88">
        <f t="shared" si="17"/>
        <v>0</v>
      </c>
      <c r="BN96" s="89">
        <f t="shared" si="28"/>
        <v>0</v>
      </c>
      <c r="BO96" s="85">
        <f t="shared" si="29"/>
        <v>0</v>
      </c>
      <c r="BP96" s="85">
        <f t="shared" si="18"/>
        <v>0</v>
      </c>
      <c r="BQ96" s="90">
        <f t="shared" si="30"/>
        <v>0</v>
      </c>
      <c r="BR96" s="85">
        <f t="shared" si="19"/>
        <v>0</v>
      </c>
      <c r="BS96" s="91">
        <v>0</v>
      </c>
      <c r="BT96" s="92">
        <f t="shared" si="31"/>
        <v>0</v>
      </c>
      <c r="BU96" s="25">
        <v>83.186248000000006</v>
      </c>
    </row>
    <row r="97" spans="1:73" ht="15.6">
      <c r="A97" s="93" t="s">
        <v>162</v>
      </c>
      <c r="B97" s="80"/>
      <c r="C97" s="80"/>
      <c r="D97" s="80"/>
      <c r="E97" s="80"/>
      <c r="F97" s="80">
        <v>0</v>
      </c>
      <c r="G97" s="80">
        <v>0</v>
      </c>
      <c r="H97" s="80"/>
      <c r="I97" s="80"/>
      <c r="J97" s="80"/>
      <c r="K97" s="80"/>
      <c r="L97" s="80"/>
      <c r="M97" s="80">
        <v>0</v>
      </c>
      <c r="N97" s="80">
        <v>0</v>
      </c>
      <c r="O97" s="80">
        <v>0</v>
      </c>
      <c r="P97" s="80"/>
      <c r="Q97" s="80">
        <v>0</v>
      </c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0"/>
      <c r="AP97" s="80"/>
      <c r="AQ97" s="80"/>
      <c r="AR97" s="80"/>
      <c r="AS97" s="80"/>
      <c r="AT97" s="80"/>
      <c r="AU97" s="80"/>
      <c r="AV97" s="80"/>
      <c r="AW97" s="80"/>
      <c r="AX97" s="80"/>
      <c r="AY97" s="80"/>
      <c r="AZ97" s="80"/>
      <c r="BA97" s="80"/>
      <c r="BB97" s="80"/>
      <c r="BC97" s="81">
        <f t="shared" si="20"/>
        <v>0</v>
      </c>
      <c r="BD97" s="82"/>
      <c r="BE97" s="83">
        <f t="shared" si="21"/>
        <v>0</v>
      </c>
      <c r="BF97" s="84">
        <f t="shared" si="22"/>
        <v>0</v>
      </c>
      <c r="BG97" s="85">
        <f t="shared" si="23"/>
        <v>0</v>
      </c>
      <c r="BH97" s="86">
        <f t="shared" si="24"/>
        <v>0</v>
      </c>
      <c r="BI97" s="94">
        <f t="shared" si="25"/>
        <v>0</v>
      </c>
      <c r="BJ97" s="88">
        <f t="shared" si="26"/>
        <v>0</v>
      </c>
      <c r="BK97" s="88">
        <f t="shared" si="16"/>
        <v>0</v>
      </c>
      <c r="BL97" s="88">
        <f t="shared" si="27"/>
        <v>0</v>
      </c>
      <c r="BM97" s="88">
        <f t="shared" si="17"/>
        <v>0</v>
      </c>
      <c r="BN97" s="89">
        <f t="shared" si="28"/>
        <v>0</v>
      </c>
      <c r="BO97" s="85">
        <f t="shared" si="29"/>
        <v>0</v>
      </c>
      <c r="BP97" s="85">
        <f t="shared" si="18"/>
        <v>0</v>
      </c>
      <c r="BQ97" s="90">
        <f t="shared" si="30"/>
        <v>0</v>
      </c>
      <c r="BR97" s="85">
        <f t="shared" si="19"/>
        <v>0</v>
      </c>
      <c r="BS97" s="91">
        <v>0</v>
      </c>
      <c r="BT97" s="92">
        <f t="shared" si="31"/>
        <v>0</v>
      </c>
      <c r="BU97" s="25">
        <v>85.384585000000001</v>
      </c>
    </row>
    <row r="98" spans="1:73" ht="15.6">
      <c r="A98" s="93" t="s">
        <v>163</v>
      </c>
      <c r="B98" s="80"/>
      <c r="C98" s="80"/>
      <c r="D98" s="80"/>
      <c r="E98" s="80"/>
      <c r="F98" s="80">
        <v>0</v>
      </c>
      <c r="G98" s="80">
        <v>0</v>
      </c>
      <c r="H98" s="80"/>
      <c r="I98" s="80"/>
      <c r="J98" s="80"/>
      <c r="K98" s="80"/>
      <c r="L98" s="80"/>
      <c r="M98" s="80">
        <v>0</v>
      </c>
      <c r="N98" s="80">
        <v>0</v>
      </c>
      <c r="O98" s="80">
        <v>0</v>
      </c>
      <c r="P98" s="80"/>
      <c r="Q98" s="80">
        <v>0</v>
      </c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/>
      <c r="AP98" s="80"/>
      <c r="AQ98" s="80"/>
      <c r="AR98" s="80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1">
        <f t="shared" si="20"/>
        <v>0</v>
      </c>
      <c r="BD98" s="82"/>
      <c r="BE98" s="83">
        <f t="shared" si="21"/>
        <v>0</v>
      </c>
      <c r="BF98" s="84">
        <f t="shared" si="22"/>
        <v>0</v>
      </c>
      <c r="BG98" s="85">
        <f t="shared" si="23"/>
        <v>0</v>
      </c>
      <c r="BH98" s="86">
        <f t="shared" si="24"/>
        <v>0</v>
      </c>
      <c r="BI98" s="94">
        <f t="shared" si="25"/>
        <v>0</v>
      </c>
      <c r="BJ98" s="88">
        <f t="shared" si="26"/>
        <v>0</v>
      </c>
      <c r="BK98" s="88">
        <f t="shared" si="16"/>
        <v>0</v>
      </c>
      <c r="BL98" s="88">
        <f t="shared" si="27"/>
        <v>0</v>
      </c>
      <c r="BM98" s="88">
        <f t="shared" si="17"/>
        <v>0</v>
      </c>
      <c r="BN98" s="89">
        <f t="shared" si="28"/>
        <v>0</v>
      </c>
      <c r="BO98" s="85">
        <f t="shared" si="29"/>
        <v>0</v>
      </c>
      <c r="BP98" s="85">
        <f t="shared" si="18"/>
        <v>0</v>
      </c>
      <c r="BQ98" s="90">
        <f t="shared" si="30"/>
        <v>0</v>
      </c>
      <c r="BR98" s="85">
        <f t="shared" si="19"/>
        <v>0</v>
      </c>
      <c r="BS98" s="91">
        <v>0</v>
      </c>
      <c r="BT98" s="92">
        <f t="shared" si="31"/>
        <v>0</v>
      </c>
      <c r="BU98" s="25">
        <v>59.067110999999997</v>
      </c>
    </row>
    <row r="99" spans="1:73" ht="15.6">
      <c r="A99" s="93" t="s">
        <v>164</v>
      </c>
      <c r="B99" s="80"/>
      <c r="C99" s="80"/>
      <c r="D99" s="80"/>
      <c r="E99" s="80"/>
      <c r="F99" s="80">
        <v>0</v>
      </c>
      <c r="G99" s="80">
        <v>0</v>
      </c>
      <c r="H99" s="80"/>
      <c r="I99" s="80"/>
      <c r="J99" s="80"/>
      <c r="K99" s="80"/>
      <c r="L99" s="80"/>
      <c r="M99" s="80">
        <v>0</v>
      </c>
      <c r="N99" s="80">
        <v>0</v>
      </c>
      <c r="O99" s="80">
        <v>0</v>
      </c>
      <c r="P99" s="80"/>
      <c r="Q99" s="80">
        <v>0</v>
      </c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/>
      <c r="AP99" s="80"/>
      <c r="AQ99" s="80"/>
      <c r="AR99" s="80"/>
      <c r="AS99" s="80"/>
      <c r="AT99" s="80"/>
      <c r="AU99" s="80"/>
      <c r="AV99" s="80"/>
      <c r="AW99" s="80"/>
      <c r="AX99" s="80"/>
      <c r="AY99" s="80"/>
      <c r="AZ99" s="80"/>
      <c r="BA99" s="80"/>
      <c r="BB99" s="80"/>
      <c r="BC99" s="81">
        <f t="shared" si="20"/>
        <v>0</v>
      </c>
      <c r="BD99" s="82"/>
      <c r="BE99" s="83">
        <f t="shared" si="21"/>
        <v>0</v>
      </c>
      <c r="BF99" s="84">
        <f t="shared" si="22"/>
        <v>0</v>
      </c>
      <c r="BG99" s="85">
        <f t="shared" si="23"/>
        <v>0</v>
      </c>
      <c r="BH99" s="86">
        <f t="shared" si="24"/>
        <v>0</v>
      </c>
      <c r="BI99" s="94">
        <f t="shared" si="25"/>
        <v>0</v>
      </c>
      <c r="BJ99" s="88">
        <f t="shared" si="26"/>
        <v>0</v>
      </c>
      <c r="BK99" s="88">
        <f t="shared" si="16"/>
        <v>0</v>
      </c>
      <c r="BL99" s="88">
        <f t="shared" si="27"/>
        <v>0</v>
      </c>
      <c r="BM99" s="88">
        <f t="shared" si="17"/>
        <v>0</v>
      </c>
      <c r="BN99" s="89">
        <f t="shared" si="28"/>
        <v>0</v>
      </c>
      <c r="BO99" s="85">
        <f t="shared" si="29"/>
        <v>0</v>
      </c>
      <c r="BP99" s="85">
        <f t="shared" si="18"/>
        <v>0</v>
      </c>
      <c r="BQ99" s="90">
        <f t="shared" si="30"/>
        <v>0</v>
      </c>
      <c r="BR99" s="85">
        <f t="shared" si="19"/>
        <v>0</v>
      </c>
      <c r="BS99" s="91">
        <v>0</v>
      </c>
      <c r="BT99" s="92">
        <f t="shared" si="31"/>
        <v>0</v>
      </c>
      <c r="BU99" s="25">
        <v>59.067110999999997</v>
      </c>
    </row>
    <row r="100" spans="1:73" ht="15.6">
      <c r="A100" s="93" t="s">
        <v>165</v>
      </c>
      <c r="B100" s="80"/>
      <c r="C100" s="80"/>
      <c r="D100" s="80"/>
      <c r="E100" s="80"/>
      <c r="F100" s="80">
        <v>0</v>
      </c>
      <c r="G100" s="80">
        <v>0</v>
      </c>
      <c r="H100" s="80"/>
      <c r="I100" s="80"/>
      <c r="J100" s="80"/>
      <c r="K100" s="80"/>
      <c r="L100" s="80"/>
      <c r="M100" s="80">
        <v>0</v>
      </c>
      <c r="N100" s="80">
        <v>0</v>
      </c>
      <c r="O100" s="80">
        <v>0</v>
      </c>
      <c r="P100" s="80"/>
      <c r="Q100" s="80">
        <v>0</v>
      </c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  <c r="AN100" s="80"/>
      <c r="AO100" s="80"/>
      <c r="AP100" s="80"/>
      <c r="AQ100" s="80"/>
      <c r="AR100" s="80"/>
      <c r="AS100" s="80"/>
      <c r="AT100" s="80"/>
      <c r="AU100" s="80"/>
      <c r="AV100" s="80"/>
      <c r="AW100" s="80"/>
      <c r="AX100" s="80"/>
      <c r="AY100" s="80"/>
      <c r="AZ100" s="80"/>
      <c r="BA100" s="80"/>
      <c r="BB100" s="80"/>
      <c r="BC100" s="81">
        <f t="shared" si="20"/>
        <v>0</v>
      </c>
      <c r="BD100" s="82"/>
      <c r="BE100" s="83">
        <f t="shared" si="21"/>
        <v>0</v>
      </c>
      <c r="BF100" s="84">
        <f t="shared" si="22"/>
        <v>0</v>
      </c>
      <c r="BG100" s="85">
        <f t="shared" si="23"/>
        <v>0</v>
      </c>
      <c r="BH100" s="86">
        <f t="shared" si="24"/>
        <v>0</v>
      </c>
      <c r="BI100" s="94">
        <f t="shared" si="25"/>
        <v>0</v>
      </c>
      <c r="BJ100" s="88">
        <f t="shared" si="26"/>
        <v>0</v>
      </c>
      <c r="BK100" s="88">
        <f t="shared" si="16"/>
        <v>0</v>
      </c>
      <c r="BL100" s="88">
        <f t="shared" si="27"/>
        <v>0</v>
      </c>
      <c r="BM100" s="88">
        <f t="shared" si="17"/>
        <v>0</v>
      </c>
      <c r="BN100" s="89">
        <f t="shared" si="28"/>
        <v>0</v>
      </c>
      <c r="BO100" s="85">
        <f t="shared" si="29"/>
        <v>0</v>
      </c>
      <c r="BP100" s="85">
        <f t="shared" si="18"/>
        <v>0</v>
      </c>
      <c r="BQ100" s="90">
        <f t="shared" si="30"/>
        <v>0</v>
      </c>
      <c r="BR100" s="85">
        <f t="shared" si="19"/>
        <v>0</v>
      </c>
      <c r="BS100" s="91">
        <v>0</v>
      </c>
      <c r="BT100" s="92">
        <f t="shared" si="31"/>
        <v>0</v>
      </c>
      <c r="BU100" s="25">
        <v>59.067110999999997</v>
      </c>
    </row>
    <row r="101" spans="1:73" ht="15.6">
      <c r="A101" s="93" t="s">
        <v>166</v>
      </c>
      <c r="B101" s="80"/>
      <c r="C101" s="80"/>
      <c r="D101" s="80"/>
      <c r="E101" s="80"/>
      <c r="F101" s="80">
        <v>0</v>
      </c>
      <c r="G101" s="80">
        <v>0</v>
      </c>
      <c r="H101" s="80"/>
      <c r="I101" s="80"/>
      <c r="J101" s="80"/>
      <c r="K101" s="80"/>
      <c r="L101" s="80"/>
      <c r="M101" s="80">
        <v>0</v>
      </c>
      <c r="N101" s="80">
        <v>0</v>
      </c>
      <c r="O101" s="80">
        <v>0</v>
      </c>
      <c r="P101" s="80"/>
      <c r="Q101" s="80">
        <v>0</v>
      </c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0"/>
      <c r="AN101" s="80"/>
      <c r="AO101" s="80"/>
      <c r="AP101" s="80"/>
      <c r="AQ101" s="80"/>
      <c r="AR101" s="80"/>
      <c r="AS101" s="80"/>
      <c r="AT101" s="80"/>
      <c r="AU101" s="80"/>
      <c r="AV101" s="80"/>
      <c r="AW101" s="80"/>
      <c r="AX101" s="80"/>
      <c r="AY101" s="80"/>
      <c r="AZ101" s="80"/>
      <c r="BA101" s="80"/>
      <c r="BB101" s="80"/>
      <c r="BC101" s="81">
        <f t="shared" si="20"/>
        <v>0</v>
      </c>
      <c r="BD101" s="82"/>
      <c r="BE101" s="83">
        <f t="shared" si="21"/>
        <v>0</v>
      </c>
      <c r="BF101" s="84">
        <f t="shared" si="22"/>
        <v>0</v>
      </c>
      <c r="BG101" s="85">
        <f t="shared" si="23"/>
        <v>0</v>
      </c>
      <c r="BH101" s="86">
        <f t="shared" si="24"/>
        <v>0</v>
      </c>
      <c r="BI101" s="94">
        <f>SUM(BF101:BH101)</f>
        <v>0</v>
      </c>
      <c r="BJ101" s="88">
        <f t="shared" si="26"/>
        <v>0</v>
      </c>
      <c r="BK101" s="88">
        <f t="shared" si="16"/>
        <v>0</v>
      </c>
      <c r="BL101" s="88">
        <f t="shared" si="27"/>
        <v>0</v>
      </c>
      <c r="BM101" s="88">
        <f t="shared" si="17"/>
        <v>0</v>
      </c>
      <c r="BN101" s="89">
        <f t="shared" si="28"/>
        <v>0</v>
      </c>
      <c r="BO101" s="85">
        <f t="shared" si="29"/>
        <v>0</v>
      </c>
      <c r="BP101" s="85">
        <f t="shared" si="18"/>
        <v>0</v>
      </c>
      <c r="BQ101" s="90">
        <f t="shared" si="30"/>
        <v>0</v>
      </c>
      <c r="BR101" s="85">
        <f t="shared" si="19"/>
        <v>0</v>
      </c>
      <c r="BS101" s="91">
        <v>0</v>
      </c>
      <c r="BT101" s="92">
        <f t="shared" si="31"/>
        <v>0</v>
      </c>
      <c r="BU101" s="25">
        <v>80.181548000000006</v>
      </c>
    </row>
    <row r="102" spans="1:73" ht="15.6">
      <c r="A102" s="93" t="s">
        <v>167</v>
      </c>
      <c r="B102" s="80"/>
      <c r="C102" s="80"/>
      <c r="D102" s="80"/>
      <c r="E102" s="80"/>
      <c r="F102" s="80">
        <v>0</v>
      </c>
      <c r="G102" s="80">
        <v>0</v>
      </c>
      <c r="H102" s="80"/>
      <c r="I102" s="80"/>
      <c r="J102" s="80"/>
      <c r="K102" s="80"/>
      <c r="L102" s="80"/>
      <c r="M102" s="80">
        <v>0</v>
      </c>
      <c r="N102" s="80">
        <v>0</v>
      </c>
      <c r="O102" s="80">
        <v>0</v>
      </c>
      <c r="P102" s="80"/>
      <c r="Q102" s="80">
        <v>0</v>
      </c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1">
        <f t="shared" si="20"/>
        <v>0</v>
      </c>
      <c r="BD102" s="82"/>
      <c r="BE102" s="83">
        <f t="shared" si="21"/>
        <v>0</v>
      </c>
      <c r="BF102" s="84">
        <f t="shared" si="22"/>
        <v>0</v>
      </c>
      <c r="BG102" s="85">
        <f t="shared" si="23"/>
        <v>0</v>
      </c>
      <c r="BH102" s="86">
        <f t="shared" si="24"/>
        <v>0</v>
      </c>
      <c r="BI102" s="94">
        <f t="shared" si="25"/>
        <v>0</v>
      </c>
      <c r="BJ102" s="88">
        <f t="shared" si="26"/>
        <v>0</v>
      </c>
      <c r="BK102" s="88">
        <f t="shared" si="16"/>
        <v>0</v>
      </c>
      <c r="BL102" s="88">
        <f t="shared" si="27"/>
        <v>0</v>
      </c>
      <c r="BM102" s="88">
        <f t="shared" si="17"/>
        <v>0</v>
      </c>
      <c r="BN102" s="89">
        <f t="shared" si="28"/>
        <v>0</v>
      </c>
      <c r="BO102" s="85">
        <f t="shared" si="29"/>
        <v>0</v>
      </c>
      <c r="BP102" s="85">
        <f t="shared" si="18"/>
        <v>0</v>
      </c>
      <c r="BQ102" s="90">
        <f t="shared" si="30"/>
        <v>0</v>
      </c>
      <c r="BR102" s="85">
        <f t="shared" si="19"/>
        <v>0</v>
      </c>
      <c r="BS102" s="91">
        <v>0</v>
      </c>
      <c r="BT102" s="92">
        <f t="shared" si="31"/>
        <v>0</v>
      </c>
      <c r="BU102" s="25">
        <v>109.270383</v>
      </c>
    </row>
    <row r="103" spans="1:73" ht="15.6">
      <c r="A103" s="93" t="s">
        <v>168</v>
      </c>
      <c r="B103" s="80"/>
      <c r="C103" s="80"/>
      <c r="D103" s="80"/>
      <c r="E103" s="80"/>
      <c r="F103" s="80">
        <v>0</v>
      </c>
      <c r="G103" s="80">
        <v>0</v>
      </c>
      <c r="H103" s="80"/>
      <c r="I103" s="80"/>
      <c r="J103" s="80"/>
      <c r="K103" s="80"/>
      <c r="L103" s="80"/>
      <c r="M103" s="80">
        <v>0</v>
      </c>
      <c r="N103" s="80">
        <v>0</v>
      </c>
      <c r="O103" s="80">
        <v>0</v>
      </c>
      <c r="P103" s="80"/>
      <c r="Q103" s="80">
        <v>0</v>
      </c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1">
        <f t="shared" si="20"/>
        <v>0</v>
      </c>
      <c r="BD103" s="82"/>
      <c r="BE103" s="83">
        <f t="shared" si="21"/>
        <v>0</v>
      </c>
      <c r="BF103" s="84">
        <f t="shared" si="22"/>
        <v>0</v>
      </c>
      <c r="BG103" s="85">
        <f t="shared" si="23"/>
        <v>0</v>
      </c>
      <c r="BH103" s="86">
        <f t="shared" si="24"/>
        <v>0</v>
      </c>
      <c r="BI103" s="94">
        <f t="shared" si="25"/>
        <v>0</v>
      </c>
      <c r="BJ103" s="88">
        <f t="shared" si="26"/>
        <v>0</v>
      </c>
      <c r="BK103" s="88">
        <f t="shared" si="16"/>
        <v>0</v>
      </c>
      <c r="BL103" s="88">
        <f t="shared" si="27"/>
        <v>0</v>
      </c>
      <c r="BM103" s="88">
        <f t="shared" si="17"/>
        <v>0</v>
      </c>
      <c r="BN103" s="89">
        <f t="shared" si="28"/>
        <v>0</v>
      </c>
      <c r="BO103" s="85">
        <f t="shared" si="29"/>
        <v>0</v>
      </c>
      <c r="BP103" s="85">
        <f t="shared" si="18"/>
        <v>0</v>
      </c>
      <c r="BQ103" s="90">
        <f t="shared" si="30"/>
        <v>0</v>
      </c>
      <c r="BR103" s="85">
        <f t="shared" si="19"/>
        <v>0</v>
      </c>
      <c r="BS103" s="91">
        <v>0</v>
      </c>
      <c r="BT103" s="92">
        <f t="shared" si="31"/>
        <v>0</v>
      </c>
      <c r="BU103" s="25">
        <v>143.62516400000001</v>
      </c>
    </row>
    <row r="104" spans="1:73" ht="16.2" thickBot="1">
      <c r="A104" s="93" t="s">
        <v>169</v>
      </c>
      <c r="B104" s="80"/>
      <c r="C104" s="80"/>
      <c r="D104" s="80"/>
      <c r="E104" s="80"/>
      <c r="F104" s="80">
        <v>0</v>
      </c>
      <c r="G104" s="80">
        <v>0</v>
      </c>
      <c r="H104" s="80"/>
      <c r="I104" s="80"/>
      <c r="J104" s="80"/>
      <c r="K104" s="80"/>
      <c r="L104" s="80"/>
      <c r="M104" s="80">
        <v>0</v>
      </c>
      <c r="N104" s="80">
        <v>0</v>
      </c>
      <c r="O104" s="80">
        <v>0</v>
      </c>
      <c r="P104" s="80"/>
      <c r="Q104" s="80">
        <v>0</v>
      </c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/>
      <c r="AP104" s="80"/>
      <c r="AQ104" s="80"/>
      <c r="AR104" s="80"/>
      <c r="AS104" s="80"/>
      <c r="AT104" s="80"/>
      <c r="AU104" s="80"/>
      <c r="AV104" s="80"/>
      <c r="AW104" s="80"/>
      <c r="AX104" s="80"/>
      <c r="AY104" s="80"/>
      <c r="AZ104" s="80"/>
      <c r="BA104" s="80"/>
      <c r="BB104" s="80"/>
      <c r="BC104" s="81">
        <f t="shared" si="20"/>
        <v>0</v>
      </c>
      <c r="BD104" s="82"/>
      <c r="BE104" s="83">
        <f t="shared" si="21"/>
        <v>0</v>
      </c>
      <c r="BF104" s="84">
        <f t="shared" si="22"/>
        <v>0</v>
      </c>
      <c r="BG104" s="85">
        <f t="shared" si="23"/>
        <v>0</v>
      </c>
      <c r="BH104" s="86">
        <f t="shared" si="24"/>
        <v>0</v>
      </c>
      <c r="BI104" s="95">
        <f>SUM(BF104:BH104)</f>
        <v>0</v>
      </c>
      <c r="BJ104" s="88">
        <f t="shared" si="26"/>
        <v>0</v>
      </c>
      <c r="BK104" s="88">
        <f t="shared" si="16"/>
        <v>0</v>
      </c>
      <c r="BL104" s="88">
        <f t="shared" si="27"/>
        <v>0</v>
      </c>
      <c r="BM104" s="88">
        <f t="shared" si="17"/>
        <v>0</v>
      </c>
      <c r="BN104" s="89">
        <f t="shared" si="28"/>
        <v>0</v>
      </c>
      <c r="BO104" s="85">
        <f t="shared" si="29"/>
        <v>0</v>
      </c>
      <c r="BP104" s="85">
        <f t="shared" si="18"/>
        <v>0</v>
      </c>
      <c r="BQ104" s="90">
        <f t="shared" si="30"/>
        <v>0</v>
      </c>
      <c r="BR104" s="85">
        <f t="shared" si="19"/>
        <v>0</v>
      </c>
      <c r="BS104" s="91">
        <v>0</v>
      </c>
      <c r="BT104" s="92">
        <f t="shared" si="31"/>
        <v>0</v>
      </c>
      <c r="BU104" s="25">
        <v>133.63005699999999</v>
      </c>
    </row>
    <row r="105" spans="1:73" ht="24" thickBot="1">
      <c r="A105" s="96" t="s">
        <v>170</v>
      </c>
      <c r="B105" s="97">
        <f t="shared" ref="B105:BB105" si="32">SUM(B9:B104)/400</f>
        <v>0</v>
      </c>
      <c r="C105" s="97">
        <f t="shared" si="32"/>
        <v>0</v>
      </c>
      <c r="D105" s="97">
        <f t="shared" si="32"/>
        <v>0</v>
      </c>
      <c r="E105" s="97">
        <f t="shared" si="32"/>
        <v>0</v>
      </c>
      <c r="F105" s="97">
        <f t="shared" si="32"/>
        <v>0</v>
      </c>
      <c r="G105" s="97">
        <f t="shared" si="32"/>
        <v>0</v>
      </c>
      <c r="H105" s="97">
        <f t="shared" si="32"/>
        <v>0</v>
      </c>
      <c r="I105" s="97">
        <f t="shared" si="32"/>
        <v>0</v>
      </c>
      <c r="J105" s="97">
        <f t="shared" si="32"/>
        <v>0</v>
      </c>
      <c r="K105" s="97">
        <f t="shared" si="32"/>
        <v>0</v>
      </c>
      <c r="L105" s="97">
        <f t="shared" si="32"/>
        <v>0</v>
      </c>
      <c r="M105" s="97">
        <f t="shared" si="32"/>
        <v>0</v>
      </c>
      <c r="N105" s="97">
        <f t="shared" si="32"/>
        <v>1.2981367474999999</v>
      </c>
      <c r="O105" s="97">
        <f t="shared" si="32"/>
        <v>0</v>
      </c>
      <c r="P105" s="97">
        <f t="shared" si="32"/>
        <v>0</v>
      </c>
      <c r="Q105" s="97">
        <f t="shared" si="32"/>
        <v>0</v>
      </c>
      <c r="R105" s="97">
        <f t="shared" si="32"/>
        <v>0</v>
      </c>
      <c r="S105" s="97">
        <f t="shared" si="32"/>
        <v>0</v>
      </c>
      <c r="T105" s="97">
        <f t="shared" si="32"/>
        <v>0</v>
      </c>
      <c r="U105" s="97">
        <f t="shared" si="32"/>
        <v>0</v>
      </c>
      <c r="V105" s="97">
        <f t="shared" si="32"/>
        <v>0</v>
      </c>
      <c r="W105" s="97">
        <f t="shared" si="32"/>
        <v>0</v>
      </c>
      <c r="X105" s="97">
        <f t="shared" si="32"/>
        <v>0</v>
      </c>
      <c r="Y105" s="97">
        <f t="shared" si="32"/>
        <v>0</v>
      </c>
      <c r="Z105" s="97">
        <f t="shared" si="32"/>
        <v>0</v>
      </c>
      <c r="AA105" s="97">
        <f t="shared" si="32"/>
        <v>0</v>
      </c>
      <c r="AB105" s="97">
        <f t="shared" si="32"/>
        <v>0</v>
      </c>
      <c r="AC105" s="97">
        <f t="shared" si="32"/>
        <v>0</v>
      </c>
      <c r="AD105" s="97">
        <f t="shared" si="32"/>
        <v>0</v>
      </c>
      <c r="AE105" s="97">
        <f t="shared" si="32"/>
        <v>0</v>
      </c>
      <c r="AF105" s="97">
        <f t="shared" si="32"/>
        <v>0</v>
      </c>
      <c r="AG105" s="97">
        <f t="shared" si="32"/>
        <v>0</v>
      </c>
      <c r="AH105" s="97">
        <f t="shared" si="32"/>
        <v>0</v>
      </c>
      <c r="AI105" s="97">
        <f t="shared" si="32"/>
        <v>0</v>
      </c>
      <c r="AJ105" s="97">
        <f t="shared" si="32"/>
        <v>0</v>
      </c>
      <c r="AK105" s="97">
        <f t="shared" si="32"/>
        <v>0</v>
      </c>
      <c r="AL105" s="97">
        <f t="shared" si="32"/>
        <v>0</v>
      </c>
      <c r="AM105" s="97">
        <f t="shared" si="32"/>
        <v>0</v>
      </c>
      <c r="AN105" s="97">
        <f t="shared" si="32"/>
        <v>0</v>
      </c>
      <c r="AO105" s="97">
        <f t="shared" si="32"/>
        <v>0</v>
      </c>
      <c r="AP105" s="97">
        <f t="shared" si="32"/>
        <v>0</v>
      </c>
      <c r="AQ105" s="97">
        <f t="shared" si="32"/>
        <v>0</v>
      </c>
      <c r="AR105" s="97">
        <f t="shared" si="32"/>
        <v>0</v>
      </c>
      <c r="AS105" s="97">
        <f t="shared" si="32"/>
        <v>0</v>
      </c>
      <c r="AT105" s="97">
        <f t="shared" si="32"/>
        <v>0</v>
      </c>
      <c r="AU105" s="97">
        <f t="shared" si="32"/>
        <v>0</v>
      </c>
      <c r="AV105" s="97">
        <f t="shared" si="32"/>
        <v>0</v>
      </c>
      <c r="AW105" s="97">
        <f t="shared" si="32"/>
        <v>0</v>
      </c>
      <c r="AX105" s="97">
        <f t="shared" si="32"/>
        <v>0</v>
      </c>
      <c r="AY105" s="97">
        <f>SUM(AY9:AY104)/400</f>
        <v>0</v>
      </c>
      <c r="AZ105" s="97">
        <f>SUM(AZ9:AZ104)/400</f>
        <v>0</v>
      </c>
      <c r="BA105" s="97">
        <f t="shared" si="32"/>
        <v>0</v>
      </c>
      <c r="BB105" s="97">
        <f t="shared" si="32"/>
        <v>0</v>
      </c>
      <c r="BC105" s="97">
        <f t="shared" ref="BC105" si="33">SUM(BC9:BC104)/400</f>
        <v>1.2981367474999999</v>
      </c>
      <c r="BD105" s="98"/>
      <c r="BE105" s="98">
        <f>SUM(BE9:BE104)/400</f>
        <v>1.2981367474999999</v>
      </c>
      <c r="BF105" s="99" t="e">
        <f>SUM(BF9:BF104)/400</f>
        <v>#REF!</v>
      </c>
      <c r="BG105" s="99" t="e">
        <f>SUM(BG9:BG104)/400</f>
        <v>#REF!</v>
      </c>
      <c r="BH105" s="99">
        <f>SUM(BH9:BH104)/400</f>
        <v>0</v>
      </c>
      <c r="BI105" s="100" t="e">
        <f>SUM(BI9:BI104)/400</f>
        <v>#REF!</v>
      </c>
      <c r="BJ105" s="99">
        <f t="shared" ref="BJ105:BS105" si="34">SUM(BJ9:BJ104)/400</f>
        <v>1.2981367474999999</v>
      </c>
      <c r="BK105" s="99">
        <f t="shared" si="34"/>
        <v>0</v>
      </c>
      <c r="BL105" s="99" t="e">
        <f t="shared" si="34"/>
        <v>#REF!</v>
      </c>
      <c r="BM105" s="99">
        <f t="shared" si="34"/>
        <v>0</v>
      </c>
      <c r="BN105" s="99" t="e">
        <f t="shared" si="34"/>
        <v>#REF!</v>
      </c>
      <c r="BO105" s="99" t="e">
        <f t="shared" si="34"/>
        <v>#REF!</v>
      </c>
      <c r="BP105" s="99">
        <f t="shared" si="34"/>
        <v>0</v>
      </c>
      <c r="BQ105" s="99" t="e">
        <f t="shared" si="34"/>
        <v>#REF!</v>
      </c>
      <c r="BR105" s="99">
        <f>SUM(BR9:BR104)/400</f>
        <v>0</v>
      </c>
      <c r="BS105" s="99">
        <f t="shared" si="34"/>
        <v>0</v>
      </c>
      <c r="BT105" s="101" t="e">
        <f>SUM(BT9:BT104)/400</f>
        <v>#REF!</v>
      </c>
    </row>
    <row r="106" spans="1:73">
      <c r="C106" s="103" t="s">
        <v>171</v>
      </c>
    </row>
    <row r="107" spans="1:73">
      <c r="A107" s="25" t="s">
        <v>172</v>
      </c>
      <c r="B107" s="102">
        <v>3.43</v>
      </c>
      <c r="C107" s="102">
        <v>10.91</v>
      </c>
      <c r="D107" s="102">
        <v>8.26</v>
      </c>
      <c r="E107" s="102">
        <v>3.6</v>
      </c>
      <c r="F107" s="102">
        <v>10.91</v>
      </c>
      <c r="G107" s="102">
        <v>9.76</v>
      </c>
      <c r="M107" s="102">
        <v>3.78</v>
      </c>
      <c r="N107" s="102">
        <v>10.73</v>
      </c>
      <c r="O107" s="102">
        <v>8.7799999999999994</v>
      </c>
      <c r="Q107" s="102">
        <v>4.54</v>
      </c>
      <c r="X107" s="102">
        <v>3.21</v>
      </c>
      <c r="AJ107" s="102">
        <v>2.19</v>
      </c>
      <c r="AK107" s="102">
        <v>2.0299999999999998</v>
      </c>
      <c r="AL107" s="102">
        <v>2.82</v>
      </c>
      <c r="AO107" s="102">
        <v>1.97</v>
      </c>
      <c r="AU107" s="102">
        <v>4</v>
      </c>
      <c r="AW107" s="102">
        <v>3.84</v>
      </c>
      <c r="AX107" s="102">
        <v>3.75</v>
      </c>
      <c r="AY107" s="102">
        <v>4.1100000000000003</v>
      </c>
      <c r="AZ107" s="102">
        <v>4.1100000000000003</v>
      </c>
      <c r="BB107" s="105"/>
      <c r="BC107" s="105"/>
      <c r="BD107" s="105"/>
    </row>
    <row r="108" spans="1:73">
      <c r="A108" s="25" t="s">
        <v>173</v>
      </c>
      <c r="B108" s="102">
        <f>B105*1000*B107</f>
        <v>0</v>
      </c>
      <c r="C108" s="102">
        <f t="shared" ref="C108:BB108" si="35">C105*1000*C107</f>
        <v>0</v>
      </c>
      <c r="D108" s="102">
        <f t="shared" si="35"/>
        <v>0</v>
      </c>
      <c r="E108" s="102">
        <f t="shared" si="35"/>
        <v>0</v>
      </c>
      <c r="F108" s="102">
        <f t="shared" si="35"/>
        <v>0</v>
      </c>
      <c r="G108" s="102">
        <f t="shared" si="35"/>
        <v>0</v>
      </c>
      <c r="H108" s="102">
        <f t="shared" si="35"/>
        <v>0</v>
      </c>
      <c r="I108" s="102">
        <f t="shared" si="35"/>
        <v>0</v>
      </c>
      <c r="J108" s="102">
        <f t="shared" si="35"/>
        <v>0</v>
      </c>
      <c r="K108" s="102">
        <f t="shared" si="35"/>
        <v>0</v>
      </c>
      <c r="L108" s="102">
        <f t="shared" si="35"/>
        <v>0</v>
      </c>
      <c r="M108" s="102">
        <f t="shared" si="35"/>
        <v>0</v>
      </c>
      <c r="N108" s="102">
        <f t="shared" si="35"/>
        <v>13929.007300675001</v>
      </c>
      <c r="O108" s="102">
        <f t="shared" si="35"/>
        <v>0</v>
      </c>
      <c r="P108" s="102">
        <f t="shared" si="35"/>
        <v>0</v>
      </c>
      <c r="Q108" s="102">
        <f t="shared" si="35"/>
        <v>0</v>
      </c>
      <c r="R108" s="102">
        <f t="shared" si="35"/>
        <v>0</v>
      </c>
      <c r="S108" s="102">
        <f t="shared" si="35"/>
        <v>0</v>
      </c>
      <c r="T108" s="102">
        <f t="shared" si="35"/>
        <v>0</v>
      </c>
      <c r="U108" s="102">
        <f t="shared" si="35"/>
        <v>0</v>
      </c>
      <c r="V108" s="102">
        <f t="shared" si="35"/>
        <v>0</v>
      </c>
      <c r="W108" s="102">
        <f t="shared" si="35"/>
        <v>0</v>
      </c>
      <c r="X108" s="102">
        <f t="shared" si="35"/>
        <v>0</v>
      </c>
      <c r="Y108" s="102">
        <f t="shared" si="35"/>
        <v>0</v>
      </c>
      <c r="Z108" s="102">
        <f t="shared" si="35"/>
        <v>0</v>
      </c>
      <c r="AA108" s="102">
        <f t="shared" si="35"/>
        <v>0</v>
      </c>
      <c r="AB108" s="102">
        <f t="shared" si="35"/>
        <v>0</v>
      </c>
      <c r="AC108" s="102">
        <f t="shared" si="35"/>
        <v>0</v>
      </c>
      <c r="AD108" s="102">
        <f t="shared" si="35"/>
        <v>0</v>
      </c>
      <c r="AE108" s="102">
        <f t="shared" si="35"/>
        <v>0</v>
      </c>
      <c r="AF108" s="102">
        <f t="shared" si="35"/>
        <v>0</v>
      </c>
      <c r="AG108" s="102">
        <f t="shared" si="35"/>
        <v>0</v>
      </c>
      <c r="AH108" s="102">
        <f t="shared" si="35"/>
        <v>0</v>
      </c>
      <c r="AI108" s="102">
        <f t="shared" si="35"/>
        <v>0</v>
      </c>
      <c r="AJ108" s="102">
        <f t="shared" si="35"/>
        <v>0</v>
      </c>
      <c r="AK108" s="102">
        <f t="shared" si="35"/>
        <v>0</v>
      </c>
      <c r="AL108" s="102">
        <f t="shared" si="35"/>
        <v>0</v>
      </c>
      <c r="AM108" s="102">
        <f t="shared" si="35"/>
        <v>0</v>
      </c>
      <c r="AN108" s="102">
        <f t="shared" si="35"/>
        <v>0</v>
      </c>
      <c r="AO108" s="102">
        <f t="shared" si="35"/>
        <v>0</v>
      </c>
      <c r="AP108" s="102">
        <f t="shared" si="35"/>
        <v>0</v>
      </c>
      <c r="AQ108" s="102">
        <f t="shared" si="35"/>
        <v>0</v>
      </c>
      <c r="AR108" s="102">
        <f t="shared" si="35"/>
        <v>0</v>
      </c>
      <c r="AS108" s="102">
        <f t="shared" si="35"/>
        <v>0</v>
      </c>
      <c r="AT108" s="102">
        <f t="shared" si="35"/>
        <v>0</v>
      </c>
      <c r="AU108" s="102">
        <f t="shared" si="35"/>
        <v>0</v>
      </c>
      <c r="AV108" s="102">
        <f t="shared" si="35"/>
        <v>0</v>
      </c>
      <c r="AW108" s="102">
        <f t="shared" si="35"/>
        <v>0</v>
      </c>
      <c r="AX108" s="102">
        <f t="shared" si="35"/>
        <v>0</v>
      </c>
      <c r="AY108" s="102">
        <f t="shared" si="35"/>
        <v>0</v>
      </c>
      <c r="AZ108" s="102">
        <f t="shared" si="35"/>
        <v>0</v>
      </c>
      <c r="BA108" s="102">
        <f t="shared" si="35"/>
        <v>0</v>
      </c>
      <c r="BB108" s="102">
        <f t="shared" si="35"/>
        <v>0</v>
      </c>
      <c r="BC108" s="102">
        <f>SUM(B108:BB108)</f>
        <v>13929.007300675001</v>
      </c>
    </row>
    <row r="109" spans="1:73" ht="28.8">
      <c r="A109" s="25" t="s">
        <v>174</v>
      </c>
      <c r="AM109" s="106"/>
      <c r="BA109" s="107" t="s">
        <v>175</v>
      </c>
      <c r="BC109" s="102">
        <f>IF(BC105=0,0,BC108/BC105/1000)</f>
        <v>10.730000000000002</v>
      </c>
      <c r="BF109" s="108"/>
    </row>
    <row r="110" spans="1:73" ht="15.6">
      <c r="BG110" s="109"/>
    </row>
    <row r="111" spans="1:73">
      <c r="AZ111" s="102" t="s">
        <v>176</v>
      </c>
    </row>
    <row r="115" spans="56:67" ht="21" customHeight="1">
      <c r="BD115" s="102" t="s">
        <v>177</v>
      </c>
      <c r="BH115" s="110" t="s">
        <v>178</v>
      </c>
      <c r="BO115" s="111"/>
    </row>
    <row r="145" spans="54:54">
      <c r="BB145" s="102">
        <f>(14.1+0.55+2.03)/24</f>
        <v>0.69499999999999995</v>
      </c>
    </row>
  </sheetData>
  <mergeCells count="12">
    <mergeCell ref="A6:BB6"/>
    <mergeCell ref="BF6:BI6"/>
    <mergeCell ref="A7:A8"/>
    <mergeCell ref="BJ7:BN7"/>
    <mergeCell ref="BO7:BQ7"/>
    <mergeCell ref="A1:A2"/>
    <mergeCell ref="BE1:BG1"/>
    <mergeCell ref="BI1:BM1"/>
    <mergeCell ref="BN1:BP1"/>
    <mergeCell ref="M4:AB4"/>
    <mergeCell ref="AE4:AT4"/>
    <mergeCell ref="BA4:BC4"/>
  </mergeCells>
  <pageMargins left="0.70866141732283472" right="0.70866141732283472" top="0.74803149606299213" bottom="0.74803149606299213" header="0.31496062992125984" footer="0.31496062992125984"/>
  <pageSetup paperSize="8" scale="35" orientation="landscape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Form-4B URS_booked</vt:lpstr>
      <vt:lpstr>'Form-4B URS_booked'!Print_Area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2021-10-10T02:57:29Z</dcterms:created>
  <dcterms:modified xsi:type="dcterms:W3CDTF">2021-10-10T02:57:48Z</dcterms:modified>
</cp:coreProperties>
</file>