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MeritOrderProforma Daily-A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'MeritOrderProforma Daily-A'!$A$1:$G$34</definedName>
  </definedNames>
  <calcPr calcId="125725"/>
</workbook>
</file>

<file path=xl/calcChain.xml><?xml version="1.0" encoding="utf-8"?>
<calcChain xmlns="http://schemas.openxmlformats.org/spreadsheetml/2006/main">
  <c r="N52" i="1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L40"/>
  <c r="N39"/>
  <c r="M39"/>
  <c r="N38"/>
  <c r="M38"/>
  <c r="N37"/>
  <c r="M37"/>
  <c r="N36"/>
  <c r="M36"/>
  <c r="N35"/>
  <c r="M35"/>
  <c r="N34"/>
  <c r="M34"/>
  <c r="N33"/>
  <c r="M33"/>
  <c r="G33"/>
  <c r="N32"/>
  <c r="M32"/>
  <c r="G32"/>
  <c r="N31"/>
  <c r="M31"/>
  <c r="G31"/>
  <c r="N30"/>
  <c r="M30"/>
  <c r="G30"/>
  <c r="N29"/>
  <c r="M29"/>
  <c r="G29"/>
  <c r="N28"/>
  <c r="M28"/>
  <c r="G28"/>
  <c r="N27"/>
  <c r="M27"/>
  <c r="G27"/>
  <c r="N26"/>
  <c r="M26"/>
  <c r="G26"/>
  <c r="N25"/>
  <c r="M25"/>
  <c r="G25"/>
  <c r="N24"/>
  <c r="M24"/>
  <c r="G24"/>
  <c r="N23"/>
  <c r="M23"/>
  <c r="G23"/>
  <c r="N22"/>
  <c r="M22"/>
  <c r="G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E11"/>
  <c r="N10"/>
  <c r="M10"/>
  <c r="N9"/>
  <c r="M9"/>
  <c r="N8"/>
  <c r="M8"/>
  <c r="N7"/>
  <c r="M7"/>
  <c r="N6"/>
  <c r="M6"/>
  <c r="N5"/>
  <c r="M5"/>
  <c r="K5"/>
  <c r="N4"/>
  <c r="M4"/>
  <c r="K4"/>
  <c r="G2"/>
</calcChain>
</file>

<file path=xl/sharedStrings.xml><?xml version="1.0" encoding="utf-8"?>
<sst xmlns="http://schemas.openxmlformats.org/spreadsheetml/2006/main" count="106" uniqueCount="94">
  <si>
    <t>Proforma-Daily-a</t>
  </si>
  <si>
    <t>Sl. No.</t>
  </si>
  <si>
    <t xml:space="preserve">State/ DISCOM
</t>
  </si>
  <si>
    <t>Station Code</t>
  </si>
  <si>
    <t>Name of the power Station</t>
  </si>
  <si>
    <t>Capacity of Plants Allocated to State
(MW)</t>
  </si>
  <si>
    <r>
      <t>Declared Availability/Entitlement (MWh) 
(</t>
    </r>
    <r>
      <rPr>
        <b/>
        <sz val="16"/>
        <color rgb="FF0070C0"/>
        <rFont val="Calibri"/>
        <family val="2"/>
        <scheme val="minor"/>
      </rPr>
      <t>State Portion</t>
    </r>
    <r>
      <rPr>
        <b/>
        <sz val="16"/>
        <color theme="1"/>
        <rFont val="Calibri"/>
        <family val="2"/>
        <scheme val="minor"/>
      </rPr>
      <t>)</t>
    </r>
  </si>
  <si>
    <t>Schedule (MWh)</t>
  </si>
  <si>
    <t>Scheduled outside Merit Order (Y/N)</t>
  </si>
  <si>
    <t>Deviation from Merit Order, if any</t>
  </si>
  <si>
    <t>Quantum                                   (MW)</t>
  </si>
  <si>
    <t>Reasons for Deviation, if any</t>
  </si>
  <si>
    <t>Remarks</t>
  </si>
  <si>
    <t>(A)</t>
  </si>
  <si>
    <t>(B)</t>
  </si>
  <si>
    <t>(C )</t>
  </si>
  <si>
    <t>(D)</t>
  </si>
  <si>
    <t xml:space="preserve"> (E)</t>
  </si>
  <si>
    <t>(F)</t>
  </si>
  <si>
    <t>(G)</t>
  </si>
  <si>
    <t>(H)</t>
  </si>
  <si>
    <t>(I)</t>
  </si>
  <si>
    <t>(J)</t>
  </si>
  <si>
    <t>Implemented Schedule (Daily)</t>
  </si>
  <si>
    <t>HPSEB Ltd.</t>
  </si>
  <si>
    <t>State</t>
  </si>
  <si>
    <t>DISCOM</t>
  </si>
  <si>
    <t>Date</t>
  </si>
  <si>
    <t>BASPA</t>
  </si>
  <si>
    <t>BHAKRA</t>
  </si>
  <si>
    <t>DEHAR</t>
  </si>
  <si>
    <t>PONG</t>
  </si>
  <si>
    <t>BAIRASIUL HEP</t>
  </si>
  <si>
    <t>HIMACHAL PRADESH</t>
  </si>
  <si>
    <t>HPSEBL</t>
  </si>
  <si>
    <t>CHAMERA-II HEP</t>
  </si>
  <si>
    <t>CHAMERA HEP</t>
  </si>
  <si>
    <t>NATHPA JHAKRI HEP</t>
  </si>
  <si>
    <t>URI HEP</t>
  </si>
  <si>
    <t>RIHAND STPS</t>
  </si>
  <si>
    <t>RIHAND-II STPS</t>
  </si>
  <si>
    <t>SN</t>
  </si>
  <si>
    <t>Station</t>
  </si>
  <si>
    <t>Variable Cost        (Rs. /kWh)</t>
  </si>
  <si>
    <t xml:space="preserve">Declared Availability (MWh)
∑_1^24▒〖(DC*Hrs)〗
 From Thermal &amp; Nuclear satitions
(or)
Energy available from Hydro stations 
</t>
  </si>
  <si>
    <t>RIHAND-III STPS</t>
  </si>
  <si>
    <t>SINGRAULI STPS</t>
  </si>
  <si>
    <t>DHAULIGANGA HEP</t>
  </si>
  <si>
    <t>TANAKPUR HEP</t>
  </si>
  <si>
    <t>RAMPUR HEP</t>
  </si>
  <si>
    <t xml:space="preserve">LARJI              (3x42 MW)  </t>
  </si>
  <si>
    <t>Energy available  from  HPSEBL power houses</t>
  </si>
  <si>
    <t>SALAL HEP</t>
  </si>
  <si>
    <t>BHABA           (3x40 MW)*</t>
  </si>
  <si>
    <t>CHAMERA-III HEP</t>
  </si>
  <si>
    <t>BASSI              (4x15MW)</t>
  </si>
  <si>
    <t>KOLDAM HEP</t>
  </si>
  <si>
    <t>GIRI                 (2x30 MW)</t>
  </si>
  <si>
    <t>KAHALGAON - II</t>
  </si>
  <si>
    <t xml:space="preserve">GANVI        (2x11.25 MW)   </t>
  </si>
  <si>
    <t>DADRI GF</t>
  </si>
  <si>
    <t>ANDHRA       (3x5.65 MW)</t>
  </si>
  <si>
    <t>ANTA (GAS)</t>
  </si>
  <si>
    <t xml:space="preserve">BANER           (3x4 MW)               </t>
  </si>
  <si>
    <t>PARBATI-III</t>
  </si>
  <si>
    <t xml:space="preserve">KHAULI             (2x6 MW)   </t>
  </si>
  <si>
    <t>DADRI-II TPS</t>
  </si>
  <si>
    <t xml:space="preserve">GAJ                  ( 3x3.5 MW) </t>
  </si>
  <si>
    <t>UNCHAHAR-I TPS</t>
  </si>
  <si>
    <t xml:space="preserve">BINWA           (2x3 MW) </t>
  </si>
  <si>
    <t>UNCHAHAR-II TPS</t>
  </si>
  <si>
    <t xml:space="preserve">THIROT     (3x1.5 MW)    </t>
  </si>
  <si>
    <t>UNCHAHAR-III TPS</t>
  </si>
  <si>
    <t xml:space="preserve">MICRO  **      (17.30 MW) </t>
  </si>
  <si>
    <t>AURAIYA GF</t>
  </si>
  <si>
    <t>ANTA RF</t>
  </si>
  <si>
    <t>DADRI RF</t>
  </si>
  <si>
    <t>AURAIYA RF</t>
  </si>
  <si>
    <t>DADRI LF</t>
  </si>
  <si>
    <t>ANTA (LIQUID)</t>
  </si>
  <si>
    <t>AURAIYA LF</t>
  </si>
  <si>
    <t>I A Energy (Chhanju)</t>
  </si>
  <si>
    <t>BHABA</t>
  </si>
  <si>
    <t>BASSI</t>
  </si>
  <si>
    <t>GIRI</t>
  </si>
  <si>
    <t>ANDHRA</t>
  </si>
  <si>
    <t>BANER</t>
  </si>
  <si>
    <t>BINWA</t>
  </si>
  <si>
    <t>LARJI</t>
  </si>
  <si>
    <t>KHAULI</t>
  </si>
  <si>
    <t>GANVI</t>
  </si>
  <si>
    <t>THIROT</t>
  </si>
  <si>
    <t>GAJ</t>
  </si>
  <si>
    <t>MICRO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</si>
</sst>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409]dd/mmm/yy;@"/>
    <numFmt numFmtId="165" formatCode="dd\.mm\.yyyy;@"/>
    <numFmt numFmtId="166" formatCode="_(&quot;$&quot;* #,##0.00_);_(&quot;$&quot;* \(#,##0.00\);_(&quot;$&quot;* &quot;-&quot;??_);_(@_)"/>
  </numFmts>
  <fonts count="30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16" fillId="0" borderId="0" xfId="1"/>
    <xf numFmtId="0" fontId="17" fillId="0" borderId="0" xfId="1" applyFont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0" xfId="1" applyFont="1" applyAlignment="1">
      <alignment horizontal="right" vertical="center"/>
    </xf>
    <xf numFmtId="164" fontId="21" fillId="0" borderId="0" xfId="1" applyNumberFormat="1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6" fillId="0" borderId="0" xfId="1" applyAlignment="1">
      <alignment vertical="center"/>
    </xf>
    <xf numFmtId="164" fontId="16" fillId="0" borderId="0" xfId="1" applyNumberFormat="1" applyBorder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1" xfId="0" quotePrefix="1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0" xfId="1" applyFont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21" fillId="0" borderId="11" xfId="0" applyFont="1" applyBorder="1"/>
    <xf numFmtId="2" fontId="21" fillId="0" borderId="11" xfId="0" applyNumberFormat="1" applyFont="1" applyBorder="1"/>
    <xf numFmtId="0" fontId="21" fillId="0" borderId="11" xfId="0" applyFont="1" applyFill="1" applyBorder="1"/>
    <xf numFmtId="0" fontId="22" fillId="0" borderId="11" xfId="1" applyFont="1" applyBorder="1" applyAlignment="1">
      <alignment horizontal="center" vertical="center"/>
    </xf>
    <xf numFmtId="0" fontId="16" fillId="0" borderId="11" xfId="1" applyBorder="1" applyAlignment="1">
      <alignment horizontal="center"/>
    </xf>
    <xf numFmtId="164" fontId="16" fillId="0" borderId="11" xfId="1" applyNumberFormat="1" applyBorder="1" applyAlignment="1">
      <alignment horizontal="center"/>
    </xf>
    <xf numFmtId="0" fontId="16" fillId="0" borderId="16" xfId="1" applyBorder="1" applyAlignment="1">
      <alignment horizontal="center"/>
    </xf>
    <xf numFmtId="0" fontId="16" fillId="0" borderId="17" xfId="1" applyBorder="1" applyAlignment="1">
      <alignment horizontal="center"/>
    </xf>
    <xf numFmtId="0" fontId="22" fillId="0" borderId="10" xfId="1" applyFont="1" applyBorder="1" applyAlignment="1">
      <alignment horizontal="center" vertical="top" wrapText="1"/>
    </xf>
    <xf numFmtId="0" fontId="22" fillId="0" borderId="18" xfId="1" applyFont="1" applyBorder="1" applyAlignment="1">
      <alignment horizontal="center" vertical="top" wrapText="1"/>
    </xf>
    <xf numFmtId="0" fontId="22" fillId="0" borderId="16" xfId="1" applyFont="1" applyBorder="1" applyAlignment="1">
      <alignment horizontal="center" vertical="top" wrapText="1"/>
    </xf>
    <xf numFmtId="0" fontId="22" fillId="0" borderId="19" xfId="1" applyFont="1" applyBorder="1" applyAlignment="1">
      <alignment horizontal="center" vertical="top" wrapText="1"/>
    </xf>
    <xf numFmtId="0" fontId="22" fillId="0" borderId="14" xfId="1" applyFont="1" applyBorder="1" applyAlignment="1">
      <alignment horizontal="center" vertical="top" wrapText="1"/>
    </xf>
    <xf numFmtId="0" fontId="22" fillId="0" borderId="20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vertical="top" wrapText="1"/>
    </xf>
    <xf numFmtId="0" fontId="22" fillId="0" borderId="21" xfId="1" applyFont="1" applyBorder="1" applyAlignment="1">
      <alignment horizontal="center" vertical="top" wrapText="1"/>
    </xf>
    <xf numFmtId="0" fontId="22" fillId="0" borderId="15" xfId="1" applyFont="1" applyBorder="1" applyAlignment="1">
      <alignment horizontal="center" vertical="top" wrapText="1"/>
    </xf>
    <xf numFmtId="0" fontId="22" fillId="0" borderId="22" xfId="1" applyFont="1" applyBorder="1" applyAlignment="1">
      <alignment horizontal="center" vertical="top" wrapText="1"/>
    </xf>
    <xf numFmtId="0" fontId="22" fillId="0" borderId="17" xfId="1" applyFont="1" applyBorder="1" applyAlignment="1">
      <alignment horizontal="center" vertical="top" wrapText="1"/>
    </xf>
    <xf numFmtId="0" fontId="22" fillId="0" borderId="23" xfId="1" applyFont="1" applyBorder="1" applyAlignment="1">
      <alignment horizontal="center" vertical="top" wrapText="1"/>
    </xf>
    <xf numFmtId="0" fontId="16" fillId="0" borderId="11" xfId="1" applyBorder="1" applyAlignment="1">
      <alignment vertical="center"/>
    </xf>
    <xf numFmtId="0" fontId="16" fillId="33" borderId="15" xfId="1" applyFont="1" applyFill="1" applyBorder="1" applyAlignment="1">
      <alignment horizontal="center" vertical="center" wrapText="1"/>
    </xf>
    <xf numFmtId="0" fontId="16" fillId="0" borderId="12" xfId="1" applyBorder="1" applyAlignment="1">
      <alignment horizontal="center" vertical="center"/>
    </xf>
    <xf numFmtId="0" fontId="16" fillId="0" borderId="24" xfId="1" applyBorder="1" applyAlignment="1">
      <alignment horizontal="center" vertical="center"/>
    </xf>
    <xf numFmtId="0" fontId="16" fillId="0" borderId="13" xfId="1" applyBorder="1" applyAlignment="1">
      <alignment horizontal="center" vertical="center"/>
    </xf>
    <xf numFmtId="2" fontId="16" fillId="0" borderId="11" xfId="1" applyNumberFormat="1" applyBorder="1" applyAlignment="1">
      <alignment vertical="center"/>
    </xf>
    <xf numFmtId="0" fontId="16" fillId="33" borderId="11" xfId="1" applyFont="1" applyFill="1" applyBorder="1" applyAlignment="1">
      <alignment horizontal="center" vertical="center" wrapText="1"/>
    </xf>
    <xf numFmtId="2" fontId="16" fillId="33" borderId="15" xfId="1" applyNumberFormat="1" applyFont="1" applyFill="1" applyBorder="1" applyAlignment="1">
      <alignment horizontal="center" vertical="center" wrapText="1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1"/>
    <cellStyle name="Normal 12 10" xfId="915"/>
    <cellStyle name="Normal 12 2" xfId="916"/>
    <cellStyle name="Normal 12 2 2" xfId="917"/>
    <cellStyle name="Normal 12 3" xfId="918"/>
    <cellStyle name="Normal 12 3 2" xfId="919"/>
    <cellStyle name="Normal 12 4" xfId="920"/>
    <cellStyle name="Normal 12 5" xfId="921"/>
    <cellStyle name="Normal 12 6" xfId="922"/>
    <cellStyle name="Normal 12 7" xfId="923"/>
    <cellStyle name="Normal 12 8" xfId="924"/>
    <cellStyle name="Normal 12 9" xfId="925"/>
    <cellStyle name="Normal 120" xfId="926"/>
    <cellStyle name="Normal 120 2" xfId="927"/>
    <cellStyle name="Normal 120 3" xfId="928"/>
    <cellStyle name="Normal 120 4" xfId="929"/>
    <cellStyle name="Normal 120 5" xfId="930"/>
    <cellStyle name="Normal 120 6" xfId="931"/>
    <cellStyle name="Normal 120 7" xfId="932"/>
    <cellStyle name="Normal 120 8" xfId="933"/>
    <cellStyle name="Normal 121" xfId="934"/>
    <cellStyle name="Normal 121 2" xfId="935"/>
    <cellStyle name="Normal 121 3" xfId="936"/>
    <cellStyle name="Normal 121 4" xfId="937"/>
    <cellStyle name="Normal 121 5" xfId="938"/>
    <cellStyle name="Normal 121 6" xfId="939"/>
    <cellStyle name="Normal 121 7" xfId="940"/>
    <cellStyle name="Normal 121 8" xfId="941"/>
    <cellStyle name="Normal 122" xfId="942"/>
    <cellStyle name="Normal 122 2" xfId="943"/>
    <cellStyle name="Normal 122 3" xfId="944"/>
    <cellStyle name="Normal 122 4" xfId="945"/>
    <cellStyle name="Normal 122 5" xfId="946"/>
    <cellStyle name="Normal 122 6" xfId="947"/>
    <cellStyle name="Normal 122 7" xfId="948"/>
    <cellStyle name="Normal 122 8" xfId="949"/>
    <cellStyle name="Normal 123" xfId="950"/>
    <cellStyle name="Normal 123 2" xfId="951"/>
    <cellStyle name="Normal 123 3" xfId="952"/>
    <cellStyle name="Normal 123 4" xfId="953"/>
    <cellStyle name="Normal 123 5" xfId="954"/>
    <cellStyle name="Normal 123 6" xfId="955"/>
    <cellStyle name="Normal 123 7" xfId="956"/>
    <cellStyle name="Normal 123 8" xfId="957"/>
    <cellStyle name="Normal 124" xfId="958"/>
    <cellStyle name="Normal 124 2" xfId="959"/>
    <cellStyle name="Normal 124 3" xfId="960"/>
    <cellStyle name="Normal 124 4" xfId="961"/>
    <cellStyle name="Normal 124 5" xfId="962"/>
    <cellStyle name="Normal 124 6" xfId="963"/>
    <cellStyle name="Normal 124 7" xfId="964"/>
    <cellStyle name="Normal 124 8" xfId="965"/>
    <cellStyle name="Normal 125" xfId="966"/>
    <cellStyle name="Normal 125 2" xfId="967"/>
    <cellStyle name="Normal 125 3" xfId="968"/>
    <cellStyle name="Normal 125 4" xfId="969"/>
    <cellStyle name="Normal 125 5" xfId="970"/>
    <cellStyle name="Normal 125 6" xfId="971"/>
    <cellStyle name="Normal 125 7" xfId="972"/>
    <cellStyle name="Normal 125 8" xfId="973"/>
    <cellStyle name="Normal 126" xfId="974"/>
    <cellStyle name="Normal 126 2" xfId="975"/>
    <cellStyle name="Normal 126 3" xfId="976"/>
    <cellStyle name="Normal 126 4" xfId="977"/>
    <cellStyle name="Normal 126 5" xfId="978"/>
    <cellStyle name="Normal 126 6" xfId="979"/>
    <cellStyle name="Normal 126 7" xfId="980"/>
    <cellStyle name="Normal 126 8" xfId="981"/>
    <cellStyle name="Normal 127" xfId="982"/>
    <cellStyle name="Normal 127 2" xfId="983"/>
    <cellStyle name="Normal 127 3" xfId="984"/>
    <cellStyle name="Normal 127 4" xfId="985"/>
    <cellStyle name="Normal 127 5" xfId="986"/>
    <cellStyle name="Normal 127 6" xfId="987"/>
    <cellStyle name="Normal 127 7" xfId="988"/>
    <cellStyle name="Normal 127 8" xfId="989"/>
    <cellStyle name="Normal 128" xfId="990"/>
    <cellStyle name="Normal 128 2" xfId="991"/>
    <cellStyle name="Normal 128 3" xfId="992"/>
    <cellStyle name="Normal 128 4" xfId="993"/>
    <cellStyle name="Normal 128 5" xfId="994"/>
    <cellStyle name="Normal 128 6" xfId="995"/>
    <cellStyle name="Normal 128 7" xfId="996"/>
    <cellStyle name="Normal 128 8" xfId="997"/>
    <cellStyle name="Normal 129" xfId="998"/>
    <cellStyle name="Normal 129 2" xfId="999"/>
    <cellStyle name="Normal 129 3" xfId="1000"/>
    <cellStyle name="Normal 129 4" xfId="1001"/>
    <cellStyle name="Normal 129 5" xfId="1002"/>
    <cellStyle name="Normal 129 6" xfId="1003"/>
    <cellStyle name="Normal 129 7" xfId="1004"/>
    <cellStyle name="Normal 129 8" xfId="1005"/>
    <cellStyle name="Normal 13" xfId="1006"/>
    <cellStyle name="Normal 13 10" xfId="1007"/>
    <cellStyle name="Normal 13 11" xfId="1008"/>
    <cellStyle name="Normal 13 2" xfId="1009"/>
    <cellStyle name="Normal 13 2 2" xfId="1010"/>
    <cellStyle name="Normal 13 3" xfId="1011"/>
    <cellStyle name="Normal 13 3 2" xfId="1012"/>
    <cellStyle name="Normal 13 4" xfId="1013"/>
    <cellStyle name="Normal 13 4 2" xfId="1014"/>
    <cellStyle name="Normal 13 5" xfId="1015"/>
    <cellStyle name="Normal 13 6" xfId="1016"/>
    <cellStyle name="Normal 13 7" xfId="1017"/>
    <cellStyle name="Normal 13 8" xfId="1018"/>
    <cellStyle name="Normal 13 9" xfId="1019"/>
    <cellStyle name="Normal 130" xfId="1020"/>
    <cellStyle name="Normal 130 2" xfId="1021"/>
    <cellStyle name="Normal 130 3" xfId="1022"/>
    <cellStyle name="Normal 130 4" xfId="1023"/>
    <cellStyle name="Normal 130 5" xfId="1024"/>
    <cellStyle name="Normal 130 6" xfId="1025"/>
    <cellStyle name="Normal 130 7" xfId="1026"/>
    <cellStyle name="Normal 130 8" xfId="1027"/>
    <cellStyle name="Normal 131" xfId="1028"/>
    <cellStyle name="Normal 131 2" xfId="1029"/>
    <cellStyle name="Normal 131 3" xfId="1030"/>
    <cellStyle name="Normal 131 4" xfId="1031"/>
    <cellStyle name="Normal 131 5" xfId="1032"/>
    <cellStyle name="Normal 131 6" xfId="1033"/>
    <cellStyle name="Normal 131 7" xfId="1034"/>
    <cellStyle name="Normal 131 8" xfId="1035"/>
    <cellStyle name="Normal 132" xfId="1036"/>
    <cellStyle name="Normal 132 2" xfId="1037"/>
    <cellStyle name="Normal 132 3" xfId="1038"/>
    <cellStyle name="Normal 132 4" xfId="1039"/>
    <cellStyle name="Normal 132 5" xfId="1040"/>
    <cellStyle name="Normal 132 6" xfId="1041"/>
    <cellStyle name="Normal 132 7" xfId="1042"/>
    <cellStyle name="Normal 132 8" xfId="1043"/>
    <cellStyle name="Normal 133" xfId="1044"/>
    <cellStyle name="Normal 133 2" xfId="1045"/>
    <cellStyle name="Normal 133 3" xfId="1046"/>
    <cellStyle name="Normal 133 4" xfId="1047"/>
    <cellStyle name="Normal 133 5" xfId="1048"/>
    <cellStyle name="Normal 133 6" xfId="1049"/>
    <cellStyle name="Normal 133 7" xfId="1050"/>
    <cellStyle name="Normal 133 8" xfId="1051"/>
    <cellStyle name="Normal 134" xfId="1052"/>
    <cellStyle name="Normal 134 2" xfId="1053"/>
    <cellStyle name="Normal 134 3" xfId="1054"/>
    <cellStyle name="Normal 134 4" xfId="1055"/>
    <cellStyle name="Normal 134 5" xfId="1056"/>
    <cellStyle name="Normal 134 6" xfId="1057"/>
    <cellStyle name="Normal 134 7" xfId="1058"/>
    <cellStyle name="Normal 134 8" xfId="1059"/>
    <cellStyle name="Normal 135" xfId="1060"/>
    <cellStyle name="Normal 135 2" xfId="1061"/>
    <cellStyle name="Normal 135 3" xfId="1062"/>
    <cellStyle name="Normal 135 4" xfId="1063"/>
    <cellStyle name="Normal 135 5" xfId="1064"/>
    <cellStyle name="Normal 135 6" xfId="1065"/>
    <cellStyle name="Normal 135 7" xfId="1066"/>
    <cellStyle name="Normal 135 8" xfId="1067"/>
    <cellStyle name="Normal 136" xfId="1068"/>
    <cellStyle name="Normal 136 2" xfId="1069"/>
    <cellStyle name="Normal 136 3" xfId="1070"/>
    <cellStyle name="Normal 136 4" xfId="1071"/>
    <cellStyle name="Normal 136 5" xfId="1072"/>
    <cellStyle name="Normal 136 6" xfId="1073"/>
    <cellStyle name="Normal 136 7" xfId="1074"/>
    <cellStyle name="Normal 136 8" xfId="1075"/>
    <cellStyle name="Normal 137" xfId="1076"/>
    <cellStyle name="Normal 137 2" xfId="1077"/>
    <cellStyle name="Normal 137 3" xfId="1078"/>
    <cellStyle name="Normal 137 4" xfId="1079"/>
    <cellStyle name="Normal 137 5" xfId="1080"/>
    <cellStyle name="Normal 137 6" xfId="1081"/>
    <cellStyle name="Normal 137 7" xfId="1082"/>
    <cellStyle name="Normal 137 8" xfId="1083"/>
    <cellStyle name="Normal 138" xfId="1084"/>
    <cellStyle name="Normal 138 2" xfId="1085"/>
    <cellStyle name="Normal 138 3" xfId="1086"/>
    <cellStyle name="Normal 138 4" xfId="1087"/>
    <cellStyle name="Normal 138 5" xfId="1088"/>
    <cellStyle name="Normal 138 6" xfId="1089"/>
    <cellStyle name="Normal 138 7" xfId="1090"/>
    <cellStyle name="Normal 138 8" xfId="1091"/>
    <cellStyle name="Normal 139" xfId="1092"/>
    <cellStyle name="Normal 139 2" xfId="1093"/>
    <cellStyle name="Normal 139 3" xfId="1094"/>
    <cellStyle name="Normal 139 4" xfId="1095"/>
    <cellStyle name="Normal 139 5" xfId="1096"/>
    <cellStyle name="Normal 139 6" xfId="1097"/>
    <cellStyle name="Normal 139 7" xfId="1098"/>
    <cellStyle name="Normal 139 8" xfId="1099"/>
    <cellStyle name="Normal 14" xfId="1100"/>
    <cellStyle name="Normal 14 2" xfId="1101"/>
    <cellStyle name="Normal 14 3" xfId="1102"/>
    <cellStyle name="Normal 14 4" xfId="1103"/>
    <cellStyle name="Normal 14 5" xfId="1104"/>
    <cellStyle name="Normal 14 6" xfId="1105"/>
    <cellStyle name="Normal 14 7" xfId="1106"/>
    <cellStyle name="Normal 14 8" xfId="1107"/>
    <cellStyle name="Normal 140" xfId="1108"/>
    <cellStyle name="Normal 140 2" xfId="1109"/>
    <cellStyle name="Normal 140 3" xfId="1110"/>
    <cellStyle name="Normal 140 4" xfId="1111"/>
    <cellStyle name="Normal 140 5" xfId="1112"/>
    <cellStyle name="Normal 140 6" xfId="1113"/>
    <cellStyle name="Normal 140 7" xfId="1114"/>
    <cellStyle name="Normal 140 8" xfId="1115"/>
    <cellStyle name="Normal 141" xfId="1116"/>
    <cellStyle name="Normal 141 2" xfId="1117"/>
    <cellStyle name="Normal 141 3" xfId="1118"/>
    <cellStyle name="Normal 141 4" xfId="1119"/>
    <cellStyle name="Normal 141 5" xfId="1120"/>
    <cellStyle name="Normal 141 6" xfId="1121"/>
    <cellStyle name="Normal 141 7" xfId="1122"/>
    <cellStyle name="Normal 141 8" xfId="1123"/>
    <cellStyle name="Normal 142" xfId="1124"/>
    <cellStyle name="Normal 142 2" xfId="1125"/>
    <cellStyle name="Normal 142 3" xfId="1126"/>
    <cellStyle name="Normal 142 4" xfId="1127"/>
    <cellStyle name="Normal 142 5" xfId="1128"/>
    <cellStyle name="Normal 142 6" xfId="1129"/>
    <cellStyle name="Normal 142 7" xfId="1130"/>
    <cellStyle name="Normal 142 8" xfId="1131"/>
    <cellStyle name="Normal 143" xfId="1132"/>
    <cellStyle name="Normal 143 2" xfId="1133"/>
    <cellStyle name="Normal 143 3" xfId="1134"/>
    <cellStyle name="Normal 143 4" xfId="1135"/>
    <cellStyle name="Normal 143 5" xfId="1136"/>
    <cellStyle name="Normal 143 6" xfId="1137"/>
    <cellStyle name="Normal 143 7" xfId="1138"/>
    <cellStyle name="Normal 143 8" xfId="1139"/>
    <cellStyle name="Normal 144" xfId="1140"/>
    <cellStyle name="Normal 144 2" xfId="1141"/>
    <cellStyle name="Normal 144 3" xfId="1142"/>
    <cellStyle name="Normal 144 4" xfId="1143"/>
    <cellStyle name="Normal 144 5" xfId="1144"/>
    <cellStyle name="Normal 144 6" xfId="1145"/>
    <cellStyle name="Normal 144 7" xfId="1146"/>
    <cellStyle name="Normal 144 8" xfId="1147"/>
    <cellStyle name="Normal 145" xfId="1148"/>
    <cellStyle name="Normal 145 2" xfId="1149"/>
    <cellStyle name="Normal 145 3" xfId="1150"/>
    <cellStyle name="Normal 145 4" xfId="1151"/>
    <cellStyle name="Normal 145 5" xfId="1152"/>
    <cellStyle name="Normal 145 6" xfId="1153"/>
    <cellStyle name="Normal 145 7" xfId="1154"/>
    <cellStyle name="Normal 145 8" xfId="1155"/>
    <cellStyle name="Normal 146" xfId="1156"/>
    <cellStyle name="Normal 146 2" xfId="1157"/>
    <cellStyle name="Normal 146 3" xfId="1158"/>
    <cellStyle name="Normal 146 4" xfId="1159"/>
    <cellStyle name="Normal 146 5" xfId="1160"/>
    <cellStyle name="Normal 146 6" xfId="1161"/>
    <cellStyle name="Normal 146 7" xfId="1162"/>
    <cellStyle name="Normal 146 8" xfId="1163"/>
    <cellStyle name="Normal 147" xfId="1164"/>
    <cellStyle name="Normal 147 2" xfId="1165"/>
    <cellStyle name="Normal 148" xfId="1166"/>
    <cellStyle name="Normal 148 2" xfId="1167"/>
    <cellStyle name="Normal 149" xfId="1168"/>
    <cellStyle name="Normal 149 2" xfId="1169"/>
    <cellStyle name="Normal 149 2 2" xfId="1170"/>
    <cellStyle name="Normal 149 2 3" xfId="1171"/>
    <cellStyle name="Normal 149 3" xfId="1172"/>
    <cellStyle name="Normal 15" xfId="1173"/>
    <cellStyle name="Normal 15 2" xfId="1174"/>
    <cellStyle name="Normal 15 3" xfId="1175"/>
    <cellStyle name="Normal 15 4" xfId="1176"/>
    <cellStyle name="Normal 15 5" xfId="1177"/>
    <cellStyle name="Normal 15 6" xfId="1178"/>
    <cellStyle name="Normal 15 7" xfId="1179"/>
    <cellStyle name="Normal 15 8" xfId="1180"/>
    <cellStyle name="Normal 150" xfId="1181"/>
    <cellStyle name="Normal 150 2" xfId="1182"/>
    <cellStyle name="Normal 150 3" xfId="1183"/>
    <cellStyle name="Normal 150 4" xfId="1184"/>
    <cellStyle name="Normal 150 5" xfId="1185"/>
    <cellStyle name="Normal 150 6" xfId="1186"/>
    <cellStyle name="Normal 150 7" xfId="1187"/>
    <cellStyle name="Normal 150 8" xfId="1188"/>
    <cellStyle name="Normal 151" xfId="1189"/>
    <cellStyle name="Normal 151 2" xfId="1190"/>
    <cellStyle name="Normal 151 3" xfId="1191"/>
    <cellStyle name="Normal 151 4" xfId="1192"/>
    <cellStyle name="Normal 151 5" xfId="1193"/>
    <cellStyle name="Normal 151 6" xfId="1194"/>
    <cellStyle name="Normal 152" xfId="1195"/>
    <cellStyle name="Normal 153" xfId="1196"/>
    <cellStyle name="Normal 154" xfId="1197"/>
    <cellStyle name="Normal 155" xfId="1198"/>
    <cellStyle name="Normal 156" xfId="1199"/>
    <cellStyle name="Normal 157" xfId="1200"/>
    <cellStyle name="Normal 158" xfId="1201"/>
    <cellStyle name="Normal 159" xfId="1202"/>
    <cellStyle name="Normal 16" xfId="1203"/>
    <cellStyle name="Normal 16 2" xfId="1204"/>
    <cellStyle name="Normal 16 3" xfId="1205"/>
    <cellStyle name="Normal 16 4" xfId="1206"/>
    <cellStyle name="Normal 16 5" xfId="1207"/>
    <cellStyle name="Normal 16 6" xfId="1208"/>
    <cellStyle name="Normal 16 7" xfId="1209"/>
    <cellStyle name="Normal 16 8" xfId="1210"/>
    <cellStyle name="Normal 160" xfId="1211"/>
    <cellStyle name="Normal 167" xfId="1212"/>
    <cellStyle name="Normal 17" xfId="1213"/>
    <cellStyle name="Normal 17 2" xfId="1214"/>
    <cellStyle name="Normal 17 3" xfId="1215"/>
    <cellStyle name="Normal 17 4" xfId="1216"/>
    <cellStyle name="Normal 17 5" xfId="1217"/>
    <cellStyle name="Normal 17 6" xfId="1218"/>
    <cellStyle name="Normal 17 7" xfId="1219"/>
    <cellStyle name="Normal 17 8" xfId="1220"/>
    <cellStyle name="Normal 18" xfId="1221"/>
    <cellStyle name="Normal 18 2" xfId="1222"/>
    <cellStyle name="Normal 18 3" xfId="1223"/>
    <cellStyle name="Normal 18 4" xfId="1224"/>
    <cellStyle name="Normal 18 5" xfId="1225"/>
    <cellStyle name="Normal 18 6" xfId="1226"/>
    <cellStyle name="Normal 18 7" xfId="1227"/>
    <cellStyle name="Normal 18 8" xfId="1228"/>
    <cellStyle name="Normal 19" xfId="1229"/>
    <cellStyle name="Normal 19 2" xfId="1230"/>
    <cellStyle name="Normal 19 3" xfId="1231"/>
    <cellStyle name="Normal 19 4" xfId="1232"/>
    <cellStyle name="Normal 19 5" xfId="1233"/>
    <cellStyle name="Normal 19 6" xfId="1234"/>
    <cellStyle name="Normal 19 7" xfId="1235"/>
    <cellStyle name="Normal 19 8" xfId="1236"/>
    <cellStyle name="Normal 2" xfId="1237"/>
    <cellStyle name="Normal 2 10" xfId="1238"/>
    <cellStyle name="Normal 2 11" xfId="1239"/>
    <cellStyle name="Normal 2 12" xfId="1240"/>
    <cellStyle name="Normal 2 13" xfId="1241"/>
    <cellStyle name="Normal 2 14" xfId="1242"/>
    <cellStyle name="Normal 2 14 2" xfId="1243"/>
    <cellStyle name="Normal 2 15" xfId="1244"/>
    <cellStyle name="Normal 2 16" xfId="1245"/>
    <cellStyle name="Normal 2 17" xfId="1246"/>
    <cellStyle name="Normal 2 18" xfId="1247"/>
    <cellStyle name="Normal 2 19" xfId="1248"/>
    <cellStyle name="Normal 2 2" xfId="1249"/>
    <cellStyle name="Normal 2 2 10" xfId="1250"/>
    <cellStyle name="Normal 2 2 11" xfId="1251"/>
    <cellStyle name="Normal 2 2 2" xfId="1252"/>
    <cellStyle name="Normal 2 2 3" xfId="1253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15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>
        <row r="20">
          <cell r="F20">
            <v>17.8</v>
          </cell>
          <cell r="G20">
            <v>15.65</v>
          </cell>
        </row>
        <row r="21">
          <cell r="F21">
            <v>20.059999999999999</v>
          </cell>
          <cell r="G21">
            <v>19.87</v>
          </cell>
        </row>
        <row r="22">
          <cell r="F22">
            <v>8.6</v>
          </cell>
          <cell r="G22">
            <v>6.72</v>
          </cell>
        </row>
        <row r="23">
          <cell r="F23">
            <v>7.67</v>
          </cell>
          <cell r="G23">
            <v>7.3</v>
          </cell>
        </row>
        <row r="24">
          <cell r="F24">
            <v>4.8</v>
          </cell>
          <cell r="G24">
            <v>2.7320000000000002</v>
          </cell>
        </row>
        <row r="25">
          <cell r="F25">
            <v>2.2799999999999998</v>
          </cell>
          <cell r="G25">
            <v>2.286</v>
          </cell>
        </row>
        <row r="26">
          <cell r="F26">
            <v>1.8</v>
          </cell>
          <cell r="G26">
            <v>0.74399999999999999</v>
          </cell>
        </row>
        <row r="27">
          <cell r="F27">
            <v>2.88</v>
          </cell>
          <cell r="G27">
            <v>0.68084999999999996</v>
          </cell>
        </row>
        <row r="28">
          <cell r="F28">
            <v>1.56</v>
          </cell>
          <cell r="G28">
            <v>0.83599999999999997</v>
          </cell>
        </row>
        <row r="30">
          <cell r="F30">
            <v>1.44</v>
          </cell>
          <cell r="G30">
            <v>0.752</v>
          </cell>
        </row>
        <row r="31">
          <cell r="F31">
            <v>0.36</v>
          </cell>
          <cell r="G31">
            <v>0</v>
          </cell>
        </row>
        <row r="32">
          <cell r="F32">
            <v>1.83</v>
          </cell>
          <cell r="G32">
            <v>1.8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4">
          <cell r="I34">
            <v>30.917999999999999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12.348660169999993</v>
          </cell>
          <cell r="I105">
            <v>1.2569124000000012</v>
          </cell>
          <cell r="J105">
            <v>4.0366685950000001</v>
          </cell>
          <cell r="K105">
            <v>3.9954913324999994</v>
          </cell>
          <cell r="L105">
            <v>2.5583989800000007</v>
          </cell>
          <cell r="M105">
            <v>0</v>
          </cell>
          <cell r="N105">
            <v>0</v>
          </cell>
          <cell r="O105">
            <v>0</v>
          </cell>
          <cell r="Q105">
            <v>1.4575019349999989</v>
          </cell>
          <cell r="R105">
            <v>3.7946408724999987</v>
          </cell>
          <cell r="S105">
            <v>0.96091569999999915</v>
          </cell>
          <cell r="X105">
            <v>2.800969680000001</v>
          </cell>
          <cell r="Y105">
            <v>15.578359999999993</v>
          </cell>
          <cell r="AC105">
            <v>2.5304985200000005</v>
          </cell>
          <cell r="AD105">
            <v>56.463159647500021</v>
          </cell>
          <cell r="AE105">
            <v>1.5298965499999999</v>
          </cell>
          <cell r="AF105">
            <v>1.1902152225000007</v>
          </cell>
          <cell r="AG105">
            <v>17.902745432500001</v>
          </cell>
          <cell r="AI105">
            <v>3.2372025600000027</v>
          </cell>
          <cell r="AJ105">
            <v>8.9715870999999989</v>
          </cell>
          <cell r="AK105">
            <v>4.0010260000000093</v>
          </cell>
          <cell r="AL105">
            <v>8.1219135100000113</v>
          </cell>
          <cell r="AM105">
            <v>0.5833757175000005</v>
          </cell>
          <cell r="AO105">
            <v>0.57585752000000046</v>
          </cell>
          <cell r="AT105">
            <v>0.8046097649999997</v>
          </cell>
          <cell r="AW105">
            <v>0.95888427749999838</v>
          </cell>
          <cell r="AX105">
            <v>5.2543318299999999</v>
          </cell>
          <cell r="AY105">
            <v>1.0682304000000014</v>
          </cell>
          <cell r="BA105">
            <v>1.4271301774999992</v>
          </cell>
        </row>
      </sheetData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44484</v>
          </cell>
        </row>
        <row r="10">
          <cell r="G10">
            <v>15.65</v>
          </cell>
        </row>
        <row r="11">
          <cell r="G11">
            <v>19.87</v>
          </cell>
        </row>
        <row r="12">
          <cell r="G12">
            <v>6.72</v>
          </cell>
        </row>
        <row r="13">
          <cell r="G13">
            <v>7.3</v>
          </cell>
        </row>
        <row r="14">
          <cell r="G14">
            <v>2.7320000000000002</v>
          </cell>
        </row>
        <row r="15">
          <cell r="G15">
            <v>2.286</v>
          </cell>
        </row>
        <row r="16">
          <cell r="G16">
            <v>0.74399999999999999</v>
          </cell>
        </row>
        <row r="17">
          <cell r="G17">
            <v>0.68084999999999996</v>
          </cell>
        </row>
        <row r="18">
          <cell r="G18">
            <v>0.83599999999999997</v>
          </cell>
        </row>
        <row r="20">
          <cell r="G20">
            <v>0.752</v>
          </cell>
        </row>
        <row r="21">
          <cell r="G21">
            <v>0</v>
          </cell>
        </row>
        <row r="22">
          <cell r="G22">
            <v>1.8</v>
          </cell>
        </row>
        <row r="28">
          <cell r="F28">
            <v>31.75</v>
          </cell>
        </row>
        <row r="30">
          <cell r="V30">
            <v>0.161498436</v>
          </cell>
        </row>
        <row r="35">
          <cell r="F35">
            <v>3.02</v>
          </cell>
        </row>
      </sheetData>
      <sheetData sheetId="42">
        <row r="2">
          <cell r="AD2" t="str">
            <v>NAPP</v>
          </cell>
          <cell r="AJ2" t="str">
            <v>RAPPC</v>
          </cell>
        </row>
        <row r="105">
          <cell r="C105">
            <v>0</v>
          </cell>
          <cell r="D105">
            <v>1.190708000000001</v>
          </cell>
          <cell r="E105">
            <v>2.1480000000000032</v>
          </cell>
          <cell r="F105">
            <v>0</v>
          </cell>
          <cell r="G105">
            <v>2.446673999999998</v>
          </cell>
          <cell r="H105">
            <v>2.4943159999999978</v>
          </cell>
          <cell r="I105">
            <v>11.213260305000015</v>
          </cell>
          <cell r="J105">
            <v>1.7280000000000013</v>
          </cell>
          <cell r="K105">
            <v>19.078675200000024</v>
          </cell>
          <cell r="L105">
            <v>11.163934800000026</v>
          </cell>
          <cell r="M105">
            <v>7.1654829999999974</v>
          </cell>
          <cell r="N105">
            <v>1.7337600000000017</v>
          </cell>
          <cell r="O105">
            <v>2.8895999999999957</v>
          </cell>
          <cell r="P105">
            <v>0.21672000000000022</v>
          </cell>
          <cell r="R105">
            <v>0.44335199999999958</v>
          </cell>
          <cell r="S105">
            <v>8.3187665000000059</v>
          </cell>
          <cell r="T105">
            <v>2.1949930800000002</v>
          </cell>
          <cell r="Y105">
            <v>5.1637500000000003</v>
          </cell>
          <cell r="Z105">
            <v>58.73280000000004</v>
          </cell>
          <cell r="AD105">
            <v>2.8543679999999965</v>
          </cell>
          <cell r="AE105">
            <v>141.5218350000001</v>
          </cell>
          <cell r="AF105">
            <v>4.0039999999999987</v>
          </cell>
          <cell r="AG105">
            <v>1.0516420000000002</v>
          </cell>
          <cell r="AH105">
            <v>44.190323100000029</v>
          </cell>
          <cell r="AJ105">
            <v>3.3047999999999966</v>
          </cell>
          <cell r="AK105">
            <v>7.7721600000000022</v>
          </cell>
          <cell r="AL105">
            <v>0</v>
          </cell>
          <cell r="AM105">
            <v>8.057250000000014</v>
          </cell>
          <cell r="AN105">
            <v>1.6510725000000006</v>
          </cell>
          <cell r="AP105">
            <v>0.68255999999999906</v>
          </cell>
          <cell r="AU105">
            <v>0.6451200000000008</v>
          </cell>
          <cell r="AX105">
            <v>1.5033600000000018</v>
          </cell>
          <cell r="AY105">
            <v>2.8160495999999937</v>
          </cell>
          <cell r="AZ105">
            <v>1.8437327999999999</v>
          </cell>
          <cell r="BB105">
            <v>2.9877750000000032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66</v>
          </cell>
          <cell r="X11">
            <v>100.03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95"/>
  <sheetViews>
    <sheetView tabSelected="1" view="pageBreakPreview" zoomScale="55" zoomScaleSheetLayoutView="55" workbookViewId="0">
      <selection activeCell="Y18" sqref="Y18"/>
    </sheetView>
  </sheetViews>
  <sheetFormatPr defaultColWidth="9.109375" defaultRowHeight="14.4"/>
  <cols>
    <col min="1" max="1" width="9.109375" style="1"/>
    <col min="2" max="2" width="22.5546875" style="1" customWidth="1"/>
    <col min="3" max="3" width="14.88671875" style="1" customWidth="1"/>
    <col min="4" max="4" width="17.88671875" style="1" customWidth="1"/>
    <col min="5" max="5" width="9.109375" style="1"/>
    <col min="6" max="6" width="16.5546875" style="1" customWidth="1"/>
    <col min="7" max="7" width="14.88671875" style="1" customWidth="1"/>
    <col min="8" max="8" width="9.109375" style="1"/>
    <col min="9" max="10" width="15.88671875" style="1" customWidth="1"/>
    <col min="11" max="11" width="29.44140625" style="1" customWidth="1"/>
    <col min="12" max="12" width="14.5546875" style="1" customWidth="1"/>
    <col min="13" max="13" width="16.44140625" style="1" customWidth="1"/>
    <col min="14" max="14" width="14.109375" style="1" customWidth="1"/>
    <col min="15" max="15" width="14.6640625" style="1" customWidth="1"/>
    <col min="16" max="16" width="15.109375" style="1" customWidth="1"/>
    <col min="17" max="17" width="15.88671875" style="1" customWidth="1"/>
    <col min="18" max="18" width="15.109375" style="1" customWidth="1"/>
    <col min="19" max="16384" width="9.109375" style="1"/>
  </cols>
  <sheetData>
    <row r="1" spans="2:18" ht="21" customHeight="1">
      <c r="F1" s="2"/>
      <c r="G1" s="2" t="s">
        <v>0</v>
      </c>
      <c r="H1" s="3" t="s">
        <v>1</v>
      </c>
      <c r="I1" s="4" t="s">
        <v>2</v>
      </c>
      <c r="J1" s="4" t="s">
        <v>3</v>
      </c>
      <c r="K1" s="4" t="s">
        <v>4</v>
      </c>
      <c r="L1" s="5" t="s">
        <v>5</v>
      </c>
      <c r="M1" s="6" t="s">
        <v>6</v>
      </c>
      <c r="N1" s="6" t="s">
        <v>7</v>
      </c>
      <c r="O1" s="5" t="s">
        <v>8</v>
      </c>
      <c r="P1" s="7" t="s">
        <v>9</v>
      </c>
      <c r="Q1" s="8"/>
      <c r="R1" s="9"/>
    </row>
    <row r="2" spans="2:18" ht="84">
      <c r="B2" s="10"/>
      <c r="C2" s="10"/>
      <c r="D2" s="10"/>
      <c r="E2" s="10"/>
      <c r="F2" s="10"/>
      <c r="G2" s="11">
        <f>$E$11</f>
        <v>44484</v>
      </c>
      <c r="H2" s="12"/>
      <c r="I2" s="4"/>
      <c r="J2" s="4"/>
      <c r="K2" s="4"/>
      <c r="L2" s="5"/>
      <c r="M2" s="6"/>
      <c r="N2" s="6"/>
      <c r="O2" s="5"/>
      <c r="P2" s="13" t="s">
        <v>10</v>
      </c>
      <c r="Q2" s="13" t="s">
        <v>11</v>
      </c>
      <c r="R2" s="14" t="s">
        <v>12</v>
      </c>
    </row>
    <row r="3" spans="2:18" ht="21">
      <c r="B3" s="15"/>
      <c r="C3" s="15"/>
      <c r="D3" s="15"/>
      <c r="E3" s="15"/>
      <c r="F3" s="15"/>
      <c r="G3" s="16"/>
      <c r="H3" s="17"/>
      <c r="I3" s="18" t="s">
        <v>13</v>
      </c>
      <c r="J3" s="18" t="s">
        <v>14</v>
      </c>
      <c r="K3" s="19" t="s">
        <v>15</v>
      </c>
      <c r="L3" s="18" t="s">
        <v>16</v>
      </c>
      <c r="M3" s="18" t="s">
        <v>17</v>
      </c>
      <c r="N3" s="20" t="s">
        <v>18</v>
      </c>
      <c r="O3" s="20" t="s">
        <v>19</v>
      </c>
      <c r="P3" s="20" t="s">
        <v>20</v>
      </c>
      <c r="Q3" s="18" t="s">
        <v>21</v>
      </c>
      <c r="R3" s="18" t="s">
        <v>22</v>
      </c>
    </row>
    <row r="4" spans="2:18" ht="21">
      <c r="B4" s="21" t="s">
        <v>23</v>
      </c>
      <c r="C4" s="21"/>
      <c r="D4" s="21"/>
      <c r="E4" s="21"/>
      <c r="F4" s="21"/>
      <c r="G4" s="21"/>
      <c r="H4" s="22">
        <v>1</v>
      </c>
      <c r="I4" s="23" t="s">
        <v>24</v>
      </c>
      <c r="J4" s="23">
        <v>39</v>
      </c>
      <c r="K4" s="23" t="str">
        <f>'[1]Form-2 Entitlement(R0)'!$AD$2</f>
        <v>NAPP</v>
      </c>
      <c r="L4" s="23">
        <v>13.99</v>
      </c>
      <c r="M4" s="23">
        <f>('[1]Form-2 Entitlement(R0)'!AD105)*100</f>
        <v>285.43679999999966</v>
      </c>
      <c r="N4" s="24">
        <f>'[1]Central Sector Final Rev'!AC105*100</f>
        <v>253.04985200000004</v>
      </c>
      <c r="O4" s="25"/>
      <c r="P4" s="25"/>
      <c r="Q4" s="25"/>
      <c r="R4" s="23"/>
    </row>
    <row r="5" spans="2:18" ht="21">
      <c r="H5" s="22">
        <v>2</v>
      </c>
      <c r="I5" s="23"/>
      <c r="J5" s="23">
        <v>43</v>
      </c>
      <c r="K5" s="23" t="str">
        <f>'[1]Form-2 Entitlement(R0)'!$AJ$2</f>
        <v>RAPPC</v>
      </c>
      <c r="L5" s="23">
        <v>14.96</v>
      </c>
      <c r="M5" s="23">
        <f>('[1]Form-2 Entitlement(R0)'!AJ105)*100</f>
        <v>330.47999999999968</v>
      </c>
      <c r="N5" s="24">
        <f>'[1]Central Sector Final Rev'!AI105*100</f>
        <v>323.72025600000029</v>
      </c>
      <c r="O5" s="25"/>
      <c r="P5" s="25"/>
      <c r="Q5" s="25"/>
      <c r="R5" s="23"/>
    </row>
    <row r="6" spans="2:18" ht="21">
      <c r="B6" s="26" t="s">
        <v>25</v>
      </c>
      <c r="C6" s="26"/>
      <c r="D6" s="26" t="s">
        <v>26</v>
      </c>
      <c r="E6" s="26" t="s">
        <v>27</v>
      </c>
      <c r="F6" s="26"/>
      <c r="G6" s="26"/>
      <c r="H6" s="22">
        <v>3</v>
      </c>
      <c r="I6" s="23"/>
      <c r="J6" s="23">
        <v>58</v>
      </c>
      <c r="K6" s="23" t="s">
        <v>28</v>
      </c>
      <c r="L6" s="23">
        <v>300</v>
      </c>
      <c r="M6" s="24">
        <f>(IF('[1]Form-1_AnticipatedVsActual_BI'!F28*100&lt;7200, '[1]Form-1_AnticipatedVsActual_BI'!F28*100, 7200)/100)*100</f>
        <v>3175</v>
      </c>
      <c r="N6" s="24">
        <f>[1]Report_DPS!I34*100</f>
        <v>3091.7999999999997</v>
      </c>
      <c r="O6" s="25"/>
      <c r="P6" s="25"/>
      <c r="Q6" s="25"/>
      <c r="R6" s="23"/>
    </row>
    <row r="7" spans="2:18" ht="21">
      <c r="B7" s="26"/>
      <c r="C7" s="26"/>
      <c r="D7" s="26"/>
      <c r="E7" s="26"/>
      <c r="F7" s="26"/>
      <c r="G7" s="26"/>
      <c r="H7" s="22">
        <v>4</v>
      </c>
      <c r="I7" s="23"/>
      <c r="J7" s="23">
        <v>558</v>
      </c>
      <c r="K7" s="23" t="s">
        <v>29</v>
      </c>
      <c r="L7" s="23">
        <v>102.32</v>
      </c>
      <c r="M7" s="24">
        <f>('[1]Form-2 Entitlement(R0)'!I105)*100</f>
        <v>1121.3260305000015</v>
      </c>
      <c r="N7" s="24">
        <f>'[1]Central Sector Final Rev'!H105*100</f>
        <v>1234.8660169999994</v>
      </c>
      <c r="O7" s="25"/>
      <c r="P7" s="25"/>
      <c r="Q7" s="25"/>
      <c r="R7" s="23"/>
    </row>
    <row r="8" spans="2:18" ht="21">
      <c r="B8" s="26"/>
      <c r="C8" s="26"/>
      <c r="D8" s="26"/>
      <c r="E8" s="26"/>
      <c r="F8" s="26"/>
      <c r="G8" s="26"/>
      <c r="H8" s="22">
        <v>5</v>
      </c>
      <c r="I8" s="23"/>
      <c r="J8" s="23">
        <v>559</v>
      </c>
      <c r="K8" s="23" t="s">
        <v>30</v>
      </c>
      <c r="L8" s="23">
        <v>56.93</v>
      </c>
      <c r="M8" s="24">
        <f>('[1]Form-2 Entitlement(R0)'!S105)*100</f>
        <v>831.87665000000061</v>
      </c>
      <c r="N8" s="24">
        <f>'[1]Central Sector Final Rev'!R105*100</f>
        <v>379.46408724999986</v>
      </c>
      <c r="O8" s="25"/>
      <c r="P8" s="25"/>
      <c r="Q8" s="25"/>
      <c r="R8" s="23"/>
    </row>
    <row r="9" spans="2:18" ht="21">
      <c r="B9" s="26"/>
      <c r="C9" s="26"/>
      <c r="D9" s="26"/>
      <c r="E9" s="26"/>
      <c r="F9" s="26"/>
      <c r="G9" s="26"/>
      <c r="H9" s="22">
        <v>6</v>
      </c>
      <c r="I9" s="23"/>
      <c r="J9" s="23">
        <v>560</v>
      </c>
      <c r="K9" s="23" t="s">
        <v>31</v>
      </c>
      <c r="L9" s="23">
        <v>11.82</v>
      </c>
      <c r="M9" s="24">
        <f>('[1]Form-2 Entitlement(R0)'!AG105)*100</f>
        <v>105.16420000000002</v>
      </c>
      <c r="N9" s="24">
        <f>'[1]Central Sector Final Rev'!AF105*100</f>
        <v>119.02152225000006</v>
      </c>
      <c r="O9" s="25"/>
      <c r="P9" s="25"/>
      <c r="Q9" s="25"/>
      <c r="R9" s="23"/>
    </row>
    <row r="10" spans="2:18" ht="21">
      <c r="B10" s="26"/>
      <c r="C10" s="26"/>
      <c r="D10" s="26"/>
      <c r="E10" s="26"/>
      <c r="F10" s="26"/>
      <c r="G10" s="26"/>
      <c r="H10" s="22">
        <v>7</v>
      </c>
      <c r="I10" s="23"/>
      <c r="J10" s="23">
        <v>25</v>
      </c>
      <c r="K10" s="23" t="s">
        <v>32</v>
      </c>
      <c r="L10" s="23">
        <v>21.6</v>
      </c>
      <c r="M10" s="23">
        <f>('[1]Form-2 Entitlement(R0)'!J105)*100</f>
        <v>172.80000000000013</v>
      </c>
      <c r="N10" s="24">
        <f>'[1]Central Sector Final Rev'!I105*100</f>
        <v>125.69124000000012</v>
      </c>
      <c r="O10" s="25"/>
      <c r="P10" s="25"/>
      <c r="Q10" s="25"/>
      <c r="R10" s="23"/>
    </row>
    <row r="11" spans="2:18" ht="21">
      <c r="B11" s="27" t="s">
        <v>33</v>
      </c>
      <c r="C11" s="27"/>
      <c r="D11" s="27" t="s">
        <v>34</v>
      </c>
      <c r="E11" s="28">
        <f>'[1]Form-1_AnticipatedVsActual_BI'!$C$2</f>
        <v>44484</v>
      </c>
      <c r="F11" s="28"/>
      <c r="G11" s="28"/>
      <c r="H11" s="22">
        <v>8</v>
      </c>
      <c r="I11" s="23"/>
      <c r="J11" s="23">
        <v>27</v>
      </c>
      <c r="K11" s="23" t="s">
        <v>35</v>
      </c>
      <c r="L11" s="23">
        <v>47.01</v>
      </c>
      <c r="M11" s="23">
        <f>('[1]Form-2 Entitlement(R0)'!L105)*100</f>
        <v>1116.3934800000027</v>
      </c>
      <c r="N11" s="24">
        <f>'[1]Central Sector Final Rev'!K105*100</f>
        <v>399.54913324999995</v>
      </c>
      <c r="O11" s="25"/>
      <c r="P11" s="25"/>
      <c r="Q11" s="25"/>
      <c r="R11" s="23"/>
    </row>
    <row r="12" spans="2:18" ht="21">
      <c r="B12" s="27"/>
      <c r="C12" s="27"/>
      <c r="D12" s="27"/>
      <c r="E12" s="28"/>
      <c r="F12" s="28"/>
      <c r="G12" s="28"/>
      <c r="H12" s="22">
        <v>9</v>
      </c>
      <c r="I12" s="23"/>
      <c r="J12" s="23">
        <v>26</v>
      </c>
      <c r="K12" s="23" t="s">
        <v>36</v>
      </c>
      <c r="L12" s="23">
        <v>80.459999999999994</v>
      </c>
      <c r="M12" s="23">
        <f>('[1]Form-2 Entitlement(R0)'!K105)*100</f>
        <v>1907.8675200000025</v>
      </c>
      <c r="N12" s="24">
        <f>'[1]Central Sector Final Rev'!J105*100</f>
        <v>403.66685949999999</v>
      </c>
      <c r="O12" s="25"/>
      <c r="P12" s="25"/>
      <c r="Q12" s="25"/>
      <c r="R12" s="23"/>
    </row>
    <row r="13" spans="2:18" ht="21">
      <c r="B13" s="27"/>
      <c r="C13" s="27"/>
      <c r="D13" s="27"/>
      <c r="E13" s="27"/>
      <c r="F13" s="27"/>
      <c r="G13" s="27"/>
      <c r="H13" s="22">
        <v>10</v>
      </c>
      <c r="I13" s="23"/>
      <c r="J13" s="23">
        <v>40</v>
      </c>
      <c r="K13" s="23" t="s">
        <v>37</v>
      </c>
      <c r="L13" s="23">
        <v>547.04999999999995</v>
      </c>
      <c r="M13" s="23">
        <f>('[1]Form-2 Entitlement(R0)'!AE105)*100</f>
        <v>14152.18350000001</v>
      </c>
      <c r="N13" s="24">
        <f>'[1]Central Sector Final Rev'!AD105*100</f>
        <v>5646.3159647500024</v>
      </c>
      <c r="O13" s="25"/>
      <c r="P13" s="25"/>
      <c r="Q13" s="25"/>
      <c r="R13" s="23"/>
    </row>
    <row r="14" spans="2:18" ht="21">
      <c r="B14" s="27"/>
      <c r="C14" s="27"/>
      <c r="D14" s="27"/>
      <c r="E14" s="27"/>
      <c r="F14" s="27"/>
      <c r="G14" s="27"/>
      <c r="H14" s="22">
        <v>11</v>
      </c>
      <c r="I14" s="23"/>
      <c r="J14" s="23">
        <v>56</v>
      </c>
      <c r="K14" s="23" t="s">
        <v>38</v>
      </c>
      <c r="L14" s="23">
        <v>13.01</v>
      </c>
      <c r="M14" s="23">
        <f>('[1]Form-2 Entitlement(R0)'!BB105)*100</f>
        <v>298.77750000000032</v>
      </c>
      <c r="N14" s="24">
        <f>'[1]Central Sector Final Rev'!BA105*100</f>
        <v>142.71301774999992</v>
      </c>
      <c r="O14" s="25"/>
      <c r="P14" s="25"/>
      <c r="Q14" s="25"/>
      <c r="R14" s="23"/>
    </row>
    <row r="15" spans="2:18" ht="21">
      <c r="B15" s="29"/>
      <c r="C15" s="29"/>
      <c r="D15" s="29"/>
      <c r="E15" s="29"/>
      <c r="F15" s="29"/>
      <c r="G15" s="29"/>
      <c r="H15" s="22">
        <v>12</v>
      </c>
      <c r="I15" s="23"/>
      <c r="J15" s="23">
        <v>45</v>
      </c>
      <c r="K15" s="23" t="s">
        <v>39</v>
      </c>
      <c r="L15" s="23">
        <v>37.1</v>
      </c>
      <c r="M15" s="23">
        <f>('[1]Form-2 Entitlement(R0)'!AK105)*100</f>
        <v>777.21600000000024</v>
      </c>
      <c r="N15" s="24">
        <f>'[1]Central Sector Final Rev'!AJ105*100</f>
        <v>897.15870999999993</v>
      </c>
      <c r="O15" s="25"/>
      <c r="P15" s="25"/>
      <c r="Q15" s="25"/>
      <c r="R15" s="23"/>
    </row>
    <row r="16" spans="2:18" ht="21">
      <c r="B16" s="30"/>
      <c r="C16" s="30"/>
      <c r="D16" s="30"/>
      <c r="E16" s="30"/>
      <c r="F16" s="30"/>
      <c r="G16" s="30"/>
      <c r="H16" s="22">
        <v>13</v>
      </c>
      <c r="I16" s="23"/>
      <c r="J16" s="23">
        <v>46</v>
      </c>
      <c r="K16" s="23" t="s">
        <v>40</v>
      </c>
      <c r="L16" s="23">
        <v>35.200000000000003</v>
      </c>
      <c r="M16" s="23">
        <f>('[1]Form-2 Entitlement(R0)'!AL105)*100</f>
        <v>0</v>
      </c>
      <c r="N16" s="24">
        <f>'[1]Central Sector Final Rev'!AK105*100</f>
        <v>400.1026000000009</v>
      </c>
      <c r="O16" s="25"/>
      <c r="P16" s="25"/>
      <c r="Q16" s="25"/>
      <c r="R16" s="23"/>
    </row>
    <row r="17" spans="1:18" ht="25.5" customHeight="1">
      <c r="A17" s="31" t="s">
        <v>41</v>
      </c>
      <c r="B17" s="31" t="s">
        <v>42</v>
      </c>
      <c r="C17" s="32" t="s">
        <v>43</v>
      </c>
      <c r="D17" s="32" t="s">
        <v>44</v>
      </c>
      <c r="E17" s="33"/>
      <c r="F17" s="34"/>
      <c r="G17" s="31" t="s">
        <v>7</v>
      </c>
      <c r="H17" s="22">
        <v>14</v>
      </c>
      <c r="I17" s="23"/>
      <c r="J17" s="23">
        <v>47</v>
      </c>
      <c r="K17" s="23" t="s">
        <v>45</v>
      </c>
      <c r="L17" s="23">
        <v>36.200000000000003</v>
      </c>
      <c r="M17" s="23">
        <f>('[1]Form-2 Entitlement(R0)'!AM105)*100</f>
        <v>805.72500000000139</v>
      </c>
      <c r="N17" s="24">
        <f>'[1]Central Sector Final Rev'!AL105*100</f>
        <v>812.19135100000108</v>
      </c>
      <c r="O17" s="25"/>
      <c r="P17" s="25"/>
      <c r="Q17" s="25"/>
      <c r="R17" s="23"/>
    </row>
    <row r="18" spans="1:18" ht="17.25" customHeight="1">
      <c r="A18" s="35"/>
      <c r="B18" s="35"/>
      <c r="C18" s="36"/>
      <c r="D18" s="36"/>
      <c r="E18" s="37"/>
      <c r="F18" s="38"/>
      <c r="G18" s="35"/>
      <c r="H18" s="22">
        <v>15</v>
      </c>
      <c r="I18" s="23"/>
      <c r="J18" s="23">
        <v>49</v>
      </c>
      <c r="K18" s="23" t="s">
        <v>46</v>
      </c>
      <c r="L18" s="23">
        <v>4.2</v>
      </c>
      <c r="M18" s="23">
        <f>('[1]Form-2 Entitlement(R0)'!AP105)*100</f>
        <v>68.255999999999901</v>
      </c>
      <c r="N18" s="24">
        <f>'[1]Central Sector Final Rev'!AO105*100</f>
        <v>57.585752000000042</v>
      </c>
      <c r="O18" s="25"/>
      <c r="P18" s="25"/>
      <c r="Q18" s="25"/>
      <c r="R18" s="23"/>
    </row>
    <row r="19" spans="1:18" ht="18" customHeight="1">
      <c r="A19" s="35"/>
      <c r="B19" s="35"/>
      <c r="C19" s="36"/>
      <c r="D19" s="36"/>
      <c r="E19" s="37"/>
      <c r="F19" s="38"/>
      <c r="G19" s="35"/>
      <c r="H19" s="22">
        <v>16</v>
      </c>
      <c r="I19" s="23"/>
      <c r="J19" s="23">
        <v>34</v>
      </c>
      <c r="K19" s="23" t="s">
        <v>47</v>
      </c>
      <c r="L19" s="23">
        <v>10</v>
      </c>
      <c r="M19" s="23">
        <f>('[1]Form-2 Entitlement(R0)'!T105)*100</f>
        <v>219.49930800000001</v>
      </c>
      <c r="N19" s="24">
        <f>'[1]Central Sector Final Rev'!S105*100</f>
        <v>96.091569999999919</v>
      </c>
      <c r="O19" s="25"/>
      <c r="P19" s="25"/>
      <c r="Q19" s="25"/>
      <c r="R19" s="23"/>
    </row>
    <row r="20" spans="1:18" ht="21">
      <c r="A20" s="35"/>
      <c r="B20" s="35"/>
      <c r="C20" s="36"/>
      <c r="D20" s="36"/>
      <c r="E20" s="37"/>
      <c r="F20" s="38"/>
      <c r="G20" s="35"/>
      <c r="H20" s="22">
        <v>17</v>
      </c>
      <c r="I20" s="23"/>
      <c r="J20" s="23">
        <v>52</v>
      </c>
      <c r="K20" s="23" t="s">
        <v>48</v>
      </c>
      <c r="L20" s="23">
        <v>3.61</v>
      </c>
      <c r="M20" s="23">
        <f>('[1]Form-2 Entitlement(R0)'!AU105)*100</f>
        <v>64.512000000000086</v>
      </c>
      <c r="N20" s="24">
        <f>'[1]Central Sector Final Rev'!AT105*100</f>
        <v>80.460976499999973</v>
      </c>
      <c r="O20" s="25"/>
      <c r="P20" s="25"/>
      <c r="Q20" s="25"/>
      <c r="R20" s="23"/>
    </row>
    <row r="21" spans="1:18" ht="21">
      <c r="A21" s="39"/>
      <c r="B21" s="39"/>
      <c r="C21" s="40"/>
      <c r="D21" s="40"/>
      <c r="E21" s="41"/>
      <c r="F21" s="42"/>
      <c r="G21" s="39"/>
      <c r="H21" s="22">
        <v>18</v>
      </c>
      <c r="I21" s="23"/>
      <c r="J21" s="23">
        <v>44</v>
      </c>
      <c r="K21" s="23" t="s">
        <v>49</v>
      </c>
      <c r="L21" s="23">
        <v>172.68</v>
      </c>
      <c r="M21" s="23">
        <f>('[1]Form-2 Entitlement(R0)'!AH105)*100</f>
        <v>4419.0323100000032</v>
      </c>
      <c r="N21" s="24">
        <f>'[1]Central Sector Final Rev'!AG105*100</f>
        <v>1790.2745432500001</v>
      </c>
      <c r="O21" s="25"/>
      <c r="P21" s="25"/>
      <c r="Q21" s="25"/>
      <c r="R21" s="23"/>
    </row>
    <row r="22" spans="1:18" s="15" customFormat="1" ht="24" customHeight="1">
      <c r="A22" s="43">
        <v>1</v>
      </c>
      <c r="B22" s="43" t="s">
        <v>50</v>
      </c>
      <c r="C22" s="44">
        <v>2.1800000000000002</v>
      </c>
      <c r="D22" s="45" t="s">
        <v>51</v>
      </c>
      <c r="E22" s="46"/>
      <c r="F22" s="47"/>
      <c r="G22" s="48">
        <f>'[1]Form-1_AnticipatedVsActual_BI'!G10*100</f>
        <v>1565</v>
      </c>
      <c r="H22" s="22">
        <v>19</v>
      </c>
      <c r="I22" s="23"/>
      <c r="J22" s="23">
        <v>50</v>
      </c>
      <c r="K22" s="23" t="s">
        <v>52</v>
      </c>
      <c r="L22" s="23">
        <v>6.83</v>
      </c>
      <c r="M22" s="23">
        <f>('[1]Form-2 Entitlement(R0)'!AN105)*100</f>
        <v>165.10725000000005</v>
      </c>
      <c r="N22" s="24">
        <f>'[1]Central Sector Final Rev'!AM105*100</f>
        <v>58.337571750000052</v>
      </c>
      <c r="O22" s="25"/>
      <c r="P22" s="25"/>
      <c r="Q22" s="25"/>
      <c r="R22" s="23"/>
    </row>
    <row r="23" spans="1:18" s="15" customFormat="1" ht="24" customHeight="1">
      <c r="A23" s="43">
        <v>2</v>
      </c>
      <c r="B23" s="43" t="s">
        <v>53</v>
      </c>
      <c r="C23" s="49">
        <v>0.36</v>
      </c>
      <c r="D23" s="45" t="s">
        <v>51</v>
      </c>
      <c r="E23" s="46"/>
      <c r="F23" s="47"/>
      <c r="G23" s="48">
        <f>('[1]Form-1_AnticipatedVsActual_BI'!G11)*100</f>
        <v>1987</v>
      </c>
      <c r="H23" s="22">
        <v>20</v>
      </c>
      <c r="I23" s="23"/>
      <c r="J23" s="23">
        <v>28</v>
      </c>
      <c r="K23" s="23" t="s">
        <v>54</v>
      </c>
      <c r="L23" s="23">
        <v>30.03</v>
      </c>
      <c r="M23" s="23">
        <f>('[1]Form-2 Entitlement(R0)'!M105)*100</f>
        <v>716.5482999999997</v>
      </c>
      <c r="N23" s="24">
        <f>'[1]Central Sector Final Rev'!L105*100</f>
        <v>255.83989800000006</v>
      </c>
      <c r="O23" s="25"/>
      <c r="P23" s="25"/>
      <c r="Q23" s="25"/>
      <c r="R23" s="23"/>
    </row>
    <row r="24" spans="1:18" s="15" customFormat="1" ht="24" customHeight="1">
      <c r="A24" s="43">
        <v>3</v>
      </c>
      <c r="B24" s="43" t="s">
        <v>55</v>
      </c>
      <c r="C24" s="44">
        <v>0.38</v>
      </c>
      <c r="D24" s="45" t="s">
        <v>51</v>
      </c>
      <c r="E24" s="46"/>
      <c r="F24" s="47"/>
      <c r="G24" s="48">
        <f>('[1]Form-1_AnticipatedVsActual_BI'!G12)*100</f>
        <v>672</v>
      </c>
      <c r="H24" s="22">
        <v>21</v>
      </c>
      <c r="I24" s="23"/>
      <c r="J24" s="23">
        <v>37</v>
      </c>
      <c r="K24" s="23" t="s">
        <v>56</v>
      </c>
      <c r="L24" s="23">
        <v>224</v>
      </c>
      <c r="M24" s="23">
        <f>('[1]Form-2 Entitlement(R0)'!Z105)*100</f>
        <v>5873.2800000000043</v>
      </c>
      <c r="N24" s="24">
        <f>'[1]Central Sector Final Rev'!Y105*100</f>
        <v>1557.8359999999993</v>
      </c>
      <c r="O24" s="25"/>
      <c r="P24" s="25"/>
      <c r="Q24" s="25"/>
      <c r="R24" s="23"/>
    </row>
    <row r="25" spans="1:18" s="15" customFormat="1" ht="24" customHeight="1">
      <c r="A25" s="43">
        <v>4</v>
      </c>
      <c r="B25" s="43" t="s">
        <v>57</v>
      </c>
      <c r="C25" s="44">
        <v>0.41</v>
      </c>
      <c r="D25" s="45" t="s">
        <v>51</v>
      </c>
      <c r="E25" s="46"/>
      <c r="F25" s="47"/>
      <c r="G25" s="48">
        <f>('[1]Form-1_AnticipatedVsActual_BI'!G13)*100</f>
        <v>730</v>
      </c>
      <c r="H25" s="22">
        <v>22</v>
      </c>
      <c r="I25" s="23"/>
      <c r="J25" s="23">
        <v>63</v>
      </c>
      <c r="K25" s="23" t="s">
        <v>58</v>
      </c>
      <c r="L25" s="23">
        <v>22.95</v>
      </c>
      <c r="M25" s="23">
        <f>('[1]Form-2 Entitlement(R0)'!Y105)*100</f>
        <v>516.375</v>
      </c>
      <c r="N25" s="24">
        <f>'[1]Central Sector Final Rev'!X105*100</f>
        <v>280.09696800000012</v>
      </c>
      <c r="O25" s="25"/>
      <c r="P25" s="25"/>
      <c r="Q25" s="25"/>
      <c r="R25" s="23"/>
    </row>
    <row r="26" spans="1:18" s="15" customFormat="1" ht="24" customHeight="1">
      <c r="A26" s="43">
        <v>5</v>
      </c>
      <c r="B26" s="43" t="s">
        <v>59</v>
      </c>
      <c r="C26" s="50">
        <v>2.25</v>
      </c>
      <c r="D26" s="45" t="s">
        <v>51</v>
      </c>
      <c r="E26" s="46"/>
      <c r="F26" s="47"/>
      <c r="G26" s="48">
        <f>('[1]Form-1_AnticipatedVsActual_BI'!G14)*100</f>
        <v>273.20000000000005</v>
      </c>
      <c r="H26" s="22">
        <v>23</v>
      </c>
      <c r="I26" s="23"/>
      <c r="J26" s="23">
        <v>29</v>
      </c>
      <c r="K26" s="23" t="s">
        <v>60</v>
      </c>
      <c r="L26" s="23">
        <v>24.98</v>
      </c>
      <c r="M26" s="23">
        <f>('[1]Form-2 Entitlement(R0)'!N105)*100</f>
        <v>173.37600000000018</v>
      </c>
      <c r="N26" s="24">
        <f>'[1]Central Sector Final Rev'!M105*100</f>
        <v>0</v>
      </c>
      <c r="O26" s="25"/>
      <c r="P26" s="25"/>
      <c r="Q26" s="25"/>
      <c r="R26" s="23"/>
    </row>
    <row r="27" spans="1:18" s="15" customFormat="1" ht="24" customHeight="1">
      <c r="A27" s="43">
        <v>6</v>
      </c>
      <c r="B27" s="43" t="s">
        <v>61</v>
      </c>
      <c r="C27" s="50">
        <v>1.3</v>
      </c>
      <c r="D27" s="45" t="s">
        <v>51</v>
      </c>
      <c r="E27" s="46"/>
      <c r="F27" s="47"/>
      <c r="G27" s="48">
        <f>('[1]Form-1_AnticipatedVsActual_BI'!G15)*100</f>
        <v>228.6</v>
      </c>
      <c r="H27" s="22">
        <v>24</v>
      </c>
      <c r="I27" s="23"/>
      <c r="J27" s="23">
        <v>19</v>
      </c>
      <c r="K27" s="23" t="s">
        <v>62</v>
      </c>
      <c r="L27" s="23">
        <v>15</v>
      </c>
      <c r="M27" s="23">
        <f>('[1]Form-2 Entitlement(R0)'!C105)*100</f>
        <v>0</v>
      </c>
      <c r="N27" s="24">
        <f>'[1]Central Sector Final Rev'!B105*100</f>
        <v>0</v>
      </c>
      <c r="O27" s="25"/>
      <c r="P27" s="25"/>
      <c r="Q27" s="25"/>
      <c r="R27" s="23"/>
    </row>
    <row r="28" spans="1:18" s="15" customFormat="1" ht="24" customHeight="1">
      <c r="A28" s="43">
        <v>7</v>
      </c>
      <c r="B28" s="43" t="s">
        <v>63</v>
      </c>
      <c r="C28" s="49">
        <v>1.97</v>
      </c>
      <c r="D28" s="45" t="s">
        <v>51</v>
      </c>
      <c r="E28" s="46"/>
      <c r="F28" s="47"/>
      <c r="G28" s="48">
        <f>('[1]Form-1_AnticipatedVsActual_BI'!G16)*100</f>
        <v>74.400000000000006</v>
      </c>
      <c r="H28" s="22">
        <v>25</v>
      </c>
      <c r="I28" s="23"/>
      <c r="J28" s="23">
        <v>41</v>
      </c>
      <c r="K28" s="23" t="s">
        <v>64</v>
      </c>
      <c r="L28" s="23">
        <v>67.599999999999994</v>
      </c>
      <c r="M28" s="23">
        <f>('[1]Form-2 Entitlement(R0)'!AF105)*100</f>
        <v>400.39999999999986</v>
      </c>
      <c r="N28" s="24">
        <f>'[1]Central Sector Final Rev'!AE105*100</f>
        <v>152.989655</v>
      </c>
      <c r="O28" s="25"/>
      <c r="P28" s="25"/>
      <c r="Q28" s="25"/>
      <c r="R28" s="23"/>
    </row>
    <row r="29" spans="1:18" s="15" customFormat="1" ht="24" customHeight="1">
      <c r="A29" s="43">
        <v>8</v>
      </c>
      <c r="B29" s="43" t="s">
        <v>65</v>
      </c>
      <c r="C29" s="44">
        <v>2.2400000000000002</v>
      </c>
      <c r="D29" s="45" t="s">
        <v>51</v>
      </c>
      <c r="E29" s="46"/>
      <c r="F29" s="47"/>
      <c r="G29" s="48">
        <f>('[1]Form-1_AnticipatedVsActual_BI'!G17)*100</f>
        <v>68.084999999999994</v>
      </c>
      <c r="H29" s="22">
        <v>26</v>
      </c>
      <c r="I29" s="23"/>
      <c r="J29" s="23">
        <v>33</v>
      </c>
      <c r="K29" s="23" t="s">
        <v>66</v>
      </c>
      <c r="L29" s="23">
        <v>2.25</v>
      </c>
      <c r="M29" s="23">
        <f>('[1]Form-2 Entitlement(R0)'!R105)*100</f>
        <v>44.335199999999958</v>
      </c>
      <c r="N29" s="24">
        <f>'[1]Central Sector Final Rev'!Q105*100</f>
        <v>145.75019349999988</v>
      </c>
      <c r="O29" s="25"/>
      <c r="P29" s="25"/>
      <c r="Q29" s="25"/>
      <c r="R29" s="23"/>
    </row>
    <row r="30" spans="1:18" s="15" customFormat="1" ht="24" customHeight="1">
      <c r="A30" s="43">
        <v>9</v>
      </c>
      <c r="B30" s="43" t="s">
        <v>67</v>
      </c>
      <c r="C30" s="44"/>
      <c r="D30" s="45" t="s">
        <v>51</v>
      </c>
      <c r="E30" s="46"/>
      <c r="F30" s="47"/>
      <c r="G30" s="48">
        <f>('[1]Form-1_AnticipatedVsActual_BI'!G18)*100</f>
        <v>83.6</v>
      </c>
      <c r="H30" s="22">
        <v>27</v>
      </c>
      <c r="I30" s="23"/>
      <c r="J30" s="23">
        <v>53</v>
      </c>
      <c r="K30" s="23" t="s">
        <v>68</v>
      </c>
      <c r="L30" s="23">
        <v>7.35</v>
      </c>
      <c r="M30" s="23">
        <f>('[1]Form-2 Entitlement(R0)'!AX105)*100</f>
        <v>150.33600000000018</v>
      </c>
      <c r="N30" s="24">
        <f>'[1]Central Sector Final Rev'!AW105*100</f>
        <v>95.888427749999835</v>
      </c>
      <c r="O30" s="25"/>
      <c r="P30" s="25"/>
      <c r="Q30" s="25"/>
      <c r="R30" s="23"/>
    </row>
    <row r="31" spans="1:18" s="15" customFormat="1" ht="24" customHeight="1">
      <c r="A31" s="43">
        <v>10</v>
      </c>
      <c r="B31" s="43" t="s">
        <v>69</v>
      </c>
      <c r="C31" s="44">
        <v>2.1</v>
      </c>
      <c r="D31" s="45" t="s">
        <v>51</v>
      </c>
      <c r="E31" s="46"/>
      <c r="F31" s="47"/>
      <c r="G31" s="48">
        <f>('[1]Form-1_AnticipatedVsActual_BI'!G20)*100</f>
        <v>75.2</v>
      </c>
      <c r="H31" s="22">
        <v>28</v>
      </c>
      <c r="I31" s="23"/>
      <c r="J31" s="23">
        <v>54</v>
      </c>
      <c r="K31" s="23" t="s">
        <v>70</v>
      </c>
      <c r="L31" s="23">
        <v>13.02</v>
      </c>
      <c r="M31" s="23">
        <f>('[1]Form-2 Entitlement(R0)'!AY105)*100</f>
        <v>281.60495999999938</v>
      </c>
      <c r="N31" s="24">
        <f>'[1]Central Sector Final Rev'!AX105*100</f>
        <v>525.43318299999999</v>
      </c>
      <c r="O31" s="25"/>
      <c r="P31" s="25"/>
      <c r="Q31" s="25"/>
      <c r="R31" s="23"/>
    </row>
    <row r="32" spans="1:18" s="15" customFormat="1" ht="24" customHeight="1">
      <c r="A32" s="43">
        <v>11</v>
      </c>
      <c r="B32" s="43" t="s">
        <v>71</v>
      </c>
      <c r="C32" s="49">
        <v>2.25</v>
      </c>
      <c r="D32" s="45" t="s">
        <v>51</v>
      </c>
      <c r="E32" s="46"/>
      <c r="F32" s="47"/>
      <c r="G32" s="48">
        <f>('[1]Form-1_AnticipatedVsActual_BI'!G21)*100</f>
        <v>0</v>
      </c>
      <c r="H32" s="22">
        <v>29</v>
      </c>
      <c r="I32" s="23"/>
      <c r="J32" s="23">
        <v>55</v>
      </c>
      <c r="K32" s="23" t="s">
        <v>72</v>
      </c>
      <c r="L32" s="23">
        <v>8.51</v>
      </c>
      <c r="M32" s="23">
        <f>('[1]Form-2 Entitlement(R0)'!AZ105)*100</f>
        <v>184.37327999999999</v>
      </c>
      <c r="N32" s="24">
        <f>'[1]Central Sector Final Rev'!AY105*100</f>
        <v>106.82304000000013</v>
      </c>
      <c r="O32" s="25"/>
      <c r="P32" s="25"/>
      <c r="Q32" s="25"/>
      <c r="R32" s="23"/>
    </row>
    <row r="33" spans="1:18" s="15" customFormat="1" ht="24" customHeight="1">
      <c r="A33" s="43">
        <v>12</v>
      </c>
      <c r="B33" s="43" t="s">
        <v>73</v>
      </c>
      <c r="C33" s="43"/>
      <c r="D33" s="45" t="s">
        <v>51</v>
      </c>
      <c r="E33" s="46"/>
      <c r="F33" s="47"/>
      <c r="G33" s="48">
        <f>('[1]Form-1_AnticipatedVsActual_BI'!G22)*100</f>
        <v>180</v>
      </c>
      <c r="H33" s="22">
        <v>30</v>
      </c>
      <c r="I33" s="23"/>
      <c r="J33" s="23">
        <v>22</v>
      </c>
      <c r="K33" s="23" t="s">
        <v>74</v>
      </c>
      <c r="L33" s="23">
        <v>22.01</v>
      </c>
      <c r="M33" s="23">
        <f>('[1]Form-2 Entitlement(R0)'!F105)*100</f>
        <v>0</v>
      </c>
      <c r="N33" s="24">
        <f>'[1]Central Sector Final Rev'!E105*100</f>
        <v>0</v>
      </c>
      <c r="O33" s="25"/>
      <c r="P33" s="25"/>
      <c r="Q33" s="25"/>
      <c r="R33" s="23"/>
    </row>
    <row r="34" spans="1:18" ht="21">
      <c r="H34" s="22">
        <v>31</v>
      </c>
      <c r="I34" s="23"/>
      <c r="J34" s="23">
        <v>21</v>
      </c>
      <c r="K34" s="23" t="s">
        <v>75</v>
      </c>
      <c r="L34" s="23"/>
      <c r="M34" s="23">
        <f>('[1]Form-2 Entitlement(R0)'!E105)*100</f>
        <v>214.80000000000032</v>
      </c>
      <c r="N34" s="24">
        <f>'[1]Central Sector Final Rev'!D105*100</f>
        <v>0</v>
      </c>
      <c r="O34" s="25"/>
      <c r="P34" s="25"/>
      <c r="Q34" s="25"/>
      <c r="R34" s="23"/>
    </row>
    <row r="35" spans="1:18" ht="21">
      <c r="H35" s="22">
        <v>32</v>
      </c>
      <c r="I35" s="23"/>
      <c r="J35" s="23">
        <v>31</v>
      </c>
      <c r="K35" s="23" t="s">
        <v>76</v>
      </c>
      <c r="L35" s="23"/>
      <c r="M35" s="23">
        <f>('[1]Form-2 Entitlement(R0)'!P105)*100</f>
        <v>21.672000000000022</v>
      </c>
      <c r="N35" s="24">
        <f>'[1]Central Sector Final Rev'!O105*100</f>
        <v>0</v>
      </c>
      <c r="O35" s="25"/>
      <c r="P35" s="25"/>
      <c r="Q35" s="25"/>
      <c r="R35" s="23"/>
    </row>
    <row r="36" spans="1:18" ht="21">
      <c r="H36" s="22">
        <v>33</v>
      </c>
      <c r="I36" s="23"/>
      <c r="J36" s="23">
        <v>24</v>
      </c>
      <c r="K36" s="23" t="s">
        <v>77</v>
      </c>
      <c r="L36" s="23"/>
      <c r="M36" s="23">
        <f>('[1]Form-2 Entitlement(R0)'!H105)*100</f>
        <v>249.43159999999978</v>
      </c>
      <c r="N36" s="24">
        <f>'[1]Central Sector Final Rev'!G105*100</f>
        <v>0</v>
      </c>
      <c r="O36" s="25"/>
      <c r="P36" s="25"/>
      <c r="Q36" s="25"/>
      <c r="R36" s="23"/>
    </row>
    <row r="37" spans="1:18" ht="21">
      <c r="H37" s="22">
        <v>34</v>
      </c>
      <c r="I37" s="23"/>
      <c r="J37" s="23">
        <v>30</v>
      </c>
      <c r="K37" s="23" t="s">
        <v>78</v>
      </c>
      <c r="L37" s="23"/>
      <c r="M37" s="23">
        <f>('[1]Form-2 Entitlement(R0)'!O105)*100</f>
        <v>288.95999999999958</v>
      </c>
      <c r="N37" s="24">
        <f>'[1]Central Sector Final Rev'!N105*100</f>
        <v>0</v>
      </c>
      <c r="O37" s="25"/>
      <c r="P37" s="25"/>
      <c r="Q37" s="25"/>
      <c r="R37" s="23"/>
    </row>
    <row r="38" spans="1:18" ht="21">
      <c r="H38" s="22">
        <v>35</v>
      </c>
      <c r="I38" s="23"/>
      <c r="J38" s="23">
        <v>20</v>
      </c>
      <c r="K38" s="23" t="s">
        <v>79</v>
      </c>
      <c r="L38" s="23"/>
      <c r="M38" s="23">
        <f>('[1]Form-2 Entitlement(R0)'!D105)*100</f>
        <v>119.07080000000011</v>
      </c>
      <c r="N38" s="24">
        <f>'[1]Central Sector Final Rev'!C105*100</f>
        <v>0</v>
      </c>
      <c r="O38" s="25"/>
      <c r="P38" s="25"/>
      <c r="Q38" s="25"/>
      <c r="R38" s="23"/>
    </row>
    <row r="39" spans="1:18" ht="21">
      <c r="H39" s="22">
        <v>36</v>
      </c>
      <c r="I39" s="23"/>
      <c r="J39" s="23">
        <v>23</v>
      </c>
      <c r="K39" s="23" t="s">
        <v>80</v>
      </c>
      <c r="L39" s="23"/>
      <c r="M39" s="23">
        <f>('[1]Form-2 Entitlement(R0)'!G105)*100</f>
        <v>244.66739999999982</v>
      </c>
      <c r="N39" s="24">
        <f>'[1]Central Sector Final Rev'!F105*100</f>
        <v>0</v>
      </c>
      <c r="O39" s="25"/>
      <c r="P39" s="25"/>
      <c r="Q39" s="25"/>
      <c r="R39" s="23"/>
    </row>
    <row r="40" spans="1:18" ht="21">
      <c r="H40" s="22">
        <v>37</v>
      </c>
      <c r="I40" s="23"/>
      <c r="J40" s="23">
        <v>749</v>
      </c>
      <c r="K40" s="23" t="s">
        <v>81</v>
      </c>
      <c r="L40" s="24">
        <f>36*0.1392</f>
        <v>5.0111999999999997</v>
      </c>
      <c r="M40" s="24">
        <f>('[1]Form-1_AnticipatedVsActual_BI'!F35*0.1392)*100</f>
        <v>42.038399999999996</v>
      </c>
      <c r="N40" s="24">
        <f>'[1]Form-1_AnticipatedVsActual_BI'!V30*100</f>
        <v>16.149843600000001</v>
      </c>
      <c r="O40" s="25"/>
      <c r="P40" s="25"/>
      <c r="Q40" s="25"/>
      <c r="R40" s="23"/>
    </row>
    <row r="41" spans="1:18" ht="21">
      <c r="H41" s="22">
        <v>38</v>
      </c>
      <c r="I41" s="23"/>
      <c r="J41" s="23">
        <v>193</v>
      </c>
      <c r="K41" s="23" t="s">
        <v>82</v>
      </c>
      <c r="L41" s="23">
        <v>120</v>
      </c>
      <c r="M41" s="24">
        <f>'[1]Report_DPS (HPSLDC)'!F21*100</f>
        <v>2005.9999999999998</v>
      </c>
      <c r="N41" s="24">
        <f>('[1]Report_DPS (HPSLDC)'!G21)*100</f>
        <v>1987</v>
      </c>
      <c r="O41" s="25"/>
      <c r="P41" s="25"/>
      <c r="Q41" s="25"/>
      <c r="R41" s="23"/>
    </row>
    <row r="42" spans="1:18" ht="21">
      <c r="H42" s="22">
        <v>39</v>
      </c>
      <c r="I42" s="23"/>
      <c r="J42" s="23">
        <v>194</v>
      </c>
      <c r="K42" s="23" t="s">
        <v>83</v>
      </c>
      <c r="L42" s="23">
        <v>60</v>
      </c>
      <c r="M42" s="24">
        <f>'[1]Report_DPS (HPSLDC)'!F22*100</f>
        <v>860</v>
      </c>
      <c r="N42" s="24">
        <f>('[1]Report_DPS (HPSLDC)'!G22)*100</f>
        <v>672</v>
      </c>
      <c r="O42" s="25"/>
      <c r="P42" s="25"/>
      <c r="Q42" s="25"/>
      <c r="R42" s="23"/>
    </row>
    <row r="43" spans="1:18" ht="21">
      <c r="H43" s="22">
        <v>40</v>
      </c>
      <c r="I43" s="23"/>
      <c r="J43" s="23">
        <v>195</v>
      </c>
      <c r="K43" s="23" t="s">
        <v>84</v>
      </c>
      <c r="L43" s="23">
        <v>60</v>
      </c>
      <c r="M43" s="24">
        <f>('[1]Report_DPS (HPSLDC)'!F23)*100</f>
        <v>767</v>
      </c>
      <c r="N43" s="24">
        <f>('[1]Report_DPS (HPSLDC)'!G23)*100</f>
        <v>730</v>
      </c>
      <c r="O43" s="25"/>
      <c r="P43" s="25"/>
      <c r="Q43" s="25"/>
      <c r="R43" s="23"/>
    </row>
    <row r="44" spans="1:18" ht="21">
      <c r="H44" s="22">
        <v>41</v>
      </c>
      <c r="I44" s="23"/>
      <c r="J44" s="23">
        <v>196</v>
      </c>
      <c r="K44" s="23" t="s">
        <v>85</v>
      </c>
      <c r="L44" s="23">
        <v>16.95</v>
      </c>
      <c r="M44" s="24">
        <f>('[1]Report_DPS (HPSLDC)'!F25)*100</f>
        <v>227.99999999999997</v>
      </c>
      <c r="N44" s="24">
        <f>('[1]Report_DPS (HPSLDC)'!G25)*100</f>
        <v>228.6</v>
      </c>
      <c r="O44" s="25"/>
      <c r="P44" s="25"/>
      <c r="Q44" s="25"/>
      <c r="R44" s="23"/>
    </row>
    <row r="45" spans="1:18" ht="21">
      <c r="H45" s="22">
        <v>42</v>
      </c>
      <c r="I45" s="23"/>
      <c r="J45" s="23">
        <v>197</v>
      </c>
      <c r="K45" s="23" t="s">
        <v>86</v>
      </c>
      <c r="L45" s="23">
        <v>12</v>
      </c>
      <c r="M45" s="24">
        <f>('[1]Report_DPS (HPSLDC)'!F26)*100</f>
        <v>180</v>
      </c>
      <c r="N45" s="24">
        <f>('[1]Report_DPS (HPSLDC)'!G26)*100</f>
        <v>74.400000000000006</v>
      </c>
      <c r="O45" s="25"/>
      <c r="P45" s="25"/>
      <c r="Q45" s="25"/>
      <c r="R45" s="23"/>
    </row>
    <row r="46" spans="1:18" ht="21">
      <c r="H46" s="22">
        <v>43</v>
      </c>
      <c r="I46" s="23"/>
      <c r="J46" s="23">
        <v>198</v>
      </c>
      <c r="K46" s="23" t="s">
        <v>87</v>
      </c>
      <c r="L46" s="23">
        <v>6</v>
      </c>
      <c r="M46" s="24">
        <f>('[1]Report_DPS (HPSLDC)'!F30)*100</f>
        <v>144</v>
      </c>
      <c r="N46" s="24">
        <f>('[1]Report_DPS (HPSLDC)'!G30)*100</f>
        <v>75.2</v>
      </c>
      <c r="O46" s="25"/>
      <c r="P46" s="25"/>
      <c r="Q46" s="25"/>
      <c r="R46" s="23"/>
    </row>
    <row r="47" spans="1:18" ht="21">
      <c r="H47" s="22">
        <v>44</v>
      </c>
      <c r="I47" s="23"/>
      <c r="J47" s="23">
        <v>199</v>
      </c>
      <c r="K47" s="23" t="s">
        <v>88</v>
      </c>
      <c r="L47" s="23">
        <v>126</v>
      </c>
      <c r="M47" s="24">
        <f>('[1]Report_DPS (HPSLDC)'!F20)*100</f>
        <v>1780</v>
      </c>
      <c r="N47" s="24">
        <f>('[1]Report_DPS (HPSLDC)'!G20)*100</f>
        <v>1565</v>
      </c>
      <c r="O47" s="25"/>
      <c r="P47" s="25"/>
      <c r="Q47" s="25"/>
      <c r="R47" s="23"/>
    </row>
    <row r="48" spans="1:18" ht="21">
      <c r="H48" s="22">
        <v>45</v>
      </c>
      <c r="I48" s="23"/>
      <c r="J48" s="23">
        <v>200</v>
      </c>
      <c r="K48" s="23" t="s">
        <v>89</v>
      </c>
      <c r="L48" s="23">
        <v>12</v>
      </c>
      <c r="M48" s="24">
        <f>('[1]Report_DPS (HPSLDC)'!F27)*100</f>
        <v>288</v>
      </c>
      <c r="N48" s="24">
        <f>('[1]Report_DPS (HPSLDC)'!G27)*100</f>
        <v>68.084999999999994</v>
      </c>
      <c r="O48" s="25"/>
      <c r="P48" s="25"/>
      <c r="Q48" s="25"/>
      <c r="R48" s="23"/>
    </row>
    <row r="49" spans="8:18" ht="21">
      <c r="H49" s="22">
        <v>46</v>
      </c>
      <c r="I49" s="23"/>
      <c r="J49" s="23">
        <v>201</v>
      </c>
      <c r="K49" s="23" t="s">
        <v>90</v>
      </c>
      <c r="L49" s="23">
        <v>22.5</v>
      </c>
      <c r="M49" s="24">
        <f>('[1]Report_DPS (HPSLDC)'!F24)*100</f>
        <v>480</v>
      </c>
      <c r="N49" s="24">
        <f>('[1]Report_DPS (HPSLDC)'!G24)*100</f>
        <v>273.20000000000005</v>
      </c>
      <c r="O49" s="25"/>
      <c r="P49" s="25"/>
      <c r="Q49" s="25"/>
      <c r="R49" s="23"/>
    </row>
    <row r="50" spans="8:18" ht="21">
      <c r="H50" s="22">
        <v>47</v>
      </c>
      <c r="I50" s="23"/>
      <c r="J50" s="23">
        <v>202</v>
      </c>
      <c r="K50" s="23" t="s">
        <v>91</v>
      </c>
      <c r="L50" s="23">
        <v>4.5</v>
      </c>
      <c r="M50" s="24">
        <f>('[1]Report_DPS (HPSLDC)'!F31)*100</f>
        <v>36</v>
      </c>
      <c r="N50" s="24">
        <f>('[1]Report_DPS (HPSLDC)'!G31)*100</f>
        <v>0</v>
      </c>
      <c r="O50" s="25"/>
      <c r="P50" s="25"/>
      <c r="Q50" s="25"/>
      <c r="R50" s="23"/>
    </row>
    <row r="51" spans="8:18" ht="21">
      <c r="H51" s="22">
        <v>48</v>
      </c>
      <c r="I51" s="23"/>
      <c r="J51" s="23">
        <v>203</v>
      </c>
      <c r="K51" s="23" t="s">
        <v>92</v>
      </c>
      <c r="L51" s="23">
        <v>10.5</v>
      </c>
      <c r="M51" s="24">
        <f>('[1]Report_DPS (HPSLDC)'!F28)*100</f>
        <v>156</v>
      </c>
      <c r="N51" s="24">
        <f>('[1]Report_DPS (HPSLDC)'!G28)*100</f>
        <v>83.6</v>
      </c>
      <c r="O51" s="25"/>
      <c r="P51" s="25"/>
      <c r="Q51" s="25"/>
      <c r="R51" s="23"/>
    </row>
    <row r="52" spans="8:18" ht="21">
      <c r="H52" s="22">
        <v>49</v>
      </c>
      <c r="I52" s="23"/>
      <c r="J52" s="23">
        <v>204</v>
      </c>
      <c r="K52" s="23" t="s">
        <v>93</v>
      </c>
      <c r="L52" s="23">
        <v>415.8</v>
      </c>
      <c r="M52" s="24">
        <f>('[1]Report_DPS (HPSLDC)'!F32)*100</f>
        <v>183</v>
      </c>
      <c r="N52" s="24">
        <f>('[1]Report_DPS (HPSLDC)'!G32)*100</f>
        <v>180</v>
      </c>
      <c r="O52" s="25"/>
      <c r="P52" s="25"/>
      <c r="Q52" s="25"/>
      <c r="R52" s="23"/>
    </row>
    <row r="53" spans="8:18" ht="21">
      <c r="H53" s="22"/>
      <c r="I53" s="23"/>
      <c r="J53" s="23"/>
      <c r="K53" s="23"/>
      <c r="L53" s="23"/>
      <c r="M53" s="23"/>
      <c r="N53" s="23"/>
      <c r="O53" s="25"/>
      <c r="P53" s="25"/>
      <c r="Q53" s="25"/>
      <c r="R53" s="23"/>
    </row>
    <row r="54" spans="8:18" ht="21">
      <c r="H54" s="22"/>
      <c r="I54" s="23"/>
      <c r="J54" s="23"/>
      <c r="K54" s="23"/>
      <c r="L54" s="23"/>
      <c r="M54" s="23"/>
      <c r="N54" s="23"/>
      <c r="O54" s="25"/>
      <c r="P54" s="25"/>
      <c r="Q54" s="25"/>
      <c r="R54" s="23"/>
    </row>
    <row r="55" spans="8:18" ht="21">
      <c r="H55" s="23"/>
      <c r="I55" s="23"/>
      <c r="J55" s="23"/>
      <c r="K55" s="23"/>
      <c r="L55" s="23"/>
      <c r="M55" s="23"/>
      <c r="N55" s="23"/>
      <c r="O55" s="25"/>
      <c r="P55" s="25"/>
      <c r="Q55" s="25"/>
      <c r="R55" s="23"/>
    </row>
    <row r="56" spans="8:18" ht="21">
      <c r="H56" s="23"/>
      <c r="I56" s="23"/>
      <c r="J56" s="23"/>
      <c r="K56" s="23"/>
      <c r="L56" s="23"/>
      <c r="M56" s="23"/>
      <c r="N56" s="23"/>
      <c r="O56" s="25"/>
      <c r="P56" s="25"/>
      <c r="Q56" s="25"/>
      <c r="R56" s="23"/>
    </row>
    <row r="57" spans="8:18" ht="21">
      <c r="H57" s="23"/>
      <c r="I57" s="23"/>
      <c r="J57" s="23"/>
      <c r="K57" s="23"/>
      <c r="L57" s="23"/>
      <c r="M57" s="23"/>
      <c r="N57" s="23"/>
      <c r="O57" s="25"/>
      <c r="P57" s="25"/>
      <c r="Q57" s="25"/>
      <c r="R57" s="23"/>
    </row>
    <row r="58" spans="8:18" ht="21">
      <c r="H58" s="23"/>
      <c r="I58" s="23"/>
      <c r="J58" s="23"/>
      <c r="K58" s="23"/>
      <c r="L58" s="23"/>
      <c r="M58" s="23"/>
      <c r="N58" s="23"/>
      <c r="O58" s="25"/>
      <c r="P58" s="25"/>
      <c r="Q58" s="25"/>
      <c r="R58" s="23"/>
    </row>
    <row r="59" spans="8:18" ht="21">
      <c r="H59" s="23"/>
      <c r="I59" s="23"/>
      <c r="J59" s="23"/>
      <c r="K59" s="23"/>
      <c r="L59" s="23"/>
      <c r="M59" s="23"/>
      <c r="N59" s="23"/>
      <c r="O59" s="25"/>
      <c r="P59" s="25"/>
      <c r="Q59" s="25"/>
      <c r="R59" s="23"/>
    </row>
    <row r="60" spans="8:18" ht="21">
      <c r="H60" s="23"/>
      <c r="I60" s="23"/>
      <c r="J60" s="23"/>
      <c r="K60" s="23"/>
      <c r="L60" s="23"/>
      <c r="M60" s="23"/>
      <c r="N60" s="23"/>
      <c r="O60" s="25"/>
      <c r="P60" s="25"/>
      <c r="Q60" s="25"/>
      <c r="R60" s="23"/>
    </row>
    <row r="61" spans="8:18" ht="21">
      <c r="H61" s="23"/>
      <c r="I61" s="23"/>
      <c r="J61" s="23"/>
      <c r="K61" s="23"/>
      <c r="L61" s="23"/>
      <c r="M61" s="23"/>
      <c r="N61" s="23"/>
      <c r="O61" s="25"/>
      <c r="P61" s="25"/>
      <c r="Q61" s="25"/>
      <c r="R61" s="23"/>
    </row>
    <row r="62" spans="8:18" ht="21">
      <c r="H62" s="23"/>
      <c r="I62" s="23"/>
      <c r="J62" s="23"/>
      <c r="K62" s="23"/>
      <c r="L62" s="23"/>
      <c r="M62" s="23"/>
      <c r="N62" s="23"/>
      <c r="O62" s="25"/>
      <c r="P62" s="25"/>
      <c r="Q62" s="25"/>
      <c r="R62" s="23"/>
    </row>
    <row r="63" spans="8:18" ht="21">
      <c r="H63" s="23"/>
      <c r="I63" s="23"/>
      <c r="J63" s="23"/>
      <c r="K63" s="23"/>
      <c r="L63" s="23"/>
      <c r="M63" s="23"/>
      <c r="N63" s="23"/>
      <c r="O63" s="25"/>
      <c r="P63" s="25"/>
      <c r="Q63" s="25"/>
      <c r="R63" s="23"/>
    </row>
    <row r="64" spans="8:18" ht="21">
      <c r="H64" s="23"/>
      <c r="I64" s="23"/>
      <c r="J64" s="23"/>
      <c r="K64" s="23"/>
      <c r="L64" s="23"/>
      <c r="M64" s="23"/>
      <c r="N64" s="23"/>
      <c r="O64" s="25"/>
      <c r="P64" s="25"/>
      <c r="Q64" s="25"/>
      <c r="R64" s="23"/>
    </row>
    <row r="65" spans="8:18" ht="21">
      <c r="H65" s="23"/>
      <c r="I65" s="23"/>
      <c r="J65" s="23"/>
      <c r="K65" s="23"/>
      <c r="L65" s="23"/>
      <c r="M65" s="23"/>
      <c r="N65" s="23"/>
      <c r="O65" s="25"/>
      <c r="P65" s="25"/>
      <c r="Q65" s="25"/>
      <c r="R65" s="23"/>
    </row>
    <row r="66" spans="8:18" ht="21">
      <c r="H66" s="23"/>
      <c r="I66" s="23"/>
      <c r="J66" s="23"/>
      <c r="K66" s="23"/>
      <c r="L66" s="23"/>
      <c r="M66" s="23"/>
      <c r="N66" s="23"/>
      <c r="O66" s="25"/>
      <c r="P66" s="25"/>
      <c r="Q66" s="25"/>
      <c r="R66" s="23"/>
    </row>
    <row r="67" spans="8:18" ht="21">
      <c r="H67" s="23"/>
      <c r="I67" s="23"/>
      <c r="J67" s="23"/>
      <c r="K67" s="23"/>
      <c r="L67" s="23"/>
      <c r="M67" s="23"/>
      <c r="N67" s="23"/>
      <c r="O67" s="25"/>
      <c r="P67" s="25"/>
      <c r="Q67" s="25"/>
      <c r="R67" s="23"/>
    </row>
    <row r="68" spans="8:18" ht="21">
      <c r="H68" s="23"/>
      <c r="I68" s="23"/>
      <c r="J68" s="23"/>
      <c r="K68" s="23"/>
      <c r="L68" s="23"/>
      <c r="M68" s="23"/>
      <c r="N68" s="23"/>
      <c r="O68" s="25"/>
      <c r="P68" s="25"/>
      <c r="Q68" s="25"/>
      <c r="R68" s="23"/>
    </row>
    <row r="69" spans="8:18" ht="21">
      <c r="H69" s="23"/>
      <c r="I69" s="23"/>
      <c r="J69" s="23"/>
      <c r="K69" s="23"/>
      <c r="L69" s="23"/>
      <c r="M69" s="23"/>
      <c r="N69" s="23"/>
      <c r="O69" s="25"/>
      <c r="P69" s="25"/>
      <c r="Q69" s="25"/>
      <c r="R69" s="23"/>
    </row>
    <row r="70" spans="8:18" ht="21">
      <c r="H70" s="23"/>
      <c r="I70" s="23"/>
      <c r="J70" s="23"/>
      <c r="K70" s="23"/>
      <c r="L70" s="23"/>
      <c r="M70" s="23"/>
      <c r="N70" s="23"/>
      <c r="O70" s="25"/>
      <c r="P70" s="25"/>
      <c r="Q70" s="25"/>
      <c r="R70" s="23"/>
    </row>
    <row r="71" spans="8:18" ht="21">
      <c r="H71" s="23"/>
      <c r="I71" s="23"/>
      <c r="J71" s="23"/>
      <c r="K71" s="23"/>
      <c r="L71" s="23"/>
      <c r="M71" s="23"/>
      <c r="N71" s="23"/>
      <c r="O71" s="25"/>
      <c r="P71" s="25"/>
      <c r="Q71" s="25"/>
      <c r="R71" s="23"/>
    </row>
    <row r="72" spans="8:18" ht="21">
      <c r="H72" s="23"/>
      <c r="I72" s="23"/>
      <c r="J72" s="23"/>
      <c r="K72" s="23"/>
      <c r="L72" s="23"/>
      <c r="M72" s="23"/>
      <c r="N72" s="23"/>
      <c r="O72" s="25"/>
      <c r="P72" s="25"/>
      <c r="Q72" s="25"/>
      <c r="R72" s="23"/>
    </row>
    <row r="73" spans="8:18" ht="21">
      <c r="H73" s="23"/>
      <c r="I73" s="23"/>
      <c r="J73" s="23"/>
      <c r="K73" s="23"/>
      <c r="L73" s="23"/>
      <c r="M73" s="23"/>
      <c r="N73" s="23"/>
      <c r="O73" s="25"/>
      <c r="P73" s="25"/>
      <c r="Q73" s="25"/>
      <c r="R73" s="23"/>
    </row>
    <row r="74" spans="8:18" ht="21">
      <c r="H74" s="23"/>
      <c r="I74" s="23"/>
      <c r="J74" s="23"/>
      <c r="K74" s="23"/>
      <c r="L74" s="23"/>
      <c r="M74" s="23"/>
      <c r="N74" s="23"/>
      <c r="O74" s="25"/>
      <c r="P74" s="25"/>
      <c r="Q74" s="25"/>
      <c r="R74" s="23"/>
    </row>
    <row r="75" spans="8:18" ht="21">
      <c r="H75" s="23"/>
      <c r="I75" s="23"/>
      <c r="J75" s="23"/>
      <c r="K75" s="23"/>
      <c r="L75" s="23"/>
      <c r="M75" s="23"/>
      <c r="N75" s="23"/>
      <c r="O75" s="25"/>
      <c r="P75" s="25"/>
      <c r="Q75" s="25"/>
      <c r="R75" s="23"/>
    </row>
    <row r="76" spans="8:18" ht="21">
      <c r="H76" s="23"/>
      <c r="I76" s="23"/>
      <c r="J76" s="23"/>
      <c r="K76" s="23"/>
      <c r="L76" s="23"/>
      <c r="M76" s="23"/>
      <c r="N76" s="23"/>
      <c r="O76" s="25"/>
      <c r="P76" s="25"/>
      <c r="Q76" s="25"/>
      <c r="R76" s="23"/>
    </row>
    <row r="77" spans="8:18" ht="21">
      <c r="H77" s="23"/>
      <c r="I77" s="23"/>
      <c r="J77" s="23"/>
      <c r="K77" s="23"/>
      <c r="L77" s="23"/>
      <c r="M77" s="23"/>
      <c r="N77" s="23"/>
      <c r="O77" s="25"/>
      <c r="P77" s="25"/>
      <c r="Q77" s="25"/>
      <c r="R77" s="23"/>
    </row>
    <row r="78" spans="8:18" ht="21">
      <c r="H78" s="23"/>
      <c r="I78" s="23"/>
      <c r="J78" s="23"/>
      <c r="K78" s="23"/>
      <c r="L78" s="23"/>
      <c r="M78" s="23"/>
      <c r="N78" s="23"/>
      <c r="O78" s="25"/>
      <c r="P78" s="25"/>
      <c r="Q78" s="25"/>
      <c r="R78" s="23"/>
    </row>
    <row r="79" spans="8:18" ht="21">
      <c r="H79" s="23"/>
      <c r="I79" s="23"/>
      <c r="J79" s="23"/>
      <c r="K79" s="23"/>
      <c r="L79" s="23"/>
      <c r="M79" s="23"/>
      <c r="N79" s="23"/>
      <c r="O79" s="25"/>
      <c r="P79" s="25"/>
      <c r="Q79" s="25"/>
      <c r="R79" s="23"/>
    </row>
    <row r="80" spans="8:18" ht="21">
      <c r="H80" s="23"/>
      <c r="I80" s="23"/>
      <c r="J80" s="23"/>
      <c r="K80" s="23"/>
      <c r="L80" s="23"/>
      <c r="M80" s="23"/>
      <c r="N80" s="23"/>
      <c r="O80" s="25"/>
      <c r="P80" s="25"/>
      <c r="Q80" s="25"/>
      <c r="R80" s="23"/>
    </row>
    <row r="81" spans="8:18" ht="21">
      <c r="H81" s="23"/>
      <c r="I81" s="23"/>
      <c r="J81" s="23"/>
      <c r="K81" s="23"/>
      <c r="L81" s="23"/>
      <c r="M81" s="23"/>
      <c r="N81" s="23"/>
      <c r="O81" s="25"/>
      <c r="P81" s="25"/>
      <c r="Q81" s="25"/>
      <c r="R81" s="23"/>
    </row>
    <row r="82" spans="8:18" ht="21">
      <c r="H82" s="23"/>
      <c r="I82" s="23"/>
      <c r="J82" s="23"/>
      <c r="K82" s="23"/>
      <c r="L82" s="23"/>
      <c r="M82" s="23"/>
      <c r="N82" s="23"/>
      <c r="O82" s="25"/>
      <c r="P82" s="25"/>
      <c r="Q82" s="25"/>
      <c r="R82" s="23"/>
    </row>
    <row r="83" spans="8:18" ht="21">
      <c r="H83" s="23"/>
      <c r="I83" s="23"/>
      <c r="J83" s="23"/>
      <c r="K83" s="23"/>
      <c r="L83" s="23"/>
      <c r="M83" s="23"/>
      <c r="N83" s="23"/>
      <c r="O83" s="25"/>
      <c r="P83" s="25"/>
      <c r="Q83" s="25"/>
      <c r="R83" s="23"/>
    </row>
    <row r="84" spans="8:18" ht="21">
      <c r="H84" s="23"/>
      <c r="I84" s="23"/>
      <c r="J84" s="23"/>
      <c r="K84" s="23"/>
      <c r="L84" s="23"/>
      <c r="M84" s="23"/>
      <c r="N84" s="23"/>
      <c r="O84" s="25"/>
      <c r="P84" s="25"/>
      <c r="Q84" s="25"/>
      <c r="R84" s="23"/>
    </row>
    <row r="85" spans="8:18" ht="21">
      <c r="H85" s="23"/>
      <c r="I85" s="23"/>
      <c r="J85" s="23"/>
      <c r="K85" s="23"/>
      <c r="L85" s="23"/>
      <c r="M85" s="23"/>
      <c r="N85" s="23"/>
      <c r="O85" s="25"/>
      <c r="P85" s="25"/>
      <c r="Q85" s="25"/>
      <c r="R85" s="23"/>
    </row>
    <row r="86" spans="8:18" ht="21">
      <c r="H86" s="23"/>
      <c r="I86" s="23"/>
      <c r="J86" s="23"/>
      <c r="K86" s="23"/>
      <c r="L86" s="23"/>
      <c r="M86" s="23"/>
      <c r="N86" s="23"/>
      <c r="O86" s="25"/>
      <c r="P86" s="25"/>
      <c r="Q86" s="25"/>
      <c r="R86" s="23"/>
    </row>
    <row r="87" spans="8:18" ht="21">
      <c r="H87" s="23"/>
      <c r="I87" s="23"/>
      <c r="J87" s="23"/>
      <c r="K87" s="23"/>
      <c r="L87" s="23"/>
      <c r="M87" s="23"/>
      <c r="N87" s="23"/>
      <c r="O87" s="25"/>
      <c r="P87" s="25"/>
      <c r="Q87" s="25"/>
      <c r="R87" s="23"/>
    </row>
    <row r="88" spans="8:18" ht="21">
      <c r="H88" s="23"/>
      <c r="I88" s="23"/>
      <c r="J88" s="23"/>
      <c r="K88" s="23"/>
      <c r="L88" s="23"/>
      <c r="M88" s="23"/>
      <c r="N88" s="23"/>
      <c r="O88" s="25"/>
      <c r="P88" s="25"/>
      <c r="Q88" s="25"/>
      <c r="R88" s="23"/>
    </row>
    <row r="89" spans="8:18" ht="21">
      <c r="H89" s="23"/>
      <c r="I89" s="23"/>
      <c r="J89" s="23"/>
      <c r="K89" s="23"/>
      <c r="L89" s="23"/>
      <c r="M89" s="23"/>
      <c r="N89" s="23"/>
      <c r="O89" s="25"/>
      <c r="P89" s="25"/>
      <c r="Q89" s="25"/>
      <c r="R89" s="23"/>
    </row>
    <row r="90" spans="8:18" ht="21">
      <c r="H90" s="23"/>
      <c r="I90" s="23"/>
      <c r="J90" s="23"/>
      <c r="K90" s="23"/>
      <c r="L90" s="23"/>
      <c r="M90" s="23"/>
      <c r="N90" s="23"/>
      <c r="O90" s="25"/>
      <c r="P90" s="25"/>
      <c r="Q90" s="25"/>
      <c r="R90" s="23"/>
    </row>
    <row r="91" spans="8:18" ht="21">
      <c r="H91" s="23"/>
      <c r="I91" s="23"/>
      <c r="J91" s="23"/>
      <c r="K91" s="23"/>
      <c r="L91" s="23"/>
      <c r="M91" s="23"/>
      <c r="N91" s="23"/>
      <c r="O91" s="25"/>
      <c r="P91" s="25"/>
      <c r="Q91" s="25"/>
      <c r="R91" s="23"/>
    </row>
    <row r="92" spans="8:18" ht="21">
      <c r="H92" s="23"/>
      <c r="I92" s="23"/>
      <c r="J92" s="23"/>
      <c r="K92" s="23"/>
      <c r="L92" s="23"/>
      <c r="M92" s="23"/>
      <c r="N92" s="23"/>
      <c r="O92" s="25"/>
      <c r="P92" s="25"/>
      <c r="Q92" s="25"/>
      <c r="R92" s="23"/>
    </row>
    <row r="93" spans="8:18" ht="21">
      <c r="H93" s="23"/>
      <c r="I93" s="23"/>
      <c r="J93" s="23"/>
      <c r="K93" s="23"/>
      <c r="L93" s="23"/>
      <c r="M93" s="23"/>
      <c r="N93" s="23"/>
      <c r="O93" s="25"/>
      <c r="P93" s="25"/>
      <c r="Q93" s="25"/>
      <c r="R93" s="23"/>
    </row>
    <row r="94" spans="8:18" ht="21">
      <c r="H94" s="23"/>
      <c r="I94" s="23"/>
      <c r="J94" s="23"/>
      <c r="K94" s="23"/>
      <c r="L94" s="23"/>
      <c r="M94" s="23"/>
      <c r="N94" s="23"/>
      <c r="O94" s="25"/>
      <c r="P94" s="25"/>
      <c r="Q94" s="25"/>
      <c r="R94" s="23"/>
    </row>
    <row r="95" spans="8:18" ht="21">
      <c r="H95" s="23"/>
      <c r="I95" s="23"/>
      <c r="J95" s="23"/>
      <c r="K95" s="23"/>
      <c r="L95" s="23"/>
      <c r="M95" s="23"/>
      <c r="N95" s="23"/>
      <c r="O95" s="25"/>
      <c r="P95" s="25"/>
      <c r="Q95" s="25"/>
      <c r="R95" s="23"/>
    </row>
  </sheetData>
  <sheetProtection password="A04A" sheet="1" objects="1" scenarios="1"/>
  <mergeCells count="39"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B15:C16"/>
    <mergeCell ref="D15:D16"/>
    <mergeCell ref="E15:G16"/>
    <mergeCell ref="A17:A21"/>
    <mergeCell ref="B17:B21"/>
    <mergeCell ref="C17:C21"/>
    <mergeCell ref="D17:F21"/>
    <mergeCell ref="G17:G21"/>
    <mergeCell ref="B11:C12"/>
    <mergeCell ref="D11:D12"/>
    <mergeCell ref="E11:G12"/>
    <mergeCell ref="B13:C14"/>
    <mergeCell ref="D13:D14"/>
    <mergeCell ref="E13:G14"/>
    <mergeCell ref="N1:N2"/>
    <mergeCell ref="O1:O2"/>
    <mergeCell ref="P1:Q1"/>
    <mergeCell ref="B4:G4"/>
    <mergeCell ref="B6:C10"/>
    <mergeCell ref="D6:D10"/>
    <mergeCell ref="E6:G10"/>
    <mergeCell ref="H1:H3"/>
    <mergeCell ref="I1:I2"/>
    <mergeCell ref="J1:J2"/>
    <mergeCell ref="K1:K2"/>
    <mergeCell ref="L1:L2"/>
    <mergeCell ref="M1:M2"/>
  </mergeCells>
  <printOptions horizontalCentered="1"/>
  <pageMargins left="1.1023622047244095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MeritOrderProforma Daily-A</vt:lpstr>
      <vt:lpstr>'MeritOrderProforma Daily-A'!Print_Area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2021-10-16T04:30:54Z</dcterms:created>
  <dcterms:modified xsi:type="dcterms:W3CDTF">2021-10-16T04:31:11Z</dcterms:modified>
</cp:coreProperties>
</file>