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Form-2 Entitlement(R0)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'Form-2 Entitlement(R0)'!$A$8:$BC$105</definedName>
  </definedNames>
  <calcPr calcId="125725"/>
</workbook>
</file>

<file path=xl/calcChain.xml><?xml version="1.0" encoding="utf-8"?>
<calcChain xmlns="http://schemas.openxmlformats.org/spreadsheetml/2006/main">
  <c r="BP104" i="1"/>
  <c r="BM104"/>
  <c r="BL104"/>
  <c r="BK104"/>
  <c r="BJ104"/>
  <c r="BI104"/>
  <c r="BP103"/>
  <c r="BM103"/>
  <c r="BL103"/>
  <c r="BK103"/>
  <c r="BJ103"/>
  <c r="BI103"/>
  <c r="BP102"/>
  <c r="BM102"/>
  <c r="BL102"/>
  <c r="BK102"/>
  <c r="BJ102"/>
  <c r="BI102"/>
  <c r="BP101"/>
  <c r="BM101"/>
  <c r="BL101"/>
  <c r="BK101"/>
  <c r="BJ101"/>
  <c r="BI101"/>
  <c r="BP100"/>
  <c r="BM100"/>
  <c r="BL100"/>
  <c r="BK100"/>
  <c r="BJ100"/>
  <c r="BI100"/>
  <c r="BP99"/>
  <c r="BM99"/>
  <c r="BL99"/>
  <c r="BK99"/>
  <c r="BJ99"/>
  <c r="BI99"/>
  <c r="BP98"/>
  <c r="BM98"/>
  <c r="BL98"/>
  <c r="BK98"/>
  <c r="BJ98"/>
  <c r="BI98"/>
  <c r="BQ98" s="1"/>
  <c r="BR98" s="1"/>
  <c r="BP97"/>
  <c r="BM97"/>
  <c r="BL97"/>
  <c r="BK97"/>
  <c r="BJ97"/>
  <c r="BI97"/>
  <c r="BQ97" s="1"/>
  <c r="BR97" s="1"/>
  <c r="BP96"/>
  <c r="BM96"/>
  <c r="BL96"/>
  <c r="BK96"/>
  <c r="BJ96"/>
  <c r="BI96"/>
  <c r="BQ96" s="1"/>
  <c r="BR96" s="1"/>
  <c r="BP95"/>
  <c r="BM95"/>
  <c r="BL95"/>
  <c r="BK95"/>
  <c r="BJ95"/>
  <c r="BI95"/>
  <c r="BQ95" s="1"/>
  <c r="BR95" s="1"/>
  <c r="BP94"/>
  <c r="BM94"/>
  <c r="BL94"/>
  <c r="BK94"/>
  <c r="BJ94"/>
  <c r="BI94"/>
  <c r="BQ94" s="1"/>
  <c r="BR94" s="1"/>
  <c r="BP93"/>
  <c r="BM93"/>
  <c r="BL93"/>
  <c r="BK93"/>
  <c r="BJ93"/>
  <c r="BI93"/>
  <c r="BQ93" s="1"/>
  <c r="BR93" s="1"/>
  <c r="BP92"/>
  <c r="BM92"/>
  <c r="BL92"/>
  <c r="BK92"/>
  <c r="BJ92"/>
  <c r="BI92"/>
  <c r="BQ92" s="1"/>
  <c r="BR92" s="1"/>
  <c r="BP91"/>
  <c r="BM91"/>
  <c r="BL91"/>
  <c r="BK91"/>
  <c r="BJ91"/>
  <c r="BI91"/>
  <c r="BQ91" s="1"/>
  <c r="BR91" s="1"/>
  <c r="BP90"/>
  <c r="BM90"/>
  <c r="BL90"/>
  <c r="BK90"/>
  <c r="BJ90"/>
  <c r="BI90"/>
  <c r="BQ90" s="1"/>
  <c r="BR90" s="1"/>
  <c r="BP89"/>
  <c r="BM89"/>
  <c r="BL89"/>
  <c r="BK89"/>
  <c r="BJ89"/>
  <c r="BI89"/>
  <c r="BQ89" s="1"/>
  <c r="BR89" s="1"/>
  <c r="BP88"/>
  <c r="BM88"/>
  <c r="BL88"/>
  <c r="BK88"/>
  <c r="BJ88"/>
  <c r="BI88"/>
  <c r="BQ88" s="1"/>
  <c r="BR88" s="1"/>
  <c r="BP87"/>
  <c r="BM87"/>
  <c r="BL87"/>
  <c r="BK87"/>
  <c r="BJ87"/>
  <c r="BI87"/>
  <c r="BQ87" s="1"/>
  <c r="BP86"/>
  <c r="BM86"/>
  <c r="BL86"/>
  <c r="BK86"/>
  <c r="BJ86"/>
  <c r="BI86"/>
  <c r="BQ86" s="1"/>
  <c r="BP85"/>
  <c r="BR85" s="1"/>
  <c r="BM85"/>
  <c r="BL85"/>
  <c r="BK85"/>
  <c r="BJ85"/>
  <c r="BI85"/>
  <c r="BQ85" s="1"/>
  <c r="BP84"/>
  <c r="BM84"/>
  <c r="BL84"/>
  <c r="BK84"/>
  <c r="BJ84"/>
  <c r="BI84"/>
  <c r="BQ84" s="1"/>
  <c r="BP83"/>
  <c r="BM83"/>
  <c r="BL83"/>
  <c r="BK83"/>
  <c r="BJ83"/>
  <c r="BI83"/>
  <c r="BQ83" s="1"/>
  <c r="BP82"/>
  <c r="BM82"/>
  <c r="BL82"/>
  <c r="BK82"/>
  <c r="BJ82"/>
  <c r="BI82"/>
  <c r="BQ82" s="1"/>
  <c r="BP81"/>
  <c r="BR81" s="1"/>
  <c r="BM81"/>
  <c r="BL81"/>
  <c r="BK81"/>
  <c r="BJ81"/>
  <c r="BI81"/>
  <c r="BQ81" s="1"/>
  <c r="BP80"/>
  <c r="BM80"/>
  <c r="BL80"/>
  <c r="BK80"/>
  <c r="BJ80"/>
  <c r="BI80"/>
  <c r="BQ80" s="1"/>
  <c r="BP79"/>
  <c r="BM79"/>
  <c r="BL79"/>
  <c r="BK79"/>
  <c r="BJ79"/>
  <c r="BI79"/>
  <c r="BQ79" s="1"/>
  <c r="BP78"/>
  <c r="BM78"/>
  <c r="BL78"/>
  <c r="BK78"/>
  <c r="BJ78"/>
  <c r="BI78"/>
  <c r="BQ78" s="1"/>
  <c r="BP77"/>
  <c r="BR77" s="1"/>
  <c r="BM77"/>
  <c r="BL77"/>
  <c r="BK77"/>
  <c r="BJ77"/>
  <c r="BI77"/>
  <c r="BQ77" s="1"/>
  <c r="BP76"/>
  <c r="BM76"/>
  <c r="BL76"/>
  <c r="BK76"/>
  <c r="BJ76"/>
  <c r="BI76"/>
  <c r="BQ76" s="1"/>
  <c r="BP75"/>
  <c r="BM75"/>
  <c r="BL75"/>
  <c r="BK75"/>
  <c r="BJ75"/>
  <c r="BI75"/>
  <c r="BQ75" s="1"/>
  <c r="BP74"/>
  <c r="BM74"/>
  <c r="BL74"/>
  <c r="BK74"/>
  <c r="BJ74"/>
  <c r="BI74"/>
  <c r="BQ74" s="1"/>
  <c r="BP73"/>
  <c r="BR73" s="1"/>
  <c r="BM73"/>
  <c r="BL73"/>
  <c r="BK73"/>
  <c r="BJ73"/>
  <c r="BI73"/>
  <c r="BQ73" s="1"/>
  <c r="BP72"/>
  <c r="BM72"/>
  <c r="BL72"/>
  <c r="BK72"/>
  <c r="BJ72"/>
  <c r="BI72"/>
  <c r="BQ72" s="1"/>
  <c r="BP71"/>
  <c r="BM71"/>
  <c r="BL71"/>
  <c r="BK71"/>
  <c r="BJ71"/>
  <c r="BI71"/>
  <c r="BQ71" s="1"/>
  <c r="BP70"/>
  <c r="BM70"/>
  <c r="BL70"/>
  <c r="BK70"/>
  <c r="BJ70"/>
  <c r="BI70"/>
  <c r="BQ70" s="1"/>
  <c r="BP69"/>
  <c r="BR69" s="1"/>
  <c r="BM69"/>
  <c r="BL69"/>
  <c r="BK69"/>
  <c r="BJ69"/>
  <c r="BI69"/>
  <c r="BQ69" s="1"/>
  <c r="BP68"/>
  <c r="BM68"/>
  <c r="BL68"/>
  <c r="BK68"/>
  <c r="BJ68"/>
  <c r="BI68"/>
  <c r="BQ68" s="1"/>
  <c r="BP67"/>
  <c r="BM67"/>
  <c r="BL67"/>
  <c r="BK67"/>
  <c r="BJ67"/>
  <c r="BI67"/>
  <c r="BQ67" s="1"/>
  <c r="BP66"/>
  <c r="BM66"/>
  <c r="BL66"/>
  <c r="BK66"/>
  <c r="BJ66"/>
  <c r="BI66"/>
  <c r="BQ66" s="1"/>
  <c r="BP65"/>
  <c r="BR65" s="1"/>
  <c r="BM65"/>
  <c r="BL65"/>
  <c r="BK65"/>
  <c r="BJ65"/>
  <c r="BI65"/>
  <c r="BQ65" s="1"/>
  <c r="BP64"/>
  <c r="BM64"/>
  <c r="BL64"/>
  <c r="BK64"/>
  <c r="BJ64"/>
  <c r="BI64"/>
  <c r="BQ64" s="1"/>
  <c r="BP63"/>
  <c r="BM63"/>
  <c r="BL63"/>
  <c r="BK63"/>
  <c r="BJ63"/>
  <c r="BI63"/>
  <c r="BQ63" s="1"/>
  <c r="BP62"/>
  <c r="BM62"/>
  <c r="BL62"/>
  <c r="BK62"/>
  <c r="BJ62"/>
  <c r="BI62"/>
  <c r="BQ62" s="1"/>
  <c r="BP61"/>
  <c r="BR61" s="1"/>
  <c r="BM61"/>
  <c r="BL61"/>
  <c r="BK61"/>
  <c r="BJ61"/>
  <c r="BI61"/>
  <c r="BQ61" s="1"/>
  <c r="BP60"/>
  <c r="BM60"/>
  <c r="BL60"/>
  <c r="BK60"/>
  <c r="BJ60"/>
  <c r="BI60"/>
  <c r="BQ60" s="1"/>
  <c r="BP59"/>
  <c r="BP105" s="1"/>
  <c r="BM59"/>
  <c r="BL59"/>
  <c r="BL105" s="1"/>
  <c r="BK59"/>
  <c r="BK105" s="1"/>
  <c r="BJ59"/>
  <c r="BJ105" s="1"/>
  <c r="BI59"/>
  <c r="BI105" s="1"/>
  <c r="BM58"/>
  <c r="BM57"/>
  <c r="BM56"/>
  <c r="BM55"/>
  <c r="BM54"/>
  <c r="BM53"/>
  <c r="BM52"/>
  <c r="BM51"/>
  <c r="BM50"/>
  <c r="BM49"/>
  <c r="BM48"/>
  <c r="BM47"/>
  <c r="BM46"/>
  <c r="BM45"/>
  <c r="BM44"/>
  <c r="BM43"/>
  <c r="BM42"/>
  <c r="BM41"/>
  <c r="BM40"/>
  <c r="BM39"/>
  <c r="BM38"/>
  <c r="BM37"/>
  <c r="BM36"/>
  <c r="BM35"/>
  <c r="BM34"/>
  <c r="BM33"/>
  <c r="BM32"/>
  <c r="BM31"/>
  <c r="BM30"/>
  <c r="BM29"/>
  <c r="BM28"/>
  <c r="BM27"/>
  <c r="BM26"/>
  <c r="BM25"/>
  <c r="BM24"/>
  <c r="BM23"/>
  <c r="BM22"/>
  <c r="BM21"/>
  <c r="BM20"/>
  <c r="BM19"/>
  <c r="BM18"/>
  <c r="BM17"/>
  <c r="BM16"/>
  <c r="BM15"/>
  <c r="BM14"/>
  <c r="BM13"/>
  <c r="BM12"/>
  <c r="BM11"/>
  <c r="BM10"/>
  <c r="BM9"/>
  <c r="BM105" s="1"/>
  <c r="BU7"/>
  <c r="BT7"/>
  <c r="BS7"/>
  <c r="BR7"/>
  <c r="BQ104" s="1"/>
  <c r="BR104" s="1"/>
  <c r="AD7"/>
  <c r="A3"/>
  <c r="A2"/>
  <c r="BR60" l="1"/>
  <c r="BR64"/>
  <c r="BR68"/>
  <c r="BR72"/>
  <c r="BR76"/>
  <c r="BR80"/>
  <c r="BR84"/>
  <c r="BR62"/>
  <c r="BR66"/>
  <c r="BR70"/>
  <c r="BR74"/>
  <c r="BR78"/>
  <c r="BR82"/>
  <c r="BR86"/>
  <c r="BR63"/>
  <c r="BR67"/>
  <c r="BR71"/>
  <c r="BR75"/>
  <c r="BR79"/>
  <c r="BR83"/>
  <c r="BR87"/>
  <c r="BR59"/>
  <c r="BR105" s="1"/>
  <c r="BQ59"/>
  <c r="BQ105" s="1"/>
  <c r="BQ99"/>
  <c r="BR99" s="1"/>
  <c r="BQ100"/>
  <c r="BR100" s="1"/>
  <c r="BQ101"/>
  <c r="BR101" s="1"/>
  <c r="BQ102"/>
  <c r="BR102" s="1"/>
  <c r="BQ103"/>
  <c r="BR103" s="1"/>
</calcChain>
</file>

<file path=xl/sharedStrings.xml><?xml version="1.0" encoding="utf-8"?>
<sst xmlns="http://schemas.openxmlformats.org/spreadsheetml/2006/main" count="310" uniqueCount="214">
  <si>
    <t>F o r m - 2    (E n t i t l e m e n t)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</si>
  <si>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</si>
  <si>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</si>
  <si>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</si>
  <si>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</si>
  <si>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</si>
  <si>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</si>
  <si>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</si>
  <si>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</si>
  <si>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</si>
  <si>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</si>
  <si>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</si>
  <si>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</si>
  <si>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</si>
  <si>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</si>
  <si>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</si>
  <si>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</si>
  <si>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</si>
  <si>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</si>
  <si>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</si>
  <si>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</si>
  <si>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</si>
  <si>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</si>
  <si>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</si>
  <si>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</si>
  <si>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</si>
  <si>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MALANA-2</t>
  </si>
  <si>
    <t>MUNDRA_UMPP</t>
  </si>
  <si>
    <t>NAPP</t>
  </si>
  <si>
    <t>NJPC</t>
  </si>
  <si>
    <t>PARBATI3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</si>
  <si>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</si>
  <si>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</si>
  <si>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</si>
  <si>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</si>
  <si>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</si>
  <si>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</si>
  <si>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</si>
  <si>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</si>
  <si>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</si>
  <si>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</si>
  <si>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</si>
  <si>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</si>
  <si>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</si>
  <si>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</si>
  <si>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</si>
  <si>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</si>
  <si>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</si>
  <si>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</si>
  <si>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</si>
  <si>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</si>
  <si>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</si>
  <si>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URI1</t>
  </si>
  <si>
    <t>URI2</t>
  </si>
  <si>
    <t>NR LOSSES</t>
  </si>
  <si>
    <t>T1</t>
  </si>
  <si>
    <t>T2</t>
  </si>
  <si>
    <t>T3</t>
  </si>
  <si>
    <t>IR</t>
  </si>
  <si>
    <t xml:space="preserve">ENTITLEMENT OF HP </t>
  </si>
  <si>
    <t>TIME BLOCK</t>
  </si>
  <si>
    <t xml:space="preserve">Losses Slabs w.r.t. Weighted Avg. category </t>
  </si>
  <si>
    <t>Time Block</t>
  </si>
  <si>
    <t>ANTA_GF(NR-0)</t>
  </si>
  <si>
    <t>ANTA_LF(NR-0)</t>
  </si>
  <si>
    <t>ANTA_RF(NR-0)</t>
  </si>
  <si>
    <t>AURY_GF(NR-0)</t>
  </si>
  <si>
    <t>AURY_LF(NR-0)</t>
  </si>
  <si>
    <t>AURY_RF(NR-0)</t>
  </si>
  <si>
    <t>BHAKRA(NR-0)</t>
  </si>
  <si>
    <t>BSIUL(NR-0)</t>
  </si>
  <si>
    <t>CHAMERA1(NR-0)</t>
  </si>
  <si>
    <t>CHAMERA2(NR-0)</t>
  </si>
  <si>
    <t>CHAMERA3(NR-0)</t>
  </si>
  <si>
    <t>DADRI_GF(NR-0)</t>
  </si>
  <si>
    <t>DADRI_LF(NR-0)</t>
  </si>
  <si>
    <t>DADRI_RF(NR-0)</t>
  </si>
  <si>
    <t>DADRT2(NR-0)</t>
  </si>
  <si>
    <t>DEHAR(NR-0)</t>
  </si>
  <si>
    <t>DHAULIGNGA(NR-0)</t>
  </si>
  <si>
    <t>DULHASTI(NR-0)</t>
  </si>
  <si>
    <t>JHAJJAR(NR-0)</t>
  </si>
  <si>
    <t>KHSTPP-II(ER-0)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</si>
  <si>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</si>
  <si>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</si>
  <si>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</si>
  <si>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</si>
  <si>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</si>
  <si>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</si>
  <si>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</si>
  <si>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</si>
  <si>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</si>
  <si>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</si>
  <si>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</si>
  <si>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</si>
  <si>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</si>
  <si>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</si>
  <si>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</si>
  <si>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</si>
  <si>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</si>
  <si>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</si>
  <si>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</si>
  <si>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</si>
  <si>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</si>
  <si>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</si>
  <si>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</si>
  <si>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</si>
  <si>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</si>
  <si>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T1 
(Low)</t>
  </si>
  <si>
    <t>T2 
(Normal)</t>
  </si>
  <si>
    <t>T3 
(High)</t>
  </si>
  <si>
    <t>T4 
(V.High)</t>
  </si>
  <si>
    <t>Total 
At Generater Bus
Belore Losses</t>
  </si>
  <si>
    <t>Total at 
Generator Bus</t>
  </si>
  <si>
    <t>NR-Losses</t>
  </si>
  <si>
    <t>ISGS 
at 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</si>
  <si>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</si>
  <si>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</si>
  <si>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</si>
  <si>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</si>
  <si>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</si>
  <si>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</si>
  <si>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</si>
  <si>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</si>
  <si>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</si>
  <si>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</si>
  <si>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</si>
  <si>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</si>
  <si>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</si>
  <si>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</si>
  <si>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</si>
  <si>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</si>
  <si>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</si>
  <si>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</si>
  <si>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</si>
  <si>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</si>
  <si>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</si>
  <si>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</si>
  <si>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</si>
  <si>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</si>
  <si>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</si>
  <si>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</si>
  <si>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</si>
  <si>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</si>
  <si>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</si>
  <si>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</si>
  <si>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</si>
  <si>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</si>
  <si>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</si>
  <si>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</si>
  <si>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</si>
  <si>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</si>
  <si>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</si>
  <si>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</si>
  <si>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</si>
  <si>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</si>
  <si>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</si>
  <si>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</si>
  <si>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</si>
  <si>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</si>
  <si>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</si>
  <si>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</si>
  <si>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</si>
  <si>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</si>
  <si>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</si>
  <si>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</si>
  <si>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</si>
  <si>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</si>
  <si>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</si>
  <si>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</si>
  <si>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</si>
  <si>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</si>
  <si>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</si>
  <si>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</si>
  <si>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</si>
  <si>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</si>
  <si>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</si>
  <si>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</si>
  <si>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</si>
  <si>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</si>
  <si>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</si>
  <si>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</si>
  <si>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</si>
  <si>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</si>
  <si>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</si>
  <si>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</si>
  <si>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</si>
  <si>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</si>
  <si>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</si>
  <si>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</si>
  <si>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</si>
  <si>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</si>
  <si>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</si>
  <si>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</si>
  <si>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</si>
  <si>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</si>
  <si>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</si>
  <si>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</si>
  <si>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</si>
  <si>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</si>
  <si>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</si>
  <si>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</si>
  <si>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</si>
  <si>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</si>
  <si>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</si>
  <si>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</si>
  <si>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</si>
  <si>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</si>
  <si>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</si>
  <si>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</si>
  <si>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</si>
  <si>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</si>
  <si>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</t>
  </si>
  <si>
    <t>Total:Lu's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</si>
</sst>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[$-409]dd\-mmm\-yy;@"/>
    <numFmt numFmtId="165" formatCode="[$-409]d\-mmm\-yy;@"/>
    <numFmt numFmtId="166" formatCode="0.0"/>
    <numFmt numFmtId="167" formatCode="0.000"/>
    <numFmt numFmtId="168" formatCode="dd\.mm\.yyyy;@"/>
    <numFmt numFmtId="169" formatCode="_(&quot;$&quot;* #,##0.00_);_(&quot;$&quot;* \(#,##0.00\);_(&quot;$&quot;* &quot;-&quot;??_);_(@_)"/>
  </numFmts>
  <fonts count="54">
    <font>
      <sz val="10"/>
      <name val="Arial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24"/>
      <color indexed="9"/>
      <name val="Arial"/>
      <family val="2"/>
    </font>
    <font>
      <sz val="20"/>
      <color indexed="9"/>
      <name val="Arial"/>
      <family val="2"/>
    </font>
    <font>
      <b/>
      <sz val="14"/>
      <name val="Arial"/>
      <family val="2"/>
    </font>
    <font>
      <sz val="11"/>
      <color theme="1"/>
      <name val="Corbel"/>
      <family val="2"/>
    </font>
    <font>
      <sz val="14"/>
      <color indexed="9"/>
      <name val="Corbe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60"/>
      <name val="Arial"/>
      <family val="2"/>
    </font>
    <font>
      <b/>
      <sz val="14"/>
      <color indexed="30"/>
      <name val="Arial"/>
      <family val="2"/>
    </font>
    <font>
      <b/>
      <sz val="14"/>
      <color indexed="8"/>
      <name val="Arial"/>
      <family val="2"/>
    </font>
    <font>
      <b/>
      <sz val="14"/>
      <color rgb="FF00206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9"/>
      <name val="Corbe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6"/>
      <color indexed="9"/>
      <name val="Arial"/>
      <family val="2"/>
    </font>
    <font>
      <b/>
      <sz val="20"/>
      <color theme="1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Corbel"/>
      <family val="2"/>
    </font>
    <font>
      <b/>
      <sz val="16"/>
      <color indexed="18"/>
      <name val="Calibri"/>
      <family val="2"/>
    </font>
    <font>
      <sz val="12"/>
      <name val="Times New Roman"/>
      <family val="1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221">
    <xf numFmtId="0" fontId="0" fillId="0" borderId="0"/>
    <xf numFmtId="0" fontId="16" fillId="0" borderId="0"/>
    <xf numFmtId="0" fontId="20" fillId="0" borderId="0"/>
    <xf numFmtId="0" fontId="40" fillId="0" borderId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6" fillId="0" borderId="0"/>
    <xf numFmtId="0" fontId="16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82">
    <xf numFmtId="0" fontId="0" fillId="0" borderId="0" xfId="0"/>
    <xf numFmtId="0" fontId="17" fillId="33" borderId="10" xfId="1" applyFont="1" applyFill="1" applyBorder="1" applyAlignment="1">
      <alignment horizontal="center"/>
    </xf>
    <xf numFmtId="0" fontId="17" fillId="33" borderId="11" xfId="1" applyFont="1" applyFill="1" applyBorder="1" applyAlignment="1">
      <alignment horizontal="center"/>
    </xf>
    <xf numFmtId="0" fontId="17" fillId="33" borderId="0" xfId="1" applyFont="1" applyFill="1" applyBorder="1" applyAlignment="1">
      <alignment horizontal="center"/>
    </xf>
    <xf numFmtId="0" fontId="18" fillId="34" borderId="0" xfId="1" applyFont="1" applyFill="1" applyBorder="1" applyAlignment="1">
      <alignment horizontal="center"/>
    </xf>
    <xf numFmtId="0" fontId="16" fillId="0" borderId="0" xfId="1"/>
    <xf numFmtId="164" fontId="19" fillId="0" borderId="12" xfId="0" applyNumberFormat="1" applyFont="1" applyBorder="1" applyAlignment="1" applyProtection="1">
      <alignment horizontal="center" vertical="center" wrapText="1"/>
    </xf>
    <xf numFmtId="0" fontId="21" fillId="35" borderId="0" xfId="2" applyFont="1" applyFill="1" applyBorder="1" applyAlignment="1">
      <alignment horizontal="center"/>
    </xf>
    <xf numFmtId="0" fontId="22" fillId="36" borderId="13" xfId="1" applyFont="1" applyFill="1" applyBorder="1" applyAlignment="1">
      <alignment horizontal="center" vertical="center" textRotation="90"/>
    </xf>
    <xf numFmtId="0" fontId="23" fillId="36" borderId="13" xfId="1" applyFont="1" applyFill="1" applyBorder="1" applyAlignment="1">
      <alignment horizontal="center" vertical="center" textRotation="90"/>
    </xf>
    <xf numFmtId="0" fontId="24" fillId="36" borderId="13" xfId="1" applyFont="1" applyFill="1" applyBorder="1" applyAlignment="1">
      <alignment horizontal="center" vertical="center" textRotation="90"/>
    </xf>
    <xf numFmtId="0" fontId="23" fillId="37" borderId="13" xfId="1" applyFont="1" applyFill="1" applyBorder="1" applyAlignment="1">
      <alignment horizontal="center" vertical="center" textRotation="90"/>
    </xf>
    <xf numFmtId="0" fontId="25" fillId="36" borderId="13" xfId="1" applyFont="1" applyFill="1" applyBorder="1" applyAlignment="1">
      <alignment horizontal="center" vertical="center" textRotation="90"/>
    </xf>
    <xf numFmtId="0" fontId="25" fillId="36" borderId="13" xfId="0" applyFont="1" applyFill="1" applyBorder="1" applyAlignment="1">
      <alignment horizontal="center" vertical="center" textRotation="90"/>
    </xf>
    <xf numFmtId="0" fontId="26" fillId="36" borderId="13" xfId="1" applyFont="1" applyFill="1" applyBorder="1" applyAlignment="1">
      <alignment horizontal="center" vertical="center" textRotation="90"/>
    </xf>
    <xf numFmtId="0" fontId="19" fillId="36" borderId="13" xfId="1" applyFont="1" applyFill="1" applyBorder="1" applyAlignment="1">
      <alignment horizontal="center" vertical="center" textRotation="90"/>
    </xf>
    <xf numFmtId="0" fontId="22" fillId="36" borderId="13" xfId="1" applyFont="1" applyFill="1" applyBorder="1" applyAlignment="1">
      <alignment horizontal="center" vertical="center" textRotation="90" wrapText="1"/>
    </xf>
    <xf numFmtId="0" fontId="22" fillId="36" borderId="0" xfId="1" applyFont="1" applyFill="1" applyBorder="1" applyAlignment="1">
      <alignment horizontal="center" vertical="center" textRotation="90"/>
    </xf>
    <xf numFmtId="0" fontId="27" fillId="0" borderId="13" xfId="1" applyFont="1" applyBorder="1" applyAlignment="1">
      <alignment vertical="center"/>
    </xf>
    <xf numFmtId="0" fontId="27" fillId="0" borderId="14" xfId="1" applyFont="1" applyBorder="1" applyAlignment="1">
      <alignment vertical="center"/>
    </xf>
    <xf numFmtId="10" fontId="27" fillId="0" borderId="13" xfId="1" applyNumberFormat="1" applyFont="1" applyBorder="1" applyAlignment="1">
      <alignment horizontal="center" vertical="center"/>
    </xf>
    <xf numFmtId="0" fontId="28" fillId="0" borderId="0" xfId="1" applyFont="1" applyAlignment="1">
      <alignment vertical="center"/>
    </xf>
    <xf numFmtId="165" fontId="29" fillId="36" borderId="13" xfId="1" applyNumberFormat="1" applyFont="1" applyFill="1" applyBorder="1" applyAlignment="1">
      <alignment horizontal="center" vertical="center"/>
    </xf>
    <xf numFmtId="0" fontId="30" fillId="35" borderId="0" xfId="2" applyFont="1" applyFill="1" applyBorder="1" applyAlignment="1">
      <alignment horizontal="center"/>
    </xf>
    <xf numFmtId="0" fontId="31" fillId="36" borderId="13" xfId="1" applyFont="1" applyFill="1" applyBorder="1" applyAlignment="1">
      <alignment horizontal="center" vertical="center"/>
    </xf>
    <xf numFmtId="0" fontId="32" fillId="36" borderId="0" xfId="1" applyFont="1" applyFill="1" applyBorder="1" applyAlignment="1">
      <alignment horizontal="center" vertical="center"/>
    </xf>
    <xf numFmtId="0" fontId="33" fillId="36" borderId="0" xfId="1" applyFont="1" applyFill="1" applyBorder="1" applyAlignment="1">
      <alignment horizontal="center" vertical="center" textRotation="90"/>
    </xf>
    <xf numFmtId="0" fontId="34" fillId="0" borderId="15" xfId="1" applyFont="1" applyBorder="1" applyAlignment="1">
      <alignment horizontal="center" vertical="center"/>
    </xf>
    <xf numFmtId="0" fontId="35" fillId="0" borderId="16" xfId="1" applyFont="1" applyBorder="1" applyAlignment="1">
      <alignment vertical="center"/>
    </xf>
    <xf numFmtId="0" fontId="35" fillId="0" borderId="17" xfId="1" applyFont="1" applyBorder="1" applyAlignment="1">
      <alignment vertical="center"/>
    </xf>
    <xf numFmtId="0" fontId="16" fillId="0" borderId="0" xfId="1" applyFont="1" applyAlignment="1">
      <alignment vertical="center"/>
    </xf>
    <xf numFmtId="0" fontId="32" fillId="36" borderId="0" xfId="1" applyFont="1" applyFill="1" applyBorder="1" applyAlignment="1">
      <alignment horizontal="center" vertical="center" textRotation="90"/>
    </xf>
    <xf numFmtId="0" fontId="20" fillId="0" borderId="0" xfId="2"/>
    <xf numFmtId="0" fontId="34" fillId="0" borderId="18" xfId="1" applyFont="1" applyBorder="1" applyAlignment="1">
      <alignment horizontal="center" vertical="center"/>
    </xf>
    <xf numFmtId="0" fontId="35" fillId="0" borderId="0" xfId="1" applyFont="1" applyBorder="1" applyAlignment="1">
      <alignment vertical="center"/>
    </xf>
    <xf numFmtId="0" fontId="35" fillId="0" borderId="12" xfId="1" applyFont="1" applyBorder="1" applyAlignment="1">
      <alignment vertical="center"/>
    </xf>
    <xf numFmtId="10" fontId="36" fillId="35" borderId="0" xfId="2" applyNumberFormat="1" applyFont="1" applyFill="1" applyBorder="1" applyAlignment="1">
      <alignment horizontal="center" vertical="center"/>
    </xf>
    <xf numFmtId="0" fontId="37" fillId="0" borderId="0" xfId="1" applyFont="1" applyBorder="1" applyAlignment="1">
      <alignment horizontal="right" vertical="center"/>
    </xf>
    <xf numFmtId="0" fontId="16" fillId="0" borderId="0" xfId="1" applyAlignment="1">
      <alignment horizontal="center" vertical="center"/>
    </xf>
    <xf numFmtId="0" fontId="38" fillId="36" borderId="19" xfId="2" applyFont="1" applyFill="1" applyBorder="1" applyAlignment="1">
      <alignment horizontal="center" vertical="center"/>
    </xf>
    <xf numFmtId="0" fontId="37" fillId="0" borderId="11" xfId="1" applyFont="1" applyBorder="1" applyAlignment="1">
      <alignment horizontal="right" vertical="center"/>
    </xf>
    <xf numFmtId="14" fontId="37" fillId="0" borderId="11" xfId="1" applyNumberFormat="1" applyFont="1" applyBorder="1" applyAlignment="1">
      <alignment horizontal="center" vertical="center"/>
    </xf>
    <xf numFmtId="0" fontId="37" fillId="0" borderId="11" xfId="1" applyFont="1" applyBorder="1" applyAlignment="1">
      <alignment vertical="center"/>
    </xf>
    <xf numFmtId="0" fontId="39" fillId="0" borderId="0" xfId="1" applyFont="1" applyAlignment="1">
      <alignment horizontal="center" vertical="center"/>
    </xf>
    <xf numFmtId="0" fontId="41" fillId="36" borderId="13" xfId="3" applyFont="1" applyFill="1" applyBorder="1" applyAlignment="1">
      <alignment horizontal="center" vertical="center" wrapText="1"/>
    </xf>
    <xf numFmtId="10" fontId="42" fillId="35" borderId="20" xfId="1" applyNumberFormat="1" applyFont="1" applyFill="1" applyBorder="1" applyAlignment="1">
      <alignment horizontal="center" vertical="center"/>
    </xf>
    <xf numFmtId="0" fontId="39" fillId="0" borderId="0" xfId="1" applyFont="1" applyAlignment="1">
      <alignment vertical="center"/>
    </xf>
    <xf numFmtId="0" fontId="16" fillId="0" borderId="0" xfId="1" applyAlignment="1">
      <alignment vertical="center"/>
    </xf>
    <xf numFmtId="0" fontId="19" fillId="36" borderId="13" xfId="1" applyFont="1" applyFill="1" applyBorder="1" applyAlignment="1">
      <alignment horizontal="center" vertical="center"/>
    </xf>
    <xf numFmtId="0" fontId="38" fillId="36" borderId="21" xfId="2" applyFont="1" applyFill="1" applyBorder="1" applyAlignment="1">
      <alignment horizontal="center" vertical="center"/>
    </xf>
    <xf numFmtId="0" fontId="23" fillId="36" borderId="13" xfId="1" applyFont="1" applyFill="1" applyBorder="1" applyAlignment="1">
      <alignment horizontal="center" vertical="center" textRotation="90" wrapText="1"/>
    </xf>
    <xf numFmtId="0" fontId="24" fillId="36" borderId="13" xfId="1" applyFont="1" applyFill="1" applyBorder="1" applyAlignment="1">
      <alignment horizontal="center" vertical="center" textRotation="90" wrapText="1"/>
    </xf>
    <xf numFmtId="0" fontId="23" fillId="37" borderId="13" xfId="1" applyFont="1" applyFill="1" applyBorder="1" applyAlignment="1">
      <alignment horizontal="center" vertical="center" textRotation="90" wrapText="1"/>
    </xf>
    <xf numFmtId="0" fontId="25" fillId="37" borderId="13" xfId="1" applyFont="1" applyFill="1" applyBorder="1" applyAlignment="1">
      <alignment horizontal="center" vertical="center" textRotation="90" wrapText="1"/>
    </xf>
    <xf numFmtId="0" fontId="25" fillId="36" borderId="13" xfId="0" applyFont="1" applyFill="1" applyBorder="1" applyAlignment="1">
      <alignment horizontal="center" vertical="center" textRotation="90" wrapText="1"/>
    </xf>
    <xf numFmtId="0" fontId="26" fillId="36" borderId="13" xfId="1" applyFont="1" applyFill="1" applyBorder="1" applyAlignment="1">
      <alignment horizontal="center" vertical="center" textRotation="90" wrapText="1"/>
    </xf>
    <xf numFmtId="0" fontId="19" fillId="36" borderId="13" xfId="1" applyFont="1" applyFill="1" applyBorder="1" applyAlignment="1">
      <alignment horizontal="center" vertical="center" textRotation="90" wrapText="1"/>
    </xf>
    <xf numFmtId="0" fontId="22" fillId="0" borderId="13" xfId="1" applyFont="1" applyBorder="1" applyAlignment="1">
      <alignment horizontal="center" vertical="center" textRotation="90"/>
    </xf>
    <xf numFmtId="0" fontId="43" fillId="36" borderId="22" xfId="3" applyFont="1" applyFill="1" applyBorder="1" applyAlignment="1">
      <alignment horizontal="center" vertical="center" wrapText="1"/>
    </xf>
    <xf numFmtId="0" fontId="19" fillId="38" borderId="13" xfId="1" applyFont="1" applyFill="1" applyBorder="1" applyAlignment="1">
      <alignment horizontal="center" vertical="center" textRotation="90" wrapText="1"/>
    </xf>
    <xf numFmtId="0" fontId="19" fillId="38" borderId="13" xfId="1" applyFont="1" applyFill="1" applyBorder="1" applyAlignment="1">
      <alignment horizontal="center" vertical="center" textRotation="90"/>
    </xf>
    <xf numFmtId="0" fontId="16" fillId="36" borderId="13" xfId="1" applyFill="1" applyBorder="1" applyAlignment="1">
      <alignment horizontal="center"/>
    </xf>
    <xf numFmtId="0" fontId="38" fillId="36" borderId="21" xfId="2" applyFont="1" applyFill="1" applyBorder="1" applyAlignment="1">
      <alignment horizontal="center" wrapText="1"/>
    </xf>
    <xf numFmtId="0" fontId="16" fillId="0" borderId="13" xfId="1" applyBorder="1" applyAlignment="1">
      <alignment horizontal="center"/>
    </xf>
    <xf numFmtId="166" fontId="44" fillId="36" borderId="23" xfId="3" applyNumberFormat="1" applyFont="1" applyFill="1" applyBorder="1" applyAlignment="1">
      <alignment horizontal="center" vertical="center"/>
    </xf>
    <xf numFmtId="2" fontId="41" fillId="36" borderId="23" xfId="3" applyNumberFormat="1" applyFont="1" applyFill="1" applyBorder="1" applyAlignment="1">
      <alignment horizontal="center" vertical="center"/>
    </xf>
    <xf numFmtId="166" fontId="16" fillId="0" borderId="13" xfId="1" applyNumberFormat="1" applyBorder="1" applyAlignment="1">
      <alignment horizontal="center"/>
    </xf>
    <xf numFmtId="2" fontId="32" fillId="38" borderId="13" xfId="1" applyNumberFormat="1" applyFont="1" applyFill="1" applyBorder="1" applyAlignment="1">
      <alignment horizontal="center"/>
    </xf>
    <xf numFmtId="0" fontId="38" fillId="36" borderId="24" xfId="2" applyFont="1" applyFill="1" applyBorder="1" applyAlignment="1">
      <alignment horizontal="center" wrapText="1"/>
    </xf>
    <xf numFmtId="0" fontId="16" fillId="36" borderId="22" xfId="1" applyFill="1" applyBorder="1" applyAlignment="1">
      <alignment horizontal="center"/>
    </xf>
    <xf numFmtId="0" fontId="16" fillId="36" borderId="20" xfId="1" applyFill="1" applyBorder="1" applyAlignment="1">
      <alignment horizontal="center"/>
    </xf>
    <xf numFmtId="0" fontId="38" fillId="36" borderId="13" xfId="1" applyFont="1" applyFill="1" applyBorder="1" applyAlignment="1">
      <alignment horizontal="center" vertical="center"/>
    </xf>
    <xf numFmtId="0" fontId="45" fillId="36" borderId="25" xfId="2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/>
    </xf>
    <xf numFmtId="0" fontId="38" fillId="0" borderId="13" xfId="1" applyFont="1" applyFill="1" applyBorder="1" applyAlignment="1">
      <alignment horizontal="center" vertical="center"/>
    </xf>
    <xf numFmtId="166" fontId="38" fillId="36" borderId="13" xfId="1" applyNumberFormat="1" applyFont="1" applyFill="1" applyBorder="1" applyAlignment="1">
      <alignment horizontal="center" vertical="center"/>
    </xf>
    <xf numFmtId="2" fontId="41" fillId="36" borderId="26" xfId="3" applyNumberFormat="1" applyFont="1" applyFill="1" applyBorder="1" applyAlignment="1">
      <alignment horizontal="center" vertical="center"/>
    </xf>
    <xf numFmtId="2" fontId="46" fillId="36" borderId="26" xfId="3" applyNumberFormat="1" applyFont="1" applyFill="1" applyBorder="1" applyAlignment="1">
      <alignment horizontal="center" vertical="center"/>
    </xf>
    <xf numFmtId="167" fontId="38" fillId="36" borderId="13" xfId="1" applyNumberFormat="1" applyFont="1" applyFill="1" applyBorder="1" applyAlignment="1">
      <alignment horizontal="center" vertical="center"/>
    </xf>
    <xf numFmtId="0" fontId="16" fillId="0" borderId="0" xfId="1" applyAlignment="1">
      <alignment horizontal="center"/>
    </xf>
    <xf numFmtId="0" fontId="47" fillId="0" borderId="0" xfId="0" applyFont="1" applyBorder="1" applyAlignment="1">
      <alignment horizontal="center" vertical="top" wrapText="1"/>
    </xf>
    <xf numFmtId="0" fontId="16" fillId="0" borderId="0" xfId="1" applyBorder="1"/>
  </cellXfs>
  <cellStyles count="2221">
    <cellStyle name="20% - Accent1 2" xfId="4"/>
    <cellStyle name="20% - Accent1 2 10" xfId="5"/>
    <cellStyle name="20% - Accent1 2 11" xfId="6"/>
    <cellStyle name="20% - Accent1 2 12" xfId="7"/>
    <cellStyle name="20% - Accent1 2 13" xfId="8"/>
    <cellStyle name="20% - Accent1 2 2" xfId="9"/>
    <cellStyle name="20% - Accent1 2 2 2" xfId="10"/>
    <cellStyle name="20% - Accent1 2 3" xfId="11"/>
    <cellStyle name="20% - Accent1 2 3 2" xfId="12"/>
    <cellStyle name="20% - Accent1 2 4" xfId="13"/>
    <cellStyle name="20% - Accent1 2 4 2" xfId="14"/>
    <cellStyle name="20% - Accent1 2 5" xfId="15"/>
    <cellStyle name="20% - Accent1 2 5 2" xfId="16"/>
    <cellStyle name="20% - Accent1 2 6" xfId="17"/>
    <cellStyle name="20% - Accent1 2 6 2" xfId="18"/>
    <cellStyle name="20% - Accent1 2 7" xfId="19"/>
    <cellStyle name="20% - Accent1 2 8" xfId="20"/>
    <cellStyle name="20% - Accent1 2 9" xfId="21"/>
    <cellStyle name="20% - Accent1 3" xfId="22"/>
    <cellStyle name="20% - Accent1 3 10" xfId="23"/>
    <cellStyle name="20% - Accent1 3 11" xfId="24"/>
    <cellStyle name="20% - Accent1 3 2" xfId="25"/>
    <cellStyle name="20% - Accent1 3 2 2" xfId="26"/>
    <cellStyle name="20% - Accent1 3 3" xfId="27"/>
    <cellStyle name="20% - Accent1 3 3 2" xfId="28"/>
    <cellStyle name="20% - Accent1 3 4" xfId="29"/>
    <cellStyle name="20% - Accent1 3 4 2" xfId="30"/>
    <cellStyle name="20% - Accent1 3 5" xfId="31"/>
    <cellStyle name="20% - Accent1 3 6" xfId="32"/>
    <cellStyle name="20% - Accent1 3 7" xfId="33"/>
    <cellStyle name="20% - Accent1 3 8" xfId="34"/>
    <cellStyle name="20% - Accent1 3 9" xfId="35"/>
    <cellStyle name="20% - Accent1 4" xfId="36"/>
    <cellStyle name="20% - Accent1 4 10" xfId="37"/>
    <cellStyle name="20% - Accent1 4 11" xfId="38"/>
    <cellStyle name="20% - Accent1 4 2" xfId="39"/>
    <cellStyle name="20% - Accent1 4 2 2" xfId="40"/>
    <cellStyle name="20% - Accent1 4 3" xfId="41"/>
    <cellStyle name="20% - Accent1 4 3 2" xfId="42"/>
    <cellStyle name="20% - Accent1 4 4" xfId="43"/>
    <cellStyle name="20% - Accent1 4 4 2" xfId="44"/>
    <cellStyle name="20% - Accent1 4 5" xfId="45"/>
    <cellStyle name="20% - Accent1 4 6" xfId="46"/>
    <cellStyle name="20% - Accent1 4 7" xfId="47"/>
    <cellStyle name="20% - Accent1 4 8" xfId="48"/>
    <cellStyle name="20% - Accent1 4 9" xfId="49"/>
    <cellStyle name="20% - Accent1 5" xfId="50"/>
    <cellStyle name="20% - Accent1 5 2" xfId="51"/>
    <cellStyle name="20% - Accent1 6" xfId="52"/>
    <cellStyle name="20% - Accent1 6 2" xfId="53"/>
    <cellStyle name="20% - Accent1 7" xfId="54"/>
    <cellStyle name="20% - Accent1 8" xfId="55"/>
    <cellStyle name="20% - Accent2 2" xfId="56"/>
    <cellStyle name="20% - Accent2 2 10" xfId="57"/>
    <cellStyle name="20% - Accent2 2 11" xfId="58"/>
    <cellStyle name="20% - Accent2 2 12" xfId="59"/>
    <cellStyle name="20% - Accent2 2 13" xfId="60"/>
    <cellStyle name="20% - Accent2 2 2" xfId="61"/>
    <cellStyle name="20% - Accent2 2 2 2" xfId="62"/>
    <cellStyle name="20% - Accent2 2 3" xfId="63"/>
    <cellStyle name="20% - Accent2 2 3 2" xfId="64"/>
    <cellStyle name="20% - Accent2 2 4" xfId="65"/>
    <cellStyle name="20% - Accent2 2 4 2" xfId="66"/>
    <cellStyle name="20% - Accent2 2 5" xfId="67"/>
    <cellStyle name="20% - Accent2 2 5 2" xfId="68"/>
    <cellStyle name="20% - Accent2 2 6" xfId="69"/>
    <cellStyle name="20% - Accent2 2 6 2" xfId="70"/>
    <cellStyle name="20% - Accent2 2 7" xfId="71"/>
    <cellStyle name="20% - Accent2 2 8" xfId="72"/>
    <cellStyle name="20% - Accent2 2 9" xfId="73"/>
    <cellStyle name="20% - Accent2 3" xfId="74"/>
    <cellStyle name="20% - Accent2 3 10" xfId="75"/>
    <cellStyle name="20% - Accent2 3 11" xfId="76"/>
    <cellStyle name="20% - Accent2 3 2" xfId="77"/>
    <cellStyle name="20% - Accent2 3 2 2" xfId="78"/>
    <cellStyle name="20% - Accent2 3 3" xfId="79"/>
    <cellStyle name="20% - Accent2 3 3 2" xfId="80"/>
    <cellStyle name="20% - Accent2 3 4" xfId="81"/>
    <cellStyle name="20% - Accent2 3 4 2" xfId="82"/>
    <cellStyle name="20% - Accent2 3 5" xfId="83"/>
    <cellStyle name="20% - Accent2 3 6" xfId="84"/>
    <cellStyle name="20% - Accent2 3 7" xfId="85"/>
    <cellStyle name="20% - Accent2 3 8" xfId="86"/>
    <cellStyle name="20% - Accent2 3 9" xfId="87"/>
    <cellStyle name="20% - Accent2 4" xfId="88"/>
    <cellStyle name="20% - Accent2 4 10" xfId="89"/>
    <cellStyle name="20% - Accent2 4 11" xfId="90"/>
    <cellStyle name="20% - Accent2 4 2" xfId="91"/>
    <cellStyle name="20% - Accent2 4 2 2" xfId="92"/>
    <cellStyle name="20% - Accent2 4 3" xfId="93"/>
    <cellStyle name="20% - Accent2 4 3 2" xfId="94"/>
    <cellStyle name="20% - Accent2 4 4" xfId="95"/>
    <cellStyle name="20% - Accent2 4 4 2" xfId="96"/>
    <cellStyle name="20% - Accent2 4 5" xfId="97"/>
    <cellStyle name="20% - Accent2 4 6" xfId="98"/>
    <cellStyle name="20% - Accent2 4 7" xfId="99"/>
    <cellStyle name="20% - Accent2 4 8" xfId="100"/>
    <cellStyle name="20% - Accent2 4 9" xfId="101"/>
    <cellStyle name="20% - Accent2 5" xfId="102"/>
    <cellStyle name="20% - Accent2 5 2" xfId="103"/>
    <cellStyle name="20% - Accent2 6" xfId="104"/>
    <cellStyle name="20% - Accent2 6 2" xfId="105"/>
    <cellStyle name="20% - Accent2 7" xfId="106"/>
    <cellStyle name="20% - Accent2 8" xfId="107"/>
    <cellStyle name="20% - Accent3 2" xfId="108"/>
    <cellStyle name="20% - Accent3 2 10" xfId="109"/>
    <cellStyle name="20% - Accent3 2 11" xfId="110"/>
    <cellStyle name="20% - Accent3 2 12" xfId="111"/>
    <cellStyle name="20% - Accent3 2 13" xfId="112"/>
    <cellStyle name="20% - Accent3 2 2" xfId="113"/>
    <cellStyle name="20% - Accent3 2 2 2" xfId="114"/>
    <cellStyle name="20% - Accent3 2 3" xfId="115"/>
    <cellStyle name="20% - Accent3 2 3 2" xfId="116"/>
    <cellStyle name="20% - Accent3 2 4" xfId="117"/>
    <cellStyle name="20% - Accent3 2 4 2" xfId="118"/>
    <cellStyle name="20% - Accent3 2 5" xfId="119"/>
    <cellStyle name="20% - Accent3 2 5 2" xfId="120"/>
    <cellStyle name="20% - Accent3 2 6" xfId="121"/>
    <cellStyle name="20% - Accent3 2 6 2" xfId="122"/>
    <cellStyle name="20% - Accent3 2 7" xfId="123"/>
    <cellStyle name="20% - Accent3 2 8" xfId="124"/>
    <cellStyle name="20% - Accent3 2 9" xfId="125"/>
    <cellStyle name="20% - Accent3 3" xfId="126"/>
    <cellStyle name="20% - Accent3 3 10" xfId="127"/>
    <cellStyle name="20% - Accent3 3 11" xfId="128"/>
    <cellStyle name="20% - Accent3 3 2" xfId="129"/>
    <cellStyle name="20% - Accent3 3 2 2" xfId="130"/>
    <cellStyle name="20% - Accent3 3 3" xfId="131"/>
    <cellStyle name="20% - Accent3 3 3 2" xfId="132"/>
    <cellStyle name="20% - Accent3 3 4" xfId="133"/>
    <cellStyle name="20% - Accent3 3 4 2" xfId="134"/>
    <cellStyle name="20% - Accent3 3 5" xfId="135"/>
    <cellStyle name="20% - Accent3 3 6" xfId="136"/>
    <cellStyle name="20% - Accent3 3 7" xfId="137"/>
    <cellStyle name="20% - Accent3 3 8" xfId="138"/>
    <cellStyle name="20% - Accent3 3 9" xfId="139"/>
    <cellStyle name="20% - Accent3 4" xfId="140"/>
    <cellStyle name="20% - Accent3 4 10" xfId="141"/>
    <cellStyle name="20% - Accent3 4 11" xfId="142"/>
    <cellStyle name="20% - Accent3 4 2" xfId="143"/>
    <cellStyle name="20% - Accent3 4 2 2" xfId="144"/>
    <cellStyle name="20% - Accent3 4 3" xfId="145"/>
    <cellStyle name="20% - Accent3 4 3 2" xfId="146"/>
    <cellStyle name="20% - Accent3 4 4" xfId="147"/>
    <cellStyle name="20% - Accent3 4 4 2" xfId="148"/>
    <cellStyle name="20% - Accent3 4 5" xfId="149"/>
    <cellStyle name="20% - Accent3 4 6" xfId="150"/>
    <cellStyle name="20% - Accent3 4 7" xfId="151"/>
    <cellStyle name="20% - Accent3 4 8" xfId="152"/>
    <cellStyle name="20% - Accent3 4 9" xfId="153"/>
    <cellStyle name="20% - Accent3 5" xfId="154"/>
    <cellStyle name="20% - Accent3 5 2" xfId="155"/>
    <cellStyle name="20% - Accent3 6" xfId="156"/>
    <cellStyle name="20% - Accent3 6 2" xfId="157"/>
    <cellStyle name="20% - Accent3 7" xfId="158"/>
    <cellStyle name="20% - Accent3 8" xfId="159"/>
    <cellStyle name="20% - Accent4 2" xfId="160"/>
    <cellStyle name="20% - Accent4 2 10" xfId="161"/>
    <cellStyle name="20% - Accent4 2 11" xfId="162"/>
    <cellStyle name="20% - Accent4 2 12" xfId="163"/>
    <cellStyle name="20% - Accent4 2 13" xfId="164"/>
    <cellStyle name="20% - Accent4 2 2" xfId="165"/>
    <cellStyle name="20% - Accent4 2 2 2" xfId="166"/>
    <cellStyle name="20% - Accent4 2 3" xfId="167"/>
    <cellStyle name="20% - Accent4 2 3 2" xfId="168"/>
    <cellStyle name="20% - Accent4 2 4" xfId="169"/>
    <cellStyle name="20% - Accent4 2 4 2" xfId="170"/>
    <cellStyle name="20% - Accent4 2 5" xfId="171"/>
    <cellStyle name="20% - Accent4 2 5 2" xfId="172"/>
    <cellStyle name="20% - Accent4 2 6" xfId="173"/>
    <cellStyle name="20% - Accent4 2 6 2" xfId="174"/>
    <cellStyle name="20% - Accent4 2 7" xfId="175"/>
    <cellStyle name="20% - Accent4 2 8" xfId="176"/>
    <cellStyle name="20% - Accent4 2 9" xfId="177"/>
    <cellStyle name="20% - Accent4 3" xfId="178"/>
    <cellStyle name="20% - Accent4 3 10" xfId="179"/>
    <cellStyle name="20% - Accent4 3 11" xfId="180"/>
    <cellStyle name="20% - Accent4 3 2" xfId="181"/>
    <cellStyle name="20% - Accent4 3 2 2" xfId="182"/>
    <cellStyle name="20% - Accent4 3 3" xfId="183"/>
    <cellStyle name="20% - Accent4 3 3 2" xfId="184"/>
    <cellStyle name="20% - Accent4 3 4" xfId="185"/>
    <cellStyle name="20% - Accent4 3 4 2" xfId="186"/>
    <cellStyle name="20% - Accent4 3 5" xfId="187"/>
    <cellStyle name="20% - Accent4 3 6" xfId="188"/>
    <cellStyle name="20% - Accent4 3 7" xfId="189"/>
    <cellStyle name="20% - Accent4 3 8" xfId="190"/>
    <cellStyle name="20% - Accent4 3 9" xfId="191"/>
    <cellStyle name="20% - Accent4 4" xfId="192"/>
    <cellStyle name="20% - Accent4 4 10" xfId="193"/>
    <cellStyle name="20% - Accent4 4 11" xfId="194"/>
    <cellStyle name="20% - Accent4 4 2" xfId="195"/>
    <cellStyle name="20% - Accent4 4 2 2" xfId="196"/>
    <cellStyle name="20% - Accent4 4 3" xfId="197"/>
    <cellStyle name="20% - Accent4 4 3 2" xfId="198"/>
    <cellStyle name="20% - Accent4 4 4" xfId="199"/>
    <cellStyle name="20% - Accent4 4 4 2" xfId="200"/>
    <cellStyle name="20% - Accent4 4 5" xfId="201"/>
    <cellStyle name="20% - Accent4 4 6" xfId="202"/>
    <cellStyle name="20% - Accent4 4 7" xfId="203"/>
    <cellStyle name="20% - Accent4 4 8" xfId="204"/>
    <cellStyle name="20% - Accent4 4 9" xfId="205"/>
    <cellStyle name="20% - Accent4 5" xfId="206"/>
    <cellStyle name="20% - Accent4 5 2" xfId="207"/>
    <cellStyle name="20% - Accent4 6" xfId="208"/>
    <cellStyle name="20% - Accent4 6 2" xfId="209"/>
    <cellStyle name="20% - Accent4 7" xfId="210"/>
    <cellStyle name="20% - Accent4 8" xfId="211"/>
    <cellStyle name="20% - Accent5 2" xfId="212"/>
    <cellStyle name="20% - Accent5 2 10" xfId="213"/>
    <cellStyle name="20% - Accent5 2 11" xfId="214"/>
    <cellStyle name="20% - Accent5 2 12" xfId="215"/>
    <cellStyle name="20% - Accent5 2 13" xfId="216"/>
    <cellStyle name="20% - Accent5 2 2" xfId="217"/>
    <cellStyle name="20% - Accent5 2 2 2" xfId="218"/>
    <cellStyle name="20% - Accent5 2 3" xfId="219"/>
    <cellStyle name="20% - Accent5 2 3 2" xfId="220"/>
    <cellStyle name="20% - Accent5 2 4" xfId="221"/>
    <cellStyle name="20% - Accent5 2 4 2" xfId="222"/>
    <cellStyle name="20% - Accent5 2 5" xfId="223"/>
    <cellStyle name="20% - Accent5 2 5 2" xfId="224"/>
    <cellStyle name="20% - Accent5 2 6" xfId="225"/>
    <cellStyle name="20% - Accent5 2 6 2" xfId="226"/>
    <cellStyle name="20% - Accent5 2 7" xfId="227"/>
    <cellStyle name="20% - Accent5 2 8" xfId="228"/>
    <cellStyle name="20% - Accent5 2 9" xfId="229"/>
    <cellStyle name="20% - Accent5 3" xfId="230"/>
    <cellStyle name="20% - Accent5 3 10" xfId="231"/>
    <cellStyle name="20% - Accent5 3 11" xfId="232"/>
    <cellStyle name="20% - Accent5 3 2" xfId="233"/>
    <cellStyle name="20% - Accent5 3 2 2" xfId="234"/>
    <cellStyle name="20% - Accent5 3 3" xfId="235"/>
    <cellStyle name="20% - Accent5 3 3 2" xfId="236"/>
    <cellStyle name="20% - Accent5 3 4" xfId="237"/>
    <cellStyle name="20% - Accent5 3 4 2" xfId="238"/>
    <cellStyle name="20% - Accent5 3 5" xfId="239"/>
    <cellStyle name="20% - Accent5 3 6" xfId="240"/>
    <cellStyle name="20% - Accent5 3 7" xfId="241"/>
    <cellStyle name="20% - Accent5 3 8" xfId="242"/>
    <cellStyle name="20% - Accent5 3 9" xfId="243"/>
    <cellStyle name="20% - Accent5 4" xfId="244"/>
    <cellStyle name="20% - Accent5 4 10" xfId="245"/>
    <cellStyle name="20% - Accent5 4 11" xfId="246"/>
    <cellStyle name="20% - Accent5 4 2" xfId="247"/>
    <cellStyle name="20% - Accent5 4 2 2" xfId="248"/>
    <cellStyle name="20% - Accent5 4 3" xfId="249"/>
    <cellStyle name="20% - Accent5 4 3 2" xfId="250"/>
    <cellStyle name="20% - Accent5 4 4" xfId="251"/>
    <cellStyle name="20% - Accent5 4 4 2" xfId="252"/>
    <cellStyle name="20% - Accent5 4 5" xfId="253"/>
    <cellStyle name="20% - Accent5 4 6" xfId="254"/>
    <cellStyle name="20% - Accent5 4 7" xfId="255"/>
    <cellStyle name="20% - Accent5 4 8" xfId="256"/>
    <cellStyle name="20% - Accent5 4 9" xfId="257"/>
    <cellStyle name="20% - Accent5 5" xfId="258"/>
    <cellStyle name="20% - Accent5 5 2" xfId="259"/>
    <cellStyle name="20% - Accent5 6" xfId="260"/>
    <cellStyle name="20% - Accent5 6 2" xfId="261"/>
    <cellStyle name="20% - Accent5 7" xfId="262"/>
    <cellStyle name="20% - Accent5 8" xfId="263"/>
    <cellStyle name="20% - Accent6 2" xfId="264"/>
    <cellStyle name="20% - Accent6 2 10" xfId="265"/>
    <cellStyle name="20% - Accent6 2 11" xfId="266"/>
    <cellStyle name="20% - Accent6 2 12" xfId="267"/>
    <cellStyle name="20% - Accent6 2 13" xfId="268"/>
    <cellStyle name="20% - Accent6 2 2" xfId="269"/>
    <cellStyle name="20% - Accent6 2 2 2" xfId="270"/>
    <cellStyle name="20% - Accent6 2 3" xfId="271"/>
    <cellStyle name="20% - Accent6 2 3 2" xfId="272"/>
    <cellStyle name="20% - Accent6 2 4" xfId="273"/>
    <cellStyle name="20% - Accent6 2 4 2" xfId="274"/>
    <cellStyle name="20% - Accent6 2 5" xfId="275"/>
    <cellStyle name="20% - Accent6 2 5 2" xfId="276"/>
    <cellStyle name="20% - Accent6 2 6" xfId="277"/>
    <cellStyle name="20% - Accent6 2 6 2" xfId="278"/>
    <cellStyle name="20% - Accent6 2 7" xfId="279"/>
    <cellStyle name="20% - Accent6 2 8" xfId="280"/>
    <cellStyle name="20% - Accent6 2 9" xfId="281"/>
    <cellStyle name="20% - Accent6 3" xfId="282"/>
    <cellStyle name="20% - Accent6 3 10" xfId="283"/>
    <cellStyle name="20% - Accent6 3 11" xfId="284"/>
    <cellStyle name="20% - Accent6 3 2" xfId="285"/>
    <cellStyle name="20% - Accent6 3 2 2" xfId="286"/>
    <cellStyle name="20% - Accent6 3 3" xfId="287"/>
    <cellStyle name="20% - Accent6 3 3 2" xfId="288"/>
    <cellStyle name="20% - Accent6 3 4" xfId="289"/>
    <cellStyle name="20% - Accent6 3 4 2" xfId="290"/>
    <cellStyle name="20% - Accent6 3 5" xfId="291"/>
    <cellStyle name="20% - Accent6 3 6" xfId="292"/>
    <cellStyle name="20% - Accent6 3 7" xfId="293"/>
    <cellStyle name="20% - Accent6 3 8" xfId="294"/>
    <cellStyle name="20% - Accent6 3 9" xfId="295"/>
    <cellStyle name="20% - Accent6 4" xfId="296"/>
    <cellStyle name="20% - Accent6 4 10" xfId="297"/>
    <cellStyle name="20% - Accent6 4 11" xfId="298"/>
    <cellStyle name="20% - Accent6 4 2" xfId="299"/>
    <cellStyle name="20% - Accent6 4 2 2" xfId="300"/>
    <cellStyle name="20% - Accent6 4 3" xfId="301"/>
    <cellStyle name="20% - Accent6 4 3 2" xfId="302"/>
    <cellStyle name="20% - Accent6 4 4" xfId="303"/>
    <cellStyle name="20% - Accent6 4 4 2" xfId="304"/>
    <cellStyle name="20% - Accent6 4 5" xfId="305"/>
    <cellStyle name="20% - Accent6 4 6" xfId="306"/>
    <cellStyle name="20% - Accent6 4 7" xfId="307"/>
    <cellStyle name="20% - Accent6 4 8" xfId="308"/>
    <cellStyle name="20% - Accent6 4 9" xfId="309"/>
    <cellStyle name="20% - Accent6 5" xfId="310"/>
    <cellStyle name="20% - Accent6 5 2" xfId="311"/>
    <cellStyle name="20% - Accent6 6" xfId="312"/>
    <cellStyle name="20% - Accent6 6 2" xfId="313"/>
    <cellStyle name="20% - Accent6 7" xfId="314"/>
    <cellStyle name="20% - Accent6 8" xfId="315"/>
    <cellStyle name="40% - Accent1 2" xfId="316"/>
    <cellStyle name="40% - Accent1 2 10" xfId="317"/>
    <cellStyle name="40% - Accent1 2 11" xfId="318"/>
    <cellStyle name="40% - Accent1 2 12" xfId="319"/>
    <cellStyle name="40% - Accent1 2 13" xfId="320"/>
    <cellStyle name="40% - Accent1 2 2" xfId="321"/>
    <cellStyle name="40% - Accent1 2 2 2" xfId="322"/>
    <cellStyle name="40% - Accent1 2 3" xfId="323"/>
    <cellStyle name="40% - Accent1 2 3 2" xfId="324"/>
    <cellStyle name="40% - Accent1 2 4" xfId="325"/>
    <cellStyle name="40% - Accent1 2 4 2" xfId="326"/>
    <cellStyle name="40% - Accent1 2 5" xfId="327"/>
    <cellStyle name="40% - Accent1 2 5 2" xfId="328"/>
    <cellStyle name="40% - Accent1 2 6" xfId="329"/>
    <cellStyle name="40% - Accent1 2 6 2" xfId="330"/>
    <cellStyle name="40% - Accent1 2 7" xfId="331"/>
    <cellStyle name="40% - Accent1 2 8" xfId="332"/>
    <cellStyle name="40% - Accent1 2 9" xfId="333"/>
    <cellStyle name="40% - Accent1 3" xfId="334"/>
    <cellStyle name="40% - Accent1 3 10" xfId="335"/>
    <cellStyle name="40% - Accent1 3 11" xfId="336"/>
    <cellStyle name="40% - Accent1 3 2" xfId="337"/>
    <cellStyle name="40% - Accent1 3 2 2" xfId="338"/>
    <cellStyle name="40% - Accent1 3 3" xfId="339"/>
    <cellStyle name="40% - Accent1 3 3 2" xfId="340"/>
    <cellStyle name="40% - Accent1 3 4" xfId="341"/>
    <cellStyle name="40% - Accent1 3 4 2" xfId="342"/>
    <cellStyle name="40% - Accent1 3 5" xfId="343"/>
    <cellStyle name="40% - Accent1 3 6" xfId="344"/>
    <cellStyle name="40% - Accent1 3 7" xfId="345"/>
    <cellStyle name="40% - Accent1 3 8" xfId="346"/>
    <cellStyle name="40% - Accent1 3 9" xfId="347"/>
    <cellStyle name="40% - Accent1 4" xfId="348"/>
    <cellStyle name="40% - Accent1 4 10" xfId="349"/>
    <cellStyle name="40% - Accent1 4 11" xfId="350"/>
    <cellStyle name="40% - Accent1 4 2" xfId="351"/>
    <cellStyle name="40% - Accent1 4 2 2" xfId="352"/>
    <cellStyle name="40% - Accent1 4 3" xfId="353"/>
    <cellStyle name="40% - Accent1 4 3 2" xfId="354"/>
    <cellStyle name="40% - Accent1 4 4" xfId="355"/>
    <cellStyle name="40% - Accent1 4 4 2" xfId="356"/>
    <cellStyle name="40% - Accent1 4 5" xfId="357"/>
    <cellStyle name="40% - Accent1 4 6" xfId="358"/>
    <cellStyle name="40% - Accent1 4 7" xfId="359"/>
    <cellStyle name="40% - Accent1 4 8" xfId="360"/>
    <cellStyle name="40% - Accent1 4 9" xfId="361"/>
    <cellStyle name="40% - Accent1 5" xfId="362"/>
    <cellStyle name="40% - Accent1 5 2" xfId="363"/>
    <cellStyle name="40% - Accent1 6" xfId="364"/>
    <cellStyle name="40% - Accent1 6 2" xfId="365"/>
    <cellStyle name="40% - Accent1 7" xfId="366"/>
    <cellStyle name="40% - Accent1 8" xfId="367"/>
    <cellStyle name="40% - Accent2 2" xfId="368"/>
    <cellStyle name="40% - Accent2 2 10" xfId="369"/>
    <cellStyle name="40% - Accent2 2 11" xfId="370"/>
    <cellStyle name="40% - Accent2 2 12" xfId="371"/>
    <cellStyle name="40% - Accent2 2 13" xfId="372"/>
    <cellStyle name="40% - Accent2 2 2" xfId="373"/>
    <cellStyle name="40% - Accent2 2 2 2" xfId="374"/>
    <cellStyle name="40% - Accent2 2 3" xfId="375"/>
    <cellStyle name="40% - Accent2 2 3 2" xfId="376"/>
    <cellStyle name="40% - Accent2 2 4" xfId="377"/>
    <cellStyle name="40% - Accent2 2 4 2" xfId="378"/>
    <cellStyle name="40% - Accent2 2 5" xfId="379"/>
    <cellStyle name="40% - Accent2 2 5 2" xfId="380"/>
    <cellStyle name="40% - Accent2 2 6" xfId="381"/>
    <cellStyle name="40% - Accent2 2 6 2" xfId="382"/>
    <cellStyle name="40% - Accent2 2 7" xfId="383"/>
    <cellStyle name="40% - Accent2 2 8" xfId="384"/>
    <cellStyle name="40% - Accent2 2 9" xfId="385"/>
    <cellStyle name="40% - Accent2 3" xfId="386"/>
    <cellStyle name="40% - Accent2 3 10" xfId="387"/>
    <cellStyle name="40% - Accent2 3 11" xfId="388"/>
    <cellStyle name="40% - Accent2 3 2" xfId="389"/>
    <cellStyle name="40% - Accent2 3 2 2" xfId="390"/>
    <cellStyle name="40% - Accent2 3 3" xfId="391"/>
    <cellStyle name="40% - Accent2 3 3 2" xfId="392"/>
    <cellStyle name="40% - Accent2 3 4" xfId="393"/>
    <cellStyle name="40% - Accent2 3 4 2" xfId="394"/>
    <cellStyle name="40% - Accent2 3 5" xfId="395"/>
    <cellStyle name="40% - Accent2 3 6" xfId="396"/>
    <cellStyle name="40% - Accent2 3 7" xfId="397"/>
    <cellStyle name="40% - Accent2 3 8" xfId="398"/>
    <cellStyle name="40% - Accent2 3 9" xfId="399"/>
    <cellStyle name="40% - Accent2 4" xfId="400"/>
    <cellStyle name="40% - Accent2 4 10" xfId="401"/>
    <cellStyle name="40% - Accent2 4 11" xfId="402"/>
    <cellStyle name="40% - Accent2 4 2" xfId="403"/>
    <cellStyle name="40% - Accent2 4 2 2" xfId="404"/>
    <cellStyle name="40% - Accent2 4 3" xfId="405"/>
    <cellStyle name="40% - Accent2 4 3 2" xfId="406"/>
    <cellStyle name="40% - Accent2 4 4" xfId="407"/>
    <cellStyle name="40% - Accent2 4 4 2" xfId="408"/>
    <cellStyle name="40% - Accent2 4 5" xfId="409"/>
    <cellStyle name="40% - Accent2 4 6" xfId="410"/>
    <cellStyle name="40% - Accent2 4 7" xfId="411"/>
    <cellStyle name="40% - Accent2 4 8" xfId="412"/>
    <cellStyle name="40% - Accent2 4 9" xfId="413"/>
    <cellStyle name="40% - Accent2 5" xfId="414"/>
    <cellStyle name="40% - Accent2 5 2" xfId="415"/>
    <cellStyle name="40% - Accent2 6" xfId="416"/>
    <cellStyle name="40% - Accent2 6 2" xfId="417"/>
    <cellStyle name="40% - Accent2 7" xfId="418"/>
    <cellStyle name="40% - Accent2 8" xfId="419"/>
    <cellStyle name="40% - Accent3 2" xfId="420"/>
    <cellStyle name="40% - Accent3 2 10" xfId="421"/>
    <cellStyle name="40% - Accent3 2 11" xfId="422"/>
    <cellStyle name="40% - Accent3 2 12" xfId="423"/>
    <cellStyle name="40% - Accent3 2 13" xfId="424"/>
    <cellStyle name="40% - Accent3 2 2" xfId="425"/>
    <cellStyle name="40% - Accent3 2 2 2" xfId="426"/>
    <cellStyle name="40% - Accent3 2 3" xfId="427"/>
    <cellStyle name="40% - Accent3 2 3 2" xfId="428"/>
    <cellStyle name="40% - Accent3 2 4" xfId="429"/>
    <cellStyle name="40% - Accent3 2 4 2" xfId="430"/>
    <cellStyle name="40% - Accent3 2 5" xfId="431"/>
    <cellStyle name="40% - Accent3 2 5 2" xfId="432"/>
    <cellStyle name="40% - Accent3 2 6" xfId="433"/>
    <cellStyle name="40% - Accent3 2 6 2" xfId="434"/>
    <cellStyle name="40% - Accent3 2 7" xfId="435"/>
    <cellStyle name="40% - Accent3 2 8" xfId="436"/>
    <cellStyle name="40% - Accent3 2 9" xfId="437"/>
    <cellStyle name="40% - Accent3 3" xfId="438"/>
    <cellStyle name="40% - Accent3 3 10" xfId="439"/>
    <cellStyle name="40% - Accent3 3 11" xfId="440"/>
    <cellStyle name="40% - Accent3 3 2" xfId="441"/>
    <cellStyle name="40% - Accent3 3 2 2" xfId="442"/>
    <cellStyle name="40% - Accent3 3 3" xfId="443"/>
    <cellStyle name="40% - Accent3 3 3 2" xfId="444"/>
    <cellStyle name="40% - Accent3 3 4" xfId="445"/>
    <cellStyle name="40% - Accent3 3 4 2" xfId="446"/>
    <cellStyle name="40% - Accent3 3 5" xfId="447"/>
    <cellStyle name="40% - Accent3 3 6" xfId="448"/>
    <cellStyle name="40% - Accent3 3 7" xfId="449"/>
    <cellStyle name="40% - Accent3 3 8" xfId="450"/>
    <cellStyle name="40% - Accent3 3 9" xfId="451"/>
    <cellStyle name="40% - Accent3 4" xfId="452"/>
    <cellStyle name="40% - Accent3 4 10" xfId="453"/>
    <cellStyle name="40% - Accent3 4 11" xfId="454"/>
    <cellStyle name="40% - Accent3 4 2" xfId="455"/>
    <cellStyle name="40% - Accent3 4 2 2" xfId="456"/>
    <cellStyle name="40% - Accent3 4 3" xfId="457"/>
    <cellStyle name="40% - Accent3 4 3 2" xfId="458"/>
    <cellStyle name="40% - Accent3 4 4" xfId="459"/>
    <cellStyle name="40% - Accent3 4 4 2" xfId="460"/>
    <cellStyle name="40% - Accent3 4 5" xfId="461"/>
    <cellStyle name="40% - Accent3 4 6" xfId="462"/>
    <cellStyle name="40% - Accent3 4 7" xfId="463"/>
    <cellStyle name="40% - Accent3 4 8" xfId="464"/>
    <cellStyle name="40% - Accent3 4 9" xfId="465"/>
    <cellStyle name="40% - Accent3 5" xfId="466"/>
    <cellStyle name="40% - Accent3 5 2" xfId="467"/>
    <cellStyle name="40% - Accent3 6" xfId="468"/>
    <cellStyle name="40% - Accent3 6 2" xfId="469"/>
    <cellStyle name="40% - Accent3 7" xfId="470"/>
    <cellStyle name="40% - Accent3 8" xfId="471"/>
    <cellStyle name="40% - Accent4 2" xfId="472"/>
    <cellStyle name="40% - Accent4 2 10" xfId="473"/>
    <cellStyle name="40% - Accent4 2 11" xfId="474"/>
    <cellStyle name="40% - Accent4 2 12" xfId="475"/>
    <cellStyle name="40% - Accent4 2 13" xfId="476"/>
    <cellStyle name="40% - Accent4 2 2" xfId="477"/>
    <cellStyle name="40% - Accent4 2 2 2" xfId="478"/>
    <cellStyle name="40% - Accent4 2 3" xfId="479"/>
    <cellStyle name="40% - Accent4 2 3 2" xfId="480"/>
    <cellStyle name="40% - Accent4 2 4" xfId="481"/>
    <cellStyle name="40% - Accent4 2 4 2" xfId="482"/>
    <cellStyle name="40% - Accent4 2 5" xfId="483"/>
    <cellStyle name="40% - Accent4 2 5 2" xfId="484"/>
    <cellStyle name="40% - Accent4 2 6" xfId="485"/>
    <cellStyle name="40% - Accent4 2 6 2" xfId="486"/>
    <cellStyle name="40% - Accent4 2 7" xfId="487"/>
    <cellStyle name="40% - Accent4 2 8" xfId="488"/>
    <cellStyle name="40% - Accent4 2 9" xfId="489"/>
    <cellStyle name="40% - Accent4 3" xfId="490"/>
    <cellStyle name="40% - Accent4 3 10" xfId="491"/>
    <cellStyle name="40% - Accent4 3 11" xfId="492"/>
    <cellStyle name="40% - Accent4 3 2" xfId="493"/>
    <cellStyle name="40% - Accent4 3 2 2" xfId="494"/>
    <cellStyle name="40% - Accent4 3 3" xfId="495"/>
    <cellStyle name="40% - Accent4 3 3 2" xfId="496"/>
    <cellStyle name="40% - Accent4 3 4" xfId="497"/>
    <cellStyle name="40% - Accent4 3 4 2" xfId="498"/>
    <cellStyle name="40% - Accent4 3 5" xfId="499"/>
    <cellStyle name="40% - Accent4 3 6" xfId="500"/>
    <cellStyle name="40% - Accent4 3 7" xfId="501"/>
    <cellStyle name="40% - Accent4 3 8" xfId="502"/>
    <cellStyle name="40% - Accent4 3 9" xfId="503"/>
    <cellStyle name="40% - Accent4 4" xfId="504"/>
    <cellStyle name="40% - Accent4 4 10" xfId="505"/>
    <cellStyle name="40% - Accent4 4 11" xfId="506"/>
    <cellStyle name="40% - Accent4 4 2" xfId="507"/>
    <cellStyle name="40% - Accent4 4 2 2" xfId="508"/>
    <cellStyle name="40% - Accent4 4 3" xfId="509"/>
    <cellStyle name="40% - Accent4 4 3 2" xfId="510"/>
    <cellStyle name="40% - Accent4 4 4" xfId="511"/>
    <cellStyle name="40% - Accent4 4 4 2" xfId="512"/>
    <cellStyle name="40% - Accent4 4 5" xfId="513"/>
    <cellStyle name="40% - Accent4 4 6" xfId="514"/>
    <cellStyle name="40% - Accent4 4 7" xfId="515"/>
    <cellStyle name="40% - Accent4 4 8" xfId="516"/>
    <cellStyle name="40% - Accent4 4 9" xfId="517"/>
    <cellStyle name="40% - Accent4 5" xfId="518"/>
    <cellStyle name="40% - Accent4 5 2" xfId="519"/>
    <cellStyle name="40% - Accent4 6" xfId="520"/>
    <cellStyle name="40% - Accent4 6 2" xfId="521"/>
    <cellStyle name="40% - Accent4 7" xfId="522"/>
    <cellStyle name="40% - Accent4 8" xfId="523"/>
    <cellStyle name="40% - Accent5 2" xfId="524"/>
    <cellStyle name="40% - Accent5 2 10" xfId="525"/>
    <cellStyle name="40% - Accent5 2 11" xfId="526"/>
    <cellStyle name="40% - Accent5 2 12" xfId="527"/>
    <cellStyle name="40% - Accent5 2 13" xfId="528"/>
    <cellStyle name="40% - Accent5 2 2" xfId="529"/>
    <cellStyle name="40% - Accent5 2 2 2" xfId="530"/>
    <cellStyle name="40% - Accent5 2 3" xfId="531"/>
    <cellStyle name="40% - Accent5 2 3 2" xfId="532"/>
    <cellStyle name="40% - Accent5 2 4" xfId="533"/>
    <cellStyle name="40% - Accent5 2 4 2" xfId="534"/>
    <cellStyle name="40% - Accent5 2 5" xfId="535"/>
    <cellStyle name="40% - Accent5 2 5 2" xfId="536"/>
    <cellStyle name="40% - Accent5 2 6" xfId="537"/>
    <cellStyle name="40% - Accent5 2 6 2" xfId="538"/>
    <cellStyle name="40% - Accent5 2 7" xfId="539"/>
    <cellStyle name="40% - Accent5 2 8" xfId="540"/>
    <cellStyle name="40% - Accent5 2 9" xfId="541"/>
    <cellStyle name="40% - Accent5 3" xfId="542"/>
    <cellStyle name="40% - Accent5 3 10" xfId="543"/>
    <cellStyle name="40% - Accent5 3 11" xfId="544"/>
    <cellStyle name="40% - Accent5 3 2" xfId="545"/>
    <cellStyle name="40% - Accent5 3 2 2" xfId="546"/>
    <cellStyle name="40% - Accent5 3 3" xfId="547"/>
    <cellStyle name="40% - Accent5 3 3 2" xfId="548"/>
    <cellStyle name="40% - Accent5 3 4" xfId="549"/>
    <cellStyle name="40% - Accent5 3 4 2" xfId="550"/>
    <cellStyle name="40% - Accent5 3 5" xfId="551"/>
    <cellStyle name="40% - Accent5 3 6" xfId="552"/>
    <cellStyle name="40% - Accent5 3 7" xfId="553"/>
    <cellStyle name="40% - Accent5 3 8" xfId="554"/>
    <cellStyle name="40% - Accent5 3 9" xfId="555"/>
    <cellStyle name="40% - Accent5 4" xfId="556"/>
    <cellStyle name="40% - Accent5 4 10" xfId="557"/>
    <cellStyle name="40% - Accent5 4 11" xfId="558"/>
    <cellStyle name="40% - Accent5 4 2" xfId="559"/>
    <cellStyle name="40% - Accent5 4 2 2" xfId="560"/>
    <cellStyle name="40% - Accent5 4 3" xfId="561"/>
    <cellStyle name="40% - Accent5 4 3 2" xfId="562"/>
    <cellStyle name="40% - Accent5 4 4" xfId="563"/>
    <cellStyle name="40% - Accent5 4 4 2" xfId="564"/>
    <cellStyle name="40% - Accent5 4 5" xfId="565"/>
    <cellStyle name="40% - Accent5 4 6" xfId="566"/>
    <cellStyle name="40% - Accent5 4 7" xfId="567"/>
    <cellStyle name="40% - Accent5 4 8" xfId="568"/>
    <cellStyle name="40% - Accent5 4 9" xfId="569"/>
    <cellStyle name="40% - Accent5 5" xfId="570"/>
    <cellStyle name="40% - Accent5 5 2" xfId="571"/>
    <cellStyle name="40% - Accent5 6" xfId="572"/>
    <cellStyle name="40% - Accent5 6 2" xfId="573"/>
    <cellStyle name="40% - Accent5 7" xfId="574"/>
    <cellStyle name="40% - Accent5 8" xfId="575"/>
    <cellStyle name="40% - Accent6 2" xfId="576"/>
    <cellStyle name="40% - Accent6 2 10" xfId="577"/>
    <cellStyle name="40% - Accent6 2 11" xfId="578"/>
    <cellStyle name="40% - Accent6 2 12" xfId="579"/>
    <cellStyle name="40% - Accent6 2 13" xfId="580"/>
    <cellStyle name="40% - Accent6 2 2" xfId="581"/>
    <cellStyle name="40% - Accent6 2 2 2" xfId="582"/>
    <cellStyle name="40% - Accent6 2 3" xfId="583"/>
    <cellStyle name="40% - Accent6 2 3 2" xfId="584"/>
    <cellStyle name="40% - Accent6 2 4" xfId="585"/>
    <cellStyle name="40% - Accent6 2 4 2" xfId="586"/>
    <cellStyle name="40% - Accent6 2 5" xfId="587"/>
    <cellStyle name="40% - Accent6 2 5 2" xfId="588"/>
    <cellStyle name="40% - Accent6 2 6" xfId="589"/>
    <cellStyle name="40% - Accent6 2 6 2" xfId="590"/>
    <cellStyle name="40% - Accent6 2 7" xfId="591"/>
    <cellStyle name="40% - Accent6 2 8" xfId="592"/>
    <cellStyle name="40% - Accent6 2 9" xfId="593"/>
    <cellStyle name="40% - Accent6 3" xfId="594"/>
    <cellStyle name="40% - Accent6 3 10" xfId="595"/>
    <cellStyle name="40% - Accent6 3 11" xfId="596"/>
    <cellStyle name="40% - Accent6 3 2" xfId="597"/>
    <cellStyle name="40% - Accent6 3 2 2" xfId="598"/>
    <cellStyle name="40% - Accent6 3 3" xfId="599"/>
    <cellStyle name="40% - Accent6 3 3 2" xfId="600"/>
    <cellStyle name="40% - Accent6 3 4" xfId="601"/>
    <cellStyle name="40% - Accent6 3 4 2" xfId="602"/>
    <cellStyle name="40% - Accent6 3 5" xfId="603"/>
    <cellStyle name="40% - Accent6 3 6" xfId="604"/>
    <cellStyle name="40% - Accent6 3 7" xfId="605"/>
    <cellStyle name="40% - Accent6 3 8" xfId="606"/>
    <cellStyle name="40% - Accent6 3 9" xfId="607"/>
    <cellStyle name="40% - Accent6 4" xfId="608"/>
    <cellStyle name="40% - Accent6 4 10" xfId="609"/>
    <cellStyle name="40% - Accent6 4 11" xfId="610"/>
    <cellStyle name="40% - Accent6 4 2" xfId="611"/>
    <cellStyle name="40% - Accent6 4 2 2" xfId="612"/>
    <cellStyle name="40% - Accent6 4 3" xfId="613"/>
    <cellStyle name="40% - Accent6 4 3 2" xfId="614"/>
    <cellStyle name="40% - Accent6 4 4" xfId="615"/>
    <cellStyle name="40% - Accent6 4 4 2" xfId="616"/>
    <cellStyle name="40% - Accent6 4 5" xfId="617"/>
    <cellStyle name="40% - Accent6 4 6" xfId="618"/>
    <cellStyle name="40% - Accent6 4 7" xfId="619"/>
    <cellStyle name="40% - Accent6 4 8" xfId="620"/>
    <cellStyle name="40% - Accent6 4 9" xfId="621"/>
    <cellStyle name="40% - Accent6 5" xfId="622"/>
    <cellStyle name="40% - Accent6 5 2" xfId="623"/>
    <cellStyle name="40% - Accent6 6" xfId="624"/>
    <cellStyle name="40% - Accent6 6 2" xfId="625"/>
    <cellStyle name="40% - Accent6 7" xfId="626"/>
    <cellStyle name="40% - Accent6 8" xfId="627"/>
    <cellStyle name="60% - Accent1 2" xfId="628"/>
    <cellStyle name="60% - Accent2 2" xfId="629"/>
    <cellStyle name="60% - Accent3 2" xfId="630"/>
    <cellStyle name="60% - Accent4 2" xfId="631"/>
    <cellStyle name="60% - Accent5 2" xfId="632"/>
    <cellStyle name="60% - Accent6 2" xfId="633"/>
    <cellStyle name="Accent1 2" xfId="634"/>
    <cellStyle name="Accent2 2" xfId="635"/>
    <cellStyle name="Accent3 2" xfId="636"/>
    <cellStyle name="Accent4 2" xfId="637"/>
    <cellStyle name="Accent5 2" xfId="638"/>
    <cellStyle name="Accent6 2" xfId="639"/>
    <cellStyle name="Bad 2" xfId="640"/>
    <cellStyle name="Calculation 2" xfId="641"/>
    <cellStyle name="Check Cell 2" xfId="642"/>
    <cellStyle name="Comma 2" xfId="643"/>
    <cellStyle name="Comma 2 2" xfId="644"/>
    <cellStyle name="Comma 3" xfId="645"/>
    <cellStyle name="Currency 2" xfId="646"/>
    <cellStyle name="Currency 2 10" xfId="647"/>
    <cellStyle name="Currency 2 2" xfId="648"/>
    <cellStyle name="Currency 2 2 2" xfId="649"/>
    <cellStyle name="Currency 2 2 3" xfId="650"/>
    <cellStyle name="Currency 2 2 4" xfId="651"/>
    <cellStyle name="Currency 2 2 5" xfId="652"/>
    <cellStyle name="Currency 2 2 6" xfId="653"/>
    <cellStyle name="Currency 2 2 7" xfId="654"/>
    <cellStyle name="Currency 2 2 8" xfId="655"/>
    <cellStyle name="Currency 2 2 9" xfId="656"/>
    <cellStyle name="Currency 2 3" xfId="657"/>
    <cellStyle name="Currency 2 4" xfId="658"/>
    <cellStyle name="Currency 2 5" xfId="659"/>
    <cellStyle name="Currency 2 6" xfId="660"/>
    <cellStyle name="Currency 2 7" xfId="661"/>
    <cellStyle name="Currency 2 8" xfId="662"/>
    <cellStyle name="Currency 2 9" xfId="663"/>
    <cellStyle name="Currency 3" xfId="664"/>
    <cellStyle name="Currency 3 2" xfId="665"/>
    <cellStyle name="Currency 3 3" xfId="666"/>
    <cellStyle name="Currency 3 4" xfId="667"/>
    <cellStyle name="Currency 3 5" xfId="668"/>
    <cellStyle name="Currency 3 6" xfId="669"/>
    <cellStyle name="Currency 3 7" xfId="670"/>
    <cellStyle name="Currency 3 8" xfId="671"/>
    <cellStyle name="Currency 3 9" xfId="672"/>
    <cellStyle name="Currency 4" xfId="673"/>
    <cellStyle name="Currency 4 10" xfId="674"/>
    <cellStyle name="Currency 4 2" xfId="675"/>
    <cellStyle name="Currency 4 2 2" xfId="676"/>
    <cellStyle name="Currency 4 2 3" xfId="677"/>
    <cellStyle name="Currency 4 2 4" xfId="678"/>
    <cellStyle name="Currency 4 2 5" xfId="679"/>
    <cellStyle name="Currency 4 2 6" xfId="680"/>
    <cellStyle name="Currency 4 2 7" xfId="681"/>
    <cellStyle name="Currency 4 2 8" xfId="682"/>
    <cellStyle name="Currency 4 2 9" xfId="683"/>
    <cellStyle name="Currency 4 3" xfId="684"/>
    <cellStyle name="Currency 4 4" xfId="685"/>
    <cellStyle name="Currency 4 5" xfId="686"/>
    <cellStyle name="Currency 4 6" xfId="687"/>
    <cellStyle name="Currency 4 7" xfId="688"/>
    <cellStyle name="Currency 4 8" xfId="689"/>
    <cellStyle name="Currency 4 9" xfId="690"/>
    <cellStyle name="Currency 5" xfId="691"/>
    <cellStyle name="Explanatory Text 2" xfId="692"/>
    <cellStyle name="Good 2" xfId="693"/>
    <cellStyle name="Heading 1 2" xfId="694"/>
    <cellStyle name="Heading 2 2" xfId="695"/>
    <cellStyle name="Heading 3 2" xfId="696"/>
    <cellStyle name="Heading 4 2" xfId="697"/>
    <cellStyle name="Hyperlink 2" xfId="698"/>
    <cellStyle name="Hyperlink 2 2" xfId="699"/>
    <cellStyle name="Input 2" xfId="700"/>
    <cellStyle name="Linked Cell 2" xfId="701"/>
    <cellStyle name="Neutral 2" xfId="702"/>
    <cellStyle name="Normal" xfId="0" builtinId="0"/>
    <cellStyle name="Normal 10" xfId="703"/>
    <cellStyle name="Normal 10 10" xfId="704"/>
    <cellStyle name="Normal 10 11" xfId="705"/>
    <cellStyle name="Normal 10 12" xfId="706"/>
    <cellStyle name="Normal 10 13" xfId="707"/>
    <cellStyle name="Normal 10 2" xfId="708"/>
    <cellStyle name="Normal 10 2 2" xfId="709"/>
    <cellStyle name="Normal 10 3" xfId="710"/>
    <cellStyle name="Normal 10 3 2" xfId="711"/>
    <cellStyle name="Normal 10 4" xfId="712"/>
    <cellStyle name="Normal 10 4 2" xfId="713"/>
    <cellStyle name="Normal 10 5" xfId="714"/>
    <cellStyle name="Normal 10 5 2" xfId="715"/>
    <cellStyle name="Normal 10 6" xfId="716"/>
    <cellStyle name="Normal 10 6 2" xfId="717"/>
    <cellStyle name="Normal 10 7" xfId="718"/>
    <cellStyle name="Normal 10 8" xfId="719"/>
    <cellStyle name="Normal 10 9" xfId="720"/>
    <cellStyle name="Normal 100" xfId="721"/>
    <cellStyle name="Normal 100 2" xfId="722"/>
    <cellStyle name="Normal 100 3" xfId="723"/>
    <cellStyle name="Normal 100 4" xfId="724"/>
    <cellStyle name="Normal 100 5" xfId="725"/>
    <cellStyle name="Normal 100 6" xfId="726"/>
    <cellStyle name="Normal 100 7" xfId="727"/>
    <cellStyle name="Normal 100 8" xfId="728"/>
    <cellStyle name="Normal 101" xfId="729"/>
    <cellStyle name="Normal 101 2" xfId="730"/>
    <cellStyle name="Normal 101 3" xfId="731"/>
    <cellStyle name="Normal 101 4" xfId="732"/>
    <cellStyle name="Normal 101 5" xfId="733"/>
    <cellStyle name="Normal 101 6" xfId="734"/>
    <cellStyle name="Normal 101 7" xfId="735"/>
    <cellStyle name="Normal 101 8" xfId="736"/>
    <cellStyle name="Normal 102" xfId="737"/>
    <cellStyle name="Normal 102 2" xfId="738"/>
    <cellStyle name="Normal 102 3" xfId="739"/>
    <cellStyle name="Normal 102 4" xfId="740"/>
    <cellStyle name="Normal 102 5" xfId="741"/>
    <cellStyle name="Normal 102 6" xfId="742"/>
    <cellStyle name="Normal 102 7" xfId="743"/>
    <cellStyle name="Normal 102 8" xfId="744"/>
    <cellStyle name="Normal 103" xfId="745"/>
    <cellStyle name="Normal 103 2" xfId="746"/>
    <cellStyle name="Normal 103 3" xfId="747"/>
    <cellStyle name="Normal 103 4" xfId="748"/>
    <cellStyle name="Normal 103 5" xfId="749"/>
    <cellStyle name="Normal 103 6" xfId="750"/>
    <cellStyle name="Normal 103 7" xfId="751"/>
    <cellStyle name="Normal 103 8" xfId="752"/>
    <cellStyle name="Normal 104" xfId="753"/>
    <cellStyle name="Normal 104 2" xfId="754"/>
    <cellStyle name="Normal 104 3" xfId="755"/>
    <cellStyle name="Normal 104 4" xfId="756"/>
    <cellStyle name="Normal 104 5" xfId="757"/>
    <cellStyle name="Normal 104 6" xfId="758"/>
    <cellStyle name="Normal 104 7" xfId="759"/>
    <cellStyle name="Normal 104 8" xfId="760"/>
    <cellStyle name="Normal 105" xfId="761"/>
    <cellStyle name="Normal 105 2" xfId="762"/>
    <cellStyle name="Normal 105 3" xfId="763"/>
    <cellStyle name="Normal 105 4" xfId="764"/>
    <cellStyle name="Normal 105 5" xfId="765"/>
    <cellStyle name="Normal 105 6" xfId="766"/>
    <cellStyle name="Normal 105 7" xfId="767"/>
    <cellStyle name="Normal 105 8" xfId="768"/>
    <cellStyle name="Normal 106" xfId="769"/>
    <cellStyle name="Normal 106 2" xfId="770"/>
    <cellStyle name="Normal 106 3" xfId="771"/>
    <cellStyle name="Normal 106 4" xfId="772"/>
    <cellStyle name="Normal 106 5" xfId="773"/>
    <cellStyle name="Normal 106 6" xfId="774"/>
    <cellStyle name="Normal 106 7" xfId="775"/>
    <cellStyle name="Normal 106 8" xfId="776"/>
    <cellStyle name="Normal 107" xfId="777"/>
    <cellStyle name="Normal 107 2" xfId="778"/>
    <cellStyle name="Normal 107 3" xfId="779"/>
    <cellStyle name="Normal 107 4" xfId="780"/>
    <cellStyle name="Normal 107 5" xfId="781"/>
    <cellStyle name="Normal 107 6" xfId="782"/>
    <cellStyle name="Normal 107 7" xfId="783"/>
    <cellStyle name="Normal 107 8" xfId="784"/>
    <cellStyle name="Normal 108" xfId="785"/>
    <cellStyle name="Normal 108 2" xfId="786"/>
    <cellStyle name="Normal 108 3" xfId="787"/>
    <cellStyle name="Normal 108 4" xfId="788"/>
    <cellStyle name="Normal 108 5" xfId="789"/>
    <cellStyle name="Normal 108 6" xfId="790"/>
    <cellStyle name="Normal 108 7" xfId="791"/>
    <cellStyle name="Normal 108 8" xfId="792"/>
    <cellStyle name="Normal 109" xfId="793"/>
    <cellStyle name="Normal 109 2" xfId="794"/>
    <cellStyle name="Normal 109 3" xfId="795"/>
    <cellStyle name="Normal 109 4" xfId="796"/>
    <cellStyle name="Normal 109 5" xfId="797"/>
    <cellStyle name="Normal 109 6" xfId="798"/>
    <cellStyle name="Normal 109 7" xfId="799"/>
    <cellStyle name="Normal 109 8" xfId="800"/>
    <cellStyle name="Normal 11" xfId="801"/>
    <cellStyle name="Normal 11 10" xfId="802"/>
    <cellStyle name="Normal 11 11" xfId="803"/>
    <cellStyle name="Normal 11 12" xfId="804"/>
    <cellStyle name="Normal 11 13" xfId="805"/>
    <cellStyle name="Normal 11 14" xfId="806"/>
    <cellStyle name="Normal 11 2" xfId="807"/>
    <cellStyle name="Normal 11 2 10" xfId="808"/>
    <cellStyle name="Normal 11 2 11" xfId="809"/>
    <cellStyle name="Normal 11 2 12" xfId="810"/>
    <cellStyle name="Normal 11 2 13" xfId="811"/>
    <cellStyle name="Normal 11 2 2" xfId="812"/>
    <cellStyle name="Normal 11 2 2 2" xfId="813"/>
    <cellStyle name="Normal 11 2 3" xfId="814"/>
    <cellStyle name="Normal 11 2 3 2" xfId="815"/>
    <cellStyle name="Normal 11 2 4" xfId="816"/>
    <cellStyle name="Normal 11 2 4 2" xfId="817"/>
    <cellStyle name="Normal 11 2 5" xfId="818"/>
    <cellStyle name="Normal 11 2 5 2" xfId="819"/>
    <cellStyle name="Normal 11 2 6" xfId="820"/>
    <cellStyle name="Normal 11 2 6 2" xfId="821"/>
    <cellStyle name="Normal 11 2 7" xfId="822"/>
    <cellStyle name="Normal 11 2 8" xfId="823"/>
    <cellStyle name="Normal 11 2 9" xfId="824"/>
    <cellStyle name="Normal 11 3" xfId="825"/>
    <cellStyle name="Normal 11 3 2" xfId="826"/>
    <cellStyle name="Normal 11 4" xfId="827"/>
    <cellStyle name="Normal 11 4 2" xfId="828"/>
    <cellStyle name="Normal 11 5" xfId="829"/>
    <cellStyle name="Normal 11 5 2" xfId="830"/>
    <cellStyle name="Normal 11 6" xfId="831"/>
    <cellStyle name="Normal 11 6 2" xfId="832"/>
    <cellStyle name="Normal 11 7" xfId="833"/>
    <cellStyle name="Normal 11 7 2" xfId="834"/>
    <cellStyle name="Normal 11 8" xfId="835"/>
    <cellStyle name="Normal 11 9" xfId="836"/>
    <cellStyle name="Normal 110" xfId="837"/>
    <cellStyle name="Normal 110 2" xfId="838"/>
    <cellStyle name="Normal 110 3" xfId="839"/>
    <cellStyle name="Normal 110 4" xfId="840"/>
    <cellStyle name="Normal 110 5" xfId="841"/>
    <cellStyle name="Normal 110 6" xfId="842"/>
    <cellStyle name="Normal 110 7" xfId="843"/>
    <cellStyle name="Normal 110 8" xfId="844"/>
    <cellStyle name="Normal 111" xfId="845"/>
    <cellStyle name="Normal 111 2" xfId="846"/>
    <cellStyle name="Normal 111 3" xfId="847"/>
    <cellStyle name="Normal 111 4" xfId="848"/>
    <cellStyle name="Normal 111 5" xfId="849"/>
    <cellStyle name="Normal 111 6" xfId="850"/>
    <cellStyle name="Normal 111 7" xfId="851"/>
    <cellStyle name="Normal 111 8" xfId="852"/>
    <cellStyle name="Normal 112" xfId="853"/>
    <cellStyle name="Normal 112 2" xfId="854"/>
    <cellStyle name="Normal 112 3" xfId="855"/>
    <cellStyle name="Normal 112 4" xfId="856"/>
    <cellStyle name="Normal 112 5" xfId="857"/>
    <cellStyle name="Normal 112 6" xfId="858"/>
    <cellStyle name="Normal 112 7" xfId="859"/>
    <cellStyle name="Normal 112 8" xfId="860"/>
    <cellStyle name="Normal 113" xfId="861"/>
    <cellStyle name="Normal 113 2" xfId="862"/>
    <cellStyle name="Normal 113 3" xfId="863"/>
    <cellStyle name="Normal 113 4" xfId="864"/>
    <cellStyle name="Normal 113 5" xfId="865"/>
    <cellStyle name="Normal 113 6" xfId="866"/>
    <cellStyle name="Normal 113 7" xfId="867"/>
    <cellStyle name="Normal 113 8" xfId="868"/>
    <cellStyle name="Normal 114" xfId="869"/>
    <cellStyle name="Normal 114 2" xfId="870"/>
    <cellStyle name="Normal 114 3" xfId="871"/>
    <cellStyle name="Normal 114 4" xfId="872"/>
    <cellStyle name="Normal 114 5" xfId="873"/>
    <cellStyle name="Normal 114 6" xfId="874"/>
    <cellStyle name="Normal 114 7" xfId="875"/>
    <cellStyle name="Normal 114 8" xfId="876"/>
    <cellStyle name="Normal 115" xfId="877"/>
    <cellStyle name="Normal 115 2" xfId="878"/>
    <cellStyle name="Normal 115 3" xfId="879"/>
    <cellStyle name="Normal 115 4" xfId="880"/>
    <cellStyle name="Normal 115 5" xfId="881"/>
    <cellStyle name="Normal 115 6" xfId="882"/>
    <cellStyle name="Normal 115 7" xfId="883"/>
    <cellStyle name="Normal 115 8" xfId="884"/>
    <cellStyle name="Normal 116" xfId="885"/>
    <cellStyle name="Normal 116 2" xfId="886"/>
    <cellStyle name="Normal 116 3" xfId="887"/>
    <cellStyle name="Normal 116 4" xfId="888"/>
    <cellStyle name="Normal 116 5" xfId="889"/>
    <cellStyle name="Normal 116 6" xfId="890"/>
    <cellStyle name="Normal 116 7" xfId="891"/>
    <cellStyle name="Normal 116 8" xfId="892"/>
    <cellStyle name="Normal 117" xfId="893"/>
    <cellStyle name="Normal 117 2" xfId="894"/>
    <cellStyle name="Normal 117 3" xfId="895"/>
    <cellStyle name="Normal 117 4" xfId="896"/>
    <cellStyle name="Normal 117 5" xfId="897"/>
    <cellStyle name="Normal 117 6" xfId="898"/>
    <cellStyle name="Normal 117 7" xfId="899"/>
    <cellStyle name="Normal 117 8" xfId="900"/>
    <cellStyle name="Normal 118" xfId="901"/>
    <cellStyle name="Normal 118 2" xfId="902"/>
    <cellStyle name="Normal 118 3" xfId="903"/>
    <cellStyle name="Normal 118 4" xfId="904"/>
    <cellStyle name="Normal 118 5" xfId="905"/>
    <cellStyle name="Normal 118 6" xfId="906"/>
    <cellStyle name="Normal 118 7" xfId="907"/>
    <cellStyle name="Normal 118 8" xfId="908"/>
    <cellStyle name="Normal 119" xfId="909"/>
    <cellStyle name="Normal 119 2" xfId="910"/>
    <cellStyle name="Normal 119 3" xfId="911"/>
    <cellStyle name="Normal 119 4" xfId="912"/>
    <cellStyle name="Normal 119 5" xfId="913"/>
    <cellStyle name="Normal 119 6" xfId="914"/>
    <cellStyle name="Normal 119 7" xfId="915"/>
    <cellStyle name="Normal 119 8" xfId="916"/>
    <cellStyle name="Normal 12" xfId="917"/>
    <cellStyle name="Normal 12 10" xfId="918"/>
    <cellStyle name="Normal 12 2" xfId="919"/>
    <cellStyle name="Normal 12 2 2" xfId="920"/>
    <cellStyle name="Normal 12 3" xfId="921"/>
    <cellStyle name="Normal 12 3 2" xfId="922"/>
    <cellStyle name="Normal 12 4" xfId="923"/>
    <cellStyle name="Normal 12 5" xfId="924"/>
    <cellStyle name="Normal 12 6" xfId="925"/>
    <cellStyle name="Normal 12 7" xfId="926"/>
    <cellStyle name="Normal 12 8" xfId="927"/>
    <cellStyle name="Normal 12 9" xfId="928"/>
    <cellStyle name="Normal 120" xfId="929"/>
    <cellStyle name="Normal 120 2" xfId="930"/>
    <cellStyle name="Normal 120 3" xfId="931"/>
    <cellStyle name="Normal 120 4" xfId="932"/>
    <cellStyle name="Normal 120 5" xfId="933"/>
    <cellStyle name="Normal 120 6" xfId="934"/>
    <cellStyle name="Normal 120 7" xfId="935"/>
    <cellStyle name="Normal 120 8" xfId="936"/>
    <cellStyle name="Normal 121" xfId="937"/>
    <cellStyle name="Normal 121 2" xfId="938"/>
    <cellStyle name="Normal 121 3" xfId="939"/>
    <cellStyle name="Normal 121 4" xfId="940"/>
    <cellStyle name="Normal 121 5" xfId="941"/>
    <cellStyle name="Normal 121 6" xfId="942"/>
    <cellStyle name="Normal 121 7" xfId="943"/>
    <cellStyle name="Normal 121 8" xfId="944"/>
    <cellStyle name="Normal 122" xfId="945"/>
    <cellStyle name="Normal 122 2" xfId="946"/>
    <cellStyle name="Normal 122 3" xfId="947"/>
    <cellStyle name="Normal 122 4" xfId="948"/>
    <cellStyle name="Normal 122 5" xfId="949"/>
    <cellStyle name="Normal 122 6" xfId="950"/>
    <cellStyle name="Normal 122 7" xfId="951"/>
    <cellStyle name="Normal 122 8" xfId="952"/>
    <cellStyle name="Normal 123" xfId="953"/>
    <cellStyle name="Normal 123 2" xfId="954"/>
    <cellStyle name="Normal 123 3" xfId="955"/>
    <cellStyle name="Normal 123 4" xfId="956"/>
    <cellStyle name="Normal 123 5" xfId="957"/>
    <cellStyle name="Normal 123 6" xfId="958"/>
    <cellStyle name="Normal 123 7" xfId="959"/>
    <cellStyle name="Normal 123 8" xfId="960"/>
    <cellStyle name="Normal 124" xfId="961"/>
    <cellStyle name="Normal 124 2" xfId="962"/>
    <cellStyle name="Normal 124 3" xfId="963"/>
    <cellStyle name="Normal 124 4" xfId="964"/>
    <cellStyle name="Normal 124 5" xfId="965"/>
    <cellStyle name="Normal 124 6" xfId="966"/>
    <cellStyle name="Normal 124 7" xfId="967"/>
    <cellStyle name="Normal 124 8" xfId="968"/>
    <cellStyle name="Normal 125" xfId="969"/>
    <cellStyle name="Normal 125 2" xfId="970"/>
    <cellStyle name="Normal 125 3" xfId="971"/>
    <cellStyle name="Normal 125 4" xfId="972"/>
    <cellStyle name="Normal 125 5" xfId="973"/>
    <cellStyle name="Normal 125 6" xfId="974"/>
    <cellStyle name="Normal 125 7" xfId="975"/>
    <cellStyle name="Normal 125 8" xfId="976"/>
    <cellStyle name="Normal 126" xfId="977"/>
    <cellStyle name="Normal 126 2" xfId="978"/>
    <cellStyle name="Normal 126 3" xfId="979"/>
    <cellStyle name="Normal 126 4" xfId="980"/>
    <cellStyle name="Normal 126 5" xfId="981"/>
    <cellStyle name="Normal 126 6" xfId="982"/>
    <cellStyle name="Normal 126 7" xfId="983"/>
    <cellStyle name="Normal 126 8" xfId="984"/>
    <cellStyle name="Normal 127" xfId="985"/>
    <cellStyle name="Normal 127 2" xfId="986"/>
    <cellStyle name="Normal 127 3" xfId="987"/>
    <cellStyle name="Normal 127 4" xfId="988"/>
    <cellStyle name="Normal 127 5" xfId="989"/>
    <cellStyle name="Normal 127 6" xfId="990"/>
    <cellStyle name="Normal 127 7" xfId="991"/>
    <cellStyle name="Normal 127 8" xfId="992"/>
    <cellStyle name="Normal 128" xfId="993"/>
    <cellStyle name="Normal 128 2" xfId="994"/>
    <cellStyle name="Normal 128 3" xfId="995"/>
    <cellStyle name="Normal 128 4" xfId="996"/>
    <cellStyle name="Normal 128 5" xfId="997"/>
    <cellStyle name="Normal 128 6" xfId="998"/>
    <cellStyle name="Normal 128 7" xfId="999"/>
    <cellStyle name="Normal 128 8" xfId="1000"/>
    <cellStyle name="Normal 129" xfId="1001"/>
    <cellStyle name="Normal 129 2" xfId="1002"/>
    <cellStyle name="Normal 129 3" xfId="1003"/>
    <cellStyle name="Normal 129 4" xfId="1004"/>
    <cellStyle name="Normal 129 5" xfId="1005"/>
    <cellStyle name="Normal 129 6" xfId="1006"/>
    <cellStyle name="Normal 129 7" xfId="1007"/>
    <cellStyle name="Normal 129 8" xfId="1008"/>
    <cellStyle name="Normal 13" xfId="1009"/>
    <cellStyle name="Normal 13 10" xfId="1010"/>
    <cellStyle name="Normal 13 11" xfId="1011"/>
    <cellStyle name="Normal 13 2" xfId="1012"/>
    <cellStyle name="Normal 13 2 2" xfId="1013"/>
    <cellStyle name="Normal 13 3" xfId="1014"/>
    <cellStyle name="Normal 13 3 2" xfId="1015"/>
    <cellStyle name="Normal 13 4" xfId="1016"/>
    <cellStyle name="Normal 13 4 2" xfId="1017"/>
    <cellStyle name="Normal 13 5" xfId="1018"/>
    <cellStyle name="Normal 13 6" xfId="1019"/>
    <cellStyle name="Normal 13 7" xfId="1020"/>
    <cellStyle name="Normal 13 8" xfId="1021"/>
    <cellStyle name="Normal 13 9" xfId="1022"/>
    <cellStyle name="Normal 130" xfId="1023"/>
    <cellStyle name="Normal 130 2" xfId="1024"/>
    <cellStyle name="Normal 130 3" xfId="1025"/>
    <cellStyle name="Normal 130 4" xfId="1026"/>
    <cellStyle name="Normal 130 5" xfId="1027"/>
    <cellStyle name="Normal 130 6" xfId="1028"/>
    <cellStyle name="Normal 130 7" xfId="1029"/>
    <cellStyle name="Normal 130 8" xfId="1030"/>
    <cellStyle name="Normal 131" xfId="1031"/>
    <cellStyle name="Normal 131 2" xfId="1032"/>
    <cellStyle name="Normal 131 3" xfId="1033"/>
    <cellStyle name="Normal 131 4" xfId="1034"/>
    <cellStyle name="Normal 131 5" xfId="1035"/>
    <cellStyle name="Normal 131 6" xfId="1036"/>
    <cellStyle name="Normal 131 7" xfId="1037"/>
    <cellStyle name="Normal 131 8" xfId="1038"/>
    <cellStyle name="Normal 132" xfId="1039"/>
    <cellStyle name="Normal 132 2" xfId="1040"/>
    <cellStyle name="Normal 132 3" xfId="1041"/>
    <cellStyle name="Normal 132 4" xfId="1042"/>
    <cellStyle name="Normal 132 5" xfId="1043"/>
    <cellStyle name="Normal 132 6" xfId="1044"/>
    <cellStyle name="Normal 132 7" xfId="1045"/>
    <cellStyle name="Normal 132 8" xfId="1046"/>
    <cellStyle name="Normal 133" xfId="1047"/>
    <cellStyle name="Normal 133 2" xfId="1048"/>
    <cellStyle name="Normal 133 3" xfId="1049"/>
    <cellStyle name="Normal 133 4" xfId="1050"/>
    <cellStyle name="Normal 133 5" xfId="1051"/>
    <cellStyle name="Normal 133 6" xfId="1052"/>
    <cellStyle name="Normal 133 7" xfId="1053"/>
    <cellStyle name="Normal 133 8" xfId="1054"/>
    <cellStyle name="Normal 134" xfId="1055"/>
    <cellStyle name="Normal 134 2" xfId="1056"/>
    <cellStyle name="Normal 134 3" xfId="1057"/>
    <cellStyle name="Normal 134 4" xfId="1058"/>
    <cellStyle name="Normal 134 5" xfId="1059"/>
    <cellStyle name="Normal 134 6" xfId="1060"/>
    <cellStyle name="Normal 134 7" xfId="1061"/>
    <cellStyle name="Normal 134 8" xfId="1062"/>
    <cellStyle name="Normal 135" xfId="1063"/>
    <cellStyle name="Normal 135 2" xfId="1064"/>
    <cellStyle name="Normal 135 3" xfId="1065"/>
    <cellStyle name="Normal 135 4" xfId="1066"/>
    <cellStyle name="Normal 135 5" xfId="1067"/>
    <cellStyle name="Normal 135 6" xfId="1068"/>
    <cellStyle name="Normal 135 7" xfId="1069"/>
    <cellStyle name="Normal 135 8" xfId="1070"/>
    <cellStyle name="Normal 136" xfId="1071"/>
    <cellStyle name="Normal 136 2" xfId="1072"/>
    <cellStyle name="Normal 136 3" xfId="1073"/>
    <cellStyle name="Normal 136 4" xfId="1074"/>
    <cellStyle name="Normal 136 5" xfId="1075"/>
    <cellStyle name="Normal 136 6" xfId="1076"/>
    <cellStyle name="Normal 136 7" xfId="1077"/>
    <cellStyle name="Normal 136 8" xfId="1078"/>
    <cellStyle name="Normal 137" xfId="1079"/>
    <cellStyle name="Normal 137 2" xfId="1080"/>
    <cellStyle name="Normal 137 3" xfId="1081"/>
    <cellStyle name="Normal 137 4" xfId="1082"/>
    <cellStyle name="Normal 137 5" xfId="1083"/>
    <cellStyle name="Normal 137 6" xfId="1084"/>
    <cellStyle name="Normal 137 7" xfId="1085"/>
    <cellStyle name="Normal 137 8" xfId="1086"/>
    <cellStyle name="Normal 138" xfId="1087"/>
    <cellStyle name="Normal 138 2" xfId="1088"/>
    <cellStyle name="Normal 138 3" xfId="1089"/>
    <cellStyle name="Normal 138 4" xfId="1090"/>
    <cellStyle name="Normal 138 5" xfId="1091"/>
    <cellStyle name="Normal 138 6" xfId="1092"/>
    <cellStyle name="Normal 138 7" xfId="1093"/>
    <cellStyle name="Normal 138 8" xfId="1094"/>
    <cellStyle name="Normal 139" xfId="1095"/>
    <cellStyle name="Normal 139 2" xfId="1096"/>
    <cellStyle name="Normal 139 3" xfId="1097"/>
    <cellStyle name="Normal 139 4" xfId="1098"/>
    <cellStyle name="Normal 139 5" xfId="1099"/>
    <cellStyle name="Normal 139 6" xfId="1100"/>
    <cellStyle name="Normal 139 7" xfId="1101"/>
    <cellStyle name="Normal 139 8" xfId="1102"/>
    <cellStyle name="Normal 14" xfId="1103"/>
    <cellStyle name="Normal 14 2" xfId="1104"/>
    <cellStyle name="Normal 14 3" xfId="1105"/>
    <cellStyle name="Normal 14 4" xfId="1106"/>
    <cellStyle name="Normal 14 5" xfId="1107"/>
    <cellStyle name="Normal 14 6" xfId="1108"/>
    <cellStyle name="Normal 14 7" xfId="1109"/>
    <cellStyle name="Normal 14 8" xfId="1110"/>
    <cellStyle name="Normal 140" xfId="1111"/>
    <cellStyle name="Normal 140 2" xfId="1112"/>
    <cellStyle name="Normal 140 3" xfId="1113"/>
    <cellStyle name="Normal 140 4" xfId="1114"/>
    <cellStyle name="Normal 140 5" xfId="1115"/>
    <cellStyle name="Normal 140 6" xfId="1116"/>
    <cellStyle name="Normal 140 7" xfId="1117"/>
    <cellStyle name="Normal 140 8" xfId="1118"/>
    <cellStyle name="Normal 141" xfId="1119"/>
    <cellStyle name="Normal 141 2" xfId="1120"/>
    <cellStyle name="Normal 141 3" xfId="1121"/>
    <cellStyle name="Normal 141 4" xfId="1122"/>
    <cellStyle name="Normal 141 5" xfId="1123"/>
    <cellStyle name="Normal 141 6" xfId="1124"/>
    <cellStyle name="Normal 141 7" xfId="1125"/>
    <cellStyle name="Normal 141 8" xfId="1126"/>
    <cellStyle name="Normal 142" xfId="1127"/>
    <cellStyle name="Normal 142 2" xfId="1128"/>
    <cellStyle name="Normal 142 3" xfId="1129"/>
    <cellStyle name="Normal 142 4" xfId="1130"/>
    <cellStyle name="Normal 142 5" xfId="1131"/>
    <cellStyle name="Normal 142 6" xfId="1132"/>
    <cellStyle name="Normal 142 7" xfId="1133"/>
    <cellStyle name="Normal 142 8" xfId="1134"/>
    <cellStyle name="Normal 143" xfId="1135"/>
    <cellStyle name="Normal 143 2" xfId="1136"/>
    <cellStyle name="Normal 143 3" xfId="1137"/>
    <cellStyle name="Normal 143 4" xfId="1138"/>
    <cellStyle name="Normal 143 5" xfId="1139"/>
    <cellStyle name="Normal 143 6" xfId="1140"/>
    <cellStyle name="Normal 143 7" xfId="1141"/>
    <cellStyle name="Normal 143 8" xfId="1142"/>
    <cellStyle name="Normal 144" xfId="1143"/>
    <cellStyle name="Normal 144 2" xfId="1144"/>
    <cellStyle name="Normal 144 3" xfId="1145"/>
    <cellStyle name="Normal 144 4" xfId="1146"/>
    <cellStyle name="Normal 144 5" xfId="1147"/>
    <cellStyle name="Normal 144 6" xfId="1148"/>
    <cellStyle name="Normal 144 7" xfId="1149"/>
    <cellStyle name="Normal 144 8" xfId="1150"/>
    <cellStyle name="Normal 145" xfId="1151"/>
    <cellStyle name="Normal 145 2" xfId="1152"/>
    <cellStyle name="Normal 145 3" xfId="1153"/>
    <cellStyle name="Normal 145 4" xfId="1154"/>
    <cellStyle name="Normal 145 5" xfId="1155"/>
    <cellStyle name="Normal 145 6" xfId="1156"/>
    <cellStyle name="Normal 145 7" xfId="1157"/>
    <cellStyle name="Normal 145 8" xfId="1158"/>
    <cellStyle name="Normal 146" xfId="1159"/>
    <cellStyle name="Normal 146 2" xfId="1160"/>
    <cellStyle name="Normal 146 3" xfId="1161"/>
    <cellStyle name="Normal 146 4" xfId="1162"/>
    <cellStyle name="Normal 146 5" xfId="1163"/>
    <cellStyle name="Normal 146 6" xfId="1164"/>
    <cellStyle name="Normal 146 7" xfId="1165"/>
    <cellStyle name="Normal 146 8" xfId="1166"/>
    <cellStyle name="Normal 147" xfId="1167"/>
    <cellStyle name="Normal 147 2" xfId="1168"/>
    <cellStyle name="Normal 148" xfId="1169"/>
    <cellStyle name="Normal 148 2" xfId="1170"/>
    <cellStyle name="Normal 149" xfId="1171"/>
    <cellStyle name="Normal 149 2" xfId="1172"/>
    <cellStyle name="Normal 149 2 2" xfId="1173"/>
    <cellStyle name="Normal 149 2 3" xfId="1174"/>
    <cellStyle name="Normal 149 3" xfId="1175"/>
    <cellStyle name="Normal 15" xfId="1176"/>
    <cellStyle name="Normal 15 2" xfId="1177"/>
    <cellStyle name="Normal 15 3" xfId="1178"/>
    <cellStyle name="Normal 15 4" xfId="1179"/>
    <cellStyle name="Normal 15 5" xfId="1180"/>
    <cellStyle name="Normal 15 6" xfId="1181"/>
    <cellStyle name="Normal 15 7" xfId="1182"/>
    <cellStyle name="Normal 15 8" xfId="1183"/>
    <cellStyle name="Normal 150" xfId="1184"/>
    <cellStyle name="Normal 150 2" xfId="1185"/>
    <cellStyle name="Normal 150 3" xfId="1186"/>
    <cellStyle name="Normal 150 4" xfId="1187"/>
    <cellStyle name="Normal 150 5" xfId="1188"/>
    <cellStyle name="Normal 150 6" xfId="1189"/>
    <cellStyle name="Normal 150 7" xfId="1190"/>
    <cellStyle name="Normal 150 8" xfId="1191"/>
    <cellStyle name="Normal 151" xfId="1192"/>
    <cellStyle name="Normal 151 2" xfId="1193"/>
    <cellStyle name="Normal 151 3" xfId="1194"/>
    <cellStyle name="Normal 151 4" xfId="1195"/>
    <cellStyle name="Normal 151 5" xfId="1196"/>
    <cellStyle name="Normal 151 6" xfId="1197"/>
    <cellStyle name="Normal 152" xfId="1198"/>
    <cellStyle name="Normal 153" xfId="1199"/>
    <cellStyle name="Normal 154" xfId="1200"/>
    <cellStyle name="Normal 155" xfId="1201"/>
    <cellStyle name="Normal 156" xfId="1202"/>
    <cellStyle name="Normal 157" xfId="1203"/>
    <cellStyle name="Normal 158" xfId="1204"/>
    <cellStyle name="Normal 159" xfId="1205"/>
    <cellStyle name="Normal 16" xfId="1206"/>
    <cellStyle name="Normal 16 2" xfId="1207"/>
    <cellStyle name="Normal 16 3" xfId="1208"/>
    <cellStyle name="Normal 16 4" xfId="1209"/>
    <cellStyle name="Normal 16 5" xfId="1210"/>
    <cellStyle name="Normal 16 6" xfId="1211"/>
    <cellStyle name="Normal 16 7" xfId="1212"/>
    <cellStyle name="Normal 16 8" xfId="1213"/>
    <cellStyle name="Normal 160" xfId="1214"/>
    <cellStyle name="Normal 167" xfId="1215"/>
    <cellStyle name="Normal 17" xfId="1216"/>
    <cellStyle name="Normal 17 2" xfId="1217"/>
    <cellStyle name="Normal 17 3" xfId="1218"/>
    <cellStyle name="Normal 17 4" xfId="1219"/>
    <cellStyle name="Normal 17 5" xfId="1220"/>
    <cellStyle name="Normal 17 6" xfId="1221"/>
    <cellStyle name="Normal 17 7" xfId="1222"/>
    <cellStyle name="Normal 17 8" xfId="1223"/>
    <cellStyle name="Normal 18" xfId="1224"/>
    <cellStyle name="Normal 18 2" xfId="1225"/>
    <cellStyle name="Normal 18 3" xfId="1226"/>
    <cellStyle name="Normal 18 4" xfId="1227"/>
    <cellStyle name="Normal 18 5" xfId="1228"/>
    <cellStyle name="Normal 18 6" xfId="1229"/>
    <cellStyle name="Normal 18 7" xfId="1230"/>
    <cellStyle name="Normal 18 8" xfId="1231"/>
    <cellStyle name="Normal 19" xfId="1232"/>
    <cellStyle name="Normal 19 2" xfId="1233"/>
    <cellStyle name="Normal 19 3" xfId="1234"/>
    <cellStyle name="Normal 19 4" xfId="1235"/>
    <cellStyle name="Normal 19 5" xfId="1236"/>
    <cellStyle name="Normal 19 6" xfId="1237"/>
    <cellStyle name="Normal 19 7" xfId="1238"/>
    <cellStyle name="Normal 19 8" xfId="1239"/>
    <cellStyle name="Normal 2" xfId="1240"/>
    <cellStyle name="Normal 2 10" xfId="1241"/>
    <cellStyle name="Normal 2 11" xfId="1242"/>
    <cellStyle name="Normal 2 12" xfId="1243"/>
    <cellStyle name="Normal 2 13" xfId="1244"/>
    <cellStyle name="Normal 2 14" xfId="1245"/>
    <cellStyle name="Normal 2 14 2" xfId="1246"/>
    <cellStyle name="Normal 2 15" xfId="1247"/>
    <cellStyle name="Normal 2 16" xfId="1248"/>
    <cellStyle name="Normal 2 17" xfId="1249"/>
    <cellStyle name="Normal 2 18" xfId="1250"/>
    <cellStyle name="Normal 2 19" xfId="1251"/>
    <cellStyle name="Normal 2 2" xfId="1252"/>
    <cellStyle name="Normal 2 2 10" xfId="1253"/>
    <cellStyle name="Normal 2 2 11" xfId="1254"/>
    <cellStyle name="Normal 2 2 2" xfId="1255"/>
    <cellStyle name="Normal 2 2 3" xfId="1"/>
    <cellStyle name="Normal 2 2 3 2" xfId="1256"/>
    <cellStyle name="Normal 2 2 4" xfId="1257"/>
    <cellStyle name="Normal 2 2 5" xfId="1258"/>
    <cellStyle name="Normal 2 2 6" xfId="1259"/>
    <cellStyle name="Normal 2 2 7" xfId="1260"/>
    <cellStyle name="Normal 2 2 8" xfId="1261"/>
    <cellStyle name="Normal 2 2 9" xfId="1262"/>
    <cellStyle name="Normal 2 20" xfId="1263"/>
    <cellStyle name="Normal 2 3" xfId="1264"/>
    <cellStyle name="Normal 2 4" xfId="1265"/>
    <cellStyle name="Normal 2 5" xfId="1266"/>
    <cellStyle name="Normal 2 6" xfId="1267"/>
    <cellStyle name="Normal 2 7" xfId="1268"/>
    <cellStyle name="Normal 2 8" xfId="1269"/>
    <cellStyle name="Normal 2 9" xfId="1270"/>
    <cellStyle name="Normal 2_SAVI-020612_Xl0000003_SAVI-091112-T_SAVI-071212-T" xfId="1271"/>
    <cellStyle name="Normal 20" xfId="1272"/>
    <cellStyle name="Normal 20 2" xfId="1273"/>
    <cellStyle name="Normal 20 3" xfId="1274"/>
    <cellStyle name="Normal 20 4" xfId="1275"/>
    <cellStyle name="Normal 20 5" xfId="1276"/>
    <cellStyle name="Normal 20 6" xfId="1277"/>
    <cellStyle name="Normal 20 7" xfId="1278"/>
    <cellStyle name="Normal 20 8" xfId="1279"/>
    <cellStyle name="Normal 21" xfId="1280"/>
    <cellStyle name="Normal 21 2" xfId="1281"/>
    <cellStyle name="Normal 21 3" xfId="1282"/>
    <cellStyle name="Normal 21 4" xfId="1283"/>
    <cellStyle name="Normal 21 5" xfId="1284"/>
    <cellStyle name="Normal 21 6" xfId="1285"/>
    <cellStyle name="Normal 21 7" xfId="1286"/>
    <cellStyle name="Normal 21 8" xfId="1287"/>
    <cellStyle name="Normal 22" xfId="1288"/>
    <cellStyle name="Normal 22 2" xfId="1289"/>
    <cellStyle name="Normal 22 3" xfId="1290"/>
    <cellStyle name="Normal 22 4" xfId="1291"/>
    <cellStyle name="Normal 22 5" xfId="1292"/>
    <cellStyle name="Normal 22 6" xfId="1293"/>
    <cellStyle name="Normal 22 7" xfId="1294"/>
    <cellStyle name="Normal 22 8" xfId="1295"/>
    <cellStyle name="Normal 23" xfId="1296"/>
    <cellStyle name="Normal 23 2" xfId="1297"/>
    <cellStyle name="Normal 23 3" xfId="1298"/>
    <cellStyle name="Normal 23 4" xfId="1299"/>
    <cellStyle name="Normal 23 5" xfId="1300"/>
    <cellStyle name="Normal 23 6" xfId="1301"/>
    <cellStyle name="Normal 23 7" xfId="1302"/>
    <cellStyle name="Normal 23 8" xfId="1303"/>
    <cellStyle name="Normal 24" xfId="1304"/>
    <cellStyle name="Normal 24 2" xfId="1305"/>
    <cellStyle name="Normal 24 3" xfId="1306"/>
    <cellStyle name="Normal 24 4" xfId="1307"/>
    <cellStyle name="Normal 24 5" xfId="1308"/>
    <cellStyle name="Normal 24 6" xfId="1309"/>
    <cellStyle name="Normal 24 7" xfId="1310"/>
    <cellStyle name="Normal 24 8" xfId="1311"/>
    <cellStyle name="Normal 25" xfId="1312"/>
    <cellStyle name="Normal 25 2" xfId="1313"/>
    <cellStyle name="Normal 25 3" xfId="1314"/>
    <cellStyle name="Normal 25 4" xfId="1315"/>
    <cellStyle name="Normal 25 5" xfId="1316"/>
    <cellStyle name="Normal 25 6" xfId="1317"/>
    <cellStyle name="Normal 25 7" xfId="1318"/>
    <cellStyle name="Normal 25 8" xfId="1319"/>
    <cellStyle name="Normal 26" xfId="1320"/>
    <cellStyle name="Normal 26 2" xfId="1321"/>
    <cellStyle name="Normal 26 3" xfId="1322"/>
    <cellStyle name="Normal 26 4" xfId="1323"/>
    <cellStyle name="Normal 26 5" xfId="1324"/>
    <cellStyle name="Normal 26 6" xfId="1325"/>
    <cellStyle name="Normal 26 7" xfId="1326"/>
    <cellStyle name="Normal 26 8" xfId="1327"/>
    <cellStyle name="Normal 27" xfId="1328"/>
    <cellStyle name="Normal 27 2" xfId="1329"/>
    <cellStyle name="Normal 27 3" xfId="1330"/>
    <cellStyle name="Normal 27 4" xfId="1331"/>
    <cellStyle name="Normal 27 5" xfId="1332"/>
    <cellStyle name="Normal 27 6" xfId="1333"/>
    <cellStyle name="Normal 27 7" xfId="1334"/>
    <cellStyle name="Normal 27 8" xfId="1335"/>
    <cellStyle name="Normal 28" xfId="1336"/>
    <cellStyle name="Normal 28 2" xfId="1337"/>
    <cellStyle name="Normal 28 3" xfId="1338"/>
    <cellStyle name="Normal 28 4" xfId="1339"/>
    <cellStyle name="Normal 28 5" xfId="1340"/>
    <cellStyle name="Normal 28 6" xfId="1341"/>
    <cellStyle name="Normal 28 7" xfId="1342"/>
    <cellStyle name="Normal 28 8" xfId="1343"/>
    <cellStyle name="Normal 29" xfId="1344"/>
    <cellStyle name="Normal 29 2" xfId="1345"/>
    <cellStyle name="Normal 29 3" xfId="1346"/>
    <cellStyle name="Normal 29 4" xfId="1347"/>
    <cellStyle name="Normal 29 5" xfId="1348"/>
    <cellStyle name="Normal 29 6" xfId="1349"/>
    <cellStyle name="Normal 29 7" xfId="1350"/>
    <cellStyle name="Normal 29 8" xfId="1351"/>
    <cellStyle name="Normal 3" xfId="1352"/>
    <cellStyle name="Normal 3 10" xfId="1353"/>
    <cellStyle name="Normal 3 11" xfId="1354"/>
    <cellStyle name="Normal 3 12" xfId="1355"/>
    <cellStyle name="Normal 3 13" xfId="1356"/>
    <cellStyle name="Normal 3 14" xfId="1357"/>
    <cellStyle name="Normal 3 15" xfId="1358"/>
    <cellStyle name="Normal 3 16" xfId="1359"/>
    <cellStyle name="Normal 3 17" xfId="1360"/>
    <cellStyle name="Normal 3 18" xfId="1361"/>
    <cellStyle name="Normal 3 19" xfId="1362"/>
    <cellStyle name="Normal 3 2" xfId="1363"/>
    <cellStyle name="Normal 3 2 10" xfId="1364"/>
    <cellStyle name="Normal 3 2 11" xfId="1365"/>
    <cellStyle name="Normal 3 2 12" xfId="1366"/>
    <cellStyle name="Normal 3 2 13" xfId="1367"/>
    <cellStyle name="Normal 3 2 2" xfId="1368"/>
    <cellStyle name="Normal 3 2 2 2" xfId="1369"/>
    <cellStyle name="Normal 3 2 3" xfId="1370"/>
    <cellStyle name="Normal 3 2 3 2" xfId="1371"/>
    <cellStyle name="Normal 3 2 4" xfId="1372"/>
    <cellStyle name="Normal 3 2 4 2" xfId="1373"/>
    <cellStyle name="Normal 3 2 5" xfId="1374"/>
    <cellStyle name="Normal 3 2 5 2" xfId="1375"/>
    <cellStyle name="Normal 3 2 6" xfId="1376"/>
    <cellStyle name="Normal 3 2 6 2" xfId="1377"/>
    <cellStyle name="Normal 3 2 7" xfId="1378"/>
    <cellStyle name="Normal 3 2 8" xfId="1379"/>
    <cellStyle name="Normal 3 2 9" xfId="1380"/>
    <cellStyle name="Normal 3 3" xfId="1381"/>
    <cellStyle name="Normal 3 3 2" xfId="1382"/>
    <cellStyle name="Normal 3 4" xfId="1383"/>
    <cellStyle name="Normal 3 4 2" xfId="1384"/>
    <cellStyle name="Normal 3 5" xfId="1385"/>
    <cellStyle name="Normal 3 5 2" xfId="1386"/>
    <cellStyle name="Normal 3 6" xfId="1387"/>
    <cellStyle name="Normal 3 6 2" xfId="1388"/>
    <cellStyle name="Normal 3 7" xfId="1389"/>
    <cellStyle name="Normal 3 7 2" xfId="1390"/>
    <cellStyle name="Normal 3 8" xfId="1391"/>
    <cellStyle name="Normal 3 8 2" xfId="1392"/>
    <cellStyle name="Normal 3 9" xfId="1393"/>
    <cellStyle name="Normal 3 9 2" xfId="1394"/>
    <cellStyle name="Normal 3 9 3" xfId="1395"/>
    <cellStyle name="Normal 3 9 4" xfId="1396"/>
    <cellStyle name="Normal 3 9 5" xfId="1397"/>
    <cellStyle name="Normal 3 9 6" xfId="1398"/>
    <cellStyle name="Normal 3 9 7" xfId="1399"/>
    <cellStyle name="Normal 3 9 8" xfId="1400"/>
    <cellStyle name="Normal 30" xfId="1401"/>
    <cellStyle name="Normal 30 2" xfId="1402"/>
    <cellStyle name="Normal 30 3" xfId="1403"/>
    <cellStyle name="Normal 30 4" xfId="1404"/>
    <cellStyle name="Normal 30 5" xfId="1405"/>
    <cellStyle name="Normal 30 6" xfId="1406"/>
    <cellStyle name="Normal 30 7" xfId="1407"/>
    <cellStyle name="Normal 30 8" xfId="1408"/>
    <cellStyle name="Normal 31" xfId="1409"/>
    <cellStyle name="Normal 31 2" xfId="1410"/>
    <cellStyle name="Normal 31 3" xfId="1411"/>
    <cellStyle name="Normal 31 4" xfId="1412"/>
    <cellStyle name="Normal 31 5" xfId="1413"/>
    <cellStyle name="Normal 31 6" xfId="1414"/>
    <cellStyle name="Normal 31 7" xfId="1415"/>
    <cellStyle name="Normal 31 8" xfId="1416"/>
    <cellStyle name="Normal 32" xfId="1417"/>
    <cellStyle name="Normal 32 2" xfId="1418"/>
    <cellStyle name="Normal 32 3" xfId="1419"/>
    <cellStyle name="Normal 32 4" xfId="1420"/>
    <cellStyle name="Normal 32 5" xfId="1421"/>
    <cellStyle name="Normal 32 6" xfId="1422"/>
    <cellStyle name="Normal 32 7" xfId="1423"/>
    <cellStyle name="Normal 32 8" xfId="1424"/>
    <cellStyle name="Normal 33" xfId="1425"/>
    <cellStyle name="Normal 33 2" xfId="1426"/>
    <cellStyle name="Normal 33 3" xfId="1427"/>
    <cellStyle name="Normal 33 4" xfId="1428"/>
    <cellStyle name="Normal 33 5" xfId="1429"/>
    <cellStyle name="Normal 33 6" xfId="1430"/>
    <cellStyle name="Normal 33 7" xfId="1431"/>
    <cellStyle name="Normal 33 8" xfId="1432"/>
    <cellStyle name="Normal 34" xfId="1433"/>
    <cellStyle name="Normal 34 2" xfId="1434"/>
    <cellStyle name="Normal 34 3" xfId="1435"/>
    <cellStyle name="Normal 34 4" xfId="1436"/>
    <cellStyle name="Normal 34 5" xfId="1437"/>
    <cellStyle name="Normal 34 6" xfId="1438"/>
    <cellStyle name="Normal 34 7" xfId="1439"/>
    <cellStyle name="Normal 34 8" xfId="1440"/>
    <cellStyle name="Normal 35" xfId="1441"/>
    <cellStyle name="Normal 35 2" xfId="1442"/>
    <cellStyle name="Normal 35 3" xfId="1443"/>
    <cellStyle name="Normal 35 4" xfId="1444"/>
    <cellStyle name="Normal 35 5" xfId="1445"/>
    <cellStyle name="Normal 35 6" xfId="1446"/>
    <cellStyle name="Normal 35 7" xfId="1447"/>
    <cellStyle name="Normal 35 8" xfId="1448"/>
    <cellStyle name="Normal 36" xfId="1449"/>
    <cellStyle name="Normal 36 2" xfId="1450"/>
    <cellStyle name="Normal 36 3" xfId="1451"/>
    <cellStyle name="Normal 36 4" xfId="1452"/>
    <cellStyle name="Normal 36 5" xfId="1453"/>
    <cellStyle name="Normal 36 6" xfId="1454"/>
    <cellStyle name="Normal 36 7" xfId="1455"/>
    <cellStyle name="Normal 36 8" xfId="1456"/>
    <cellStyle name="Normal 37" xfId="1457"/>
    <cellStyle name="Normal 37 2" xfId="1458"/>
    <cellStyle name="Normal 37 3" xfId="1459"/>
    <cellStyle name="Normal 37 4" xfId="1460"/>
    <cellStyle name="Normal 37 5" xfId="1461"/>
    <cellStyle name="Normal 37 6" xfId="1462"/>
    <cellStyle name="Normal 37 7" xfId="1463"/>
    <cellStyle name="Normal 37 8" xfId="1464"/>
    <cellStyle name="Normal 38" xfId="1465"/>
    <cellStyle name="Normal 38 2" xfId="1466"/>
    <cellStyle name="Normal 38 3" xfId="1467"/>
    <cellStyle name="Normal 38 4" xfId="1468"/>
    <cellStyle name="Normal 38 5" xfId="1469"/>
    <cellStyle name="Normal 38 6" xfId="1470"/>
    <cellStyle name="Normal 38 7" xfId="1471"/>
    <cellStyle name="Normal 38 8" xfId="1472"/>
    <cellStyle name="Normal 39" xfId="1473"/>
    <cellStyle name="Normal 39 2" xfId="1474"/>
    <cellStyle name="Normal 39 3" xfId="1475"/>
    <cellStyle name="Normal 39 4" xfId="1476"/>
    <cellStyle name="Normal 39 5" xfId="1477"/>
    <cellStyle name="Normal 39 6" xfId="1478"/>
    <cellStyle name="Normal 39 7" xfId="1479"/>
    <cellStyle name="Normal 39 8" xfId="1480"/>
    <cellStyle name="Normal 4" xfId="1481"/>
    <cellStyle name="Normal 4 2" xfId="1482"/>
    <cellStyle name="Normal 4 3" xfId="1483"/>
    <cellStyle name="Normal 4 4" xfId="1484"/>
    <cellStyle name="Normal 4 5" xfId="1485"/>
    <cellStyle name="Normal 40" xfId="1486"/>
    <cellStyle name="Normal 40 2" xfId="1487"/>
    <cellStyle name="Normal 40 3" xfId="1488"/>
    <cellStyle name="Normal 40 4" xfId="1489"/>
    <cellStyle name="Normal 40 5" xfId="1490"/>
    <cellStyle name="Normal 40 6" xfId="1491"/>
    <cellStyle name="Normal 40 7" xfId="1492"/>
    <cellStyle name="Normal 40 8" xfId="1493"/>
    <cellStyle name="Normal 41" xfId="1494"/>
    <cellStyle name="Normal 41 2" xfId="1495"/>
    <cellStyle name="Normal 41 3" xfId="1496"/>
    <cellStyle name="Normal 41 4" xfId="1497"/>
    <cellStyle name="Normal 41 5" xfId="1498"/>
    <cellStyle name="Normal 41 6" xfId="1499"/>
    <cellStyle name="Normal 41 7" xfId="1500"/>
    <cellStyle name="Normal 41 8" xfId="1501"/>
    <cellStyle name="Normal 42" xfId="1502"/>
    <cellStyle name="Normal 42 2" xfId="1503"/>
    <cellStyle name="Normal 42 3" xfId="1504"/>
    <cellStyle name="Normal 42 4" xfId="1505"/>
    <cellStyle name="Normal 42 5" xfId="1506"/>
    <cellStyle name="Normal 42 6" xfId="1507"/>
    <cellStyle name="Normal 42 7" xfId="1508"/>
    <cellStyle name="Normal 42 8" xfId="1509"/>
    <cellStyle name="Normal 43" xfId="1510"/>
    <cellStyle name="Normal 43 2" xfId="1511"/>
    <cellStyle name="Normal 43 3" xfId="1512"/>
    <cellStyle name="Normal 43 4" xfId="1513"/>
    <cellStyle name="Normal 43 5" xfId="1514"/>
    <cellStyle name="Normal 43 6" xfId="1515"/>
    <cellStyle name="Normal 43 7" xfId="1516"/>
    <cellStyle name="Normal 43 8" xfId="1517"/>
    <cellStyle name="Normal 44" xfId="1518"/>
    <cellStyle name="Normal 44 2" xfId="1519"/>
    <cellStyle name="Normal 44 3" xfId="1520"/>
    <cellStyle name="Normal 44 4" xfId="1521"/>
    <cellStyle name="Normal 44 5" xfId="1522"/>
    <cellStyle name="Normal 44 6" xfId="1523"/>
    <cellStyle name="Normal 44 7" xfId="1524"/>
    <cellStyle name="Normal 44 8" xfId="1525"/>
    <cellStyle name="Normal 45" xfId="1526"/>
    <cellStyle name="Normal 45 2" xfId="1527"/>
    <cellStyle name="Normal 45 3" xfId="1528"/>
    <cellStyle name="Normal 45 4" xfId="1529"/>
    <cellStyle name="Normal 45 5" xfId="1530"/>
    <cellStyle name="Normal 45 6" xfId="1531"/>
    <cellStyle name="Normal 45 7" xfId="1532"/>
    <cellStyle name="Normal 45 8" xfId="1533"/>
    <cellStyle name="Normal 46" xfId="1534"/>
    <cellStyle name="Normal 46 2" xfId="1535"/>
    <cellStyle name="Normal 46 3" xfId="1536"/>
    <cellStyle name="Normal 46 4" xfId="1537"/>
    <cellStyle name="Normal 46 5" xfId="1538"/>
    <cellStyle name="Normal 46 6" xfId="1539"/>
    <cellStyle name="Normal 46 7" xfId="1540"/>
    <cellStyle name="Normal 46 8" xfId="1541"/>
    <cellStyle name="Normal 47" xfId="1542"/>
    <cellStyle name="Normal 47 2" xfId="1543"/>
    <cellStyle name="Normal 47 3" xfId="1544"/>
    <cellStyle name="Normal 47 4" xfId="1545"/>
    <cellStyle name="Normal 47 5" xfId="1546"/>
    <cellStyle name="Normal 47 6" xfId="1547"/>
    <cellStyle name="Normal 47 7" xfId="1548"/>
    <cellStyle name="Normal 47 8" xfId="1549"/>
    <cellStyle name="Normal 48" xfId="1550"/>
    <cellStyle name="Normal 48 2" xfId="1551"/>
    <cellStyle name="Normal 48 3" xfId="1552"/>
    <cellStyle name="Normal 48 4" xfId="1553"/>
    <cellStyle name="Normal 48 5" xfId="1554"/>
    <cellStyle name="Normal 48 6" xfId="1555"/>
    <cellStyle name="Normal 48 7" xfId="1556"/>
    <cellStyle name="Normal 48 8" xfId="1557"/>
    <cellStyle name="Normal 49" xfId="1558"/>
    <cellStyle name="Normal 49 2" xfId="1559"/>
    <cellStyle name="Normal 49 3" xfId="1560"/>
    <cellStyle name="Normal 49 4" xfId="1561"/>
    <cellStyle name="Normal 49 5" xfId="1562"/>
    <cellStyle name="Normal 49 6" xfId="1563"/>
    <cellStyle name="Normal 49 7" xfId="1564"/>
    <cellStyle name="Normal 49 8" xfId="1565"/>
    <cellStyle name="Normal 5" xfId="2"/>
    <cellStyle name="Normal 5 2" xfId="3"/>
    <cellStyle name="Normal 5 2 10" xfId="1566"/>
    <cellStyle name="Normal 5 2 11" xfId="1567"/>
    <cellStyle name="Normal 5 2 12" xfId="1568"/>
    <cellStyle name="Normal 5 2 13" xfId="1569"/>
    <cellStyle name="Normal 5 2 2" xfId="1570"/>
    <cellStyle name="Normal 5 2 2 2" xfId="1571"/>
    <cellStyle name="Normal 5 2 3" xfId="1572"/>
    <cellStyle name="Normal 5 2 3 2" xfId="1573"/>
    <cellStyle name="Normal 5 2 4" xfId="1574"/>
    <cellStyle name="Normal 5 2 4 2" xfId="1575"/>
    <cellStyle name="Normal 5 2 5" xfId="1576"/>
    <cellStyle name="Normal 5 2 5 2" xfId="1577"/>
    <cellStyle name="Normal 5 2 6" xfId="1578"/>
    <cellStyle name="Normal 5 2 6 2" xfId="1579"/>
    <cellStyle name="Normal 5 2 7" xfId="1580"/>
    <cellStyle name="Normal 5 2 8" xfId="1581"/>
    <cellStyle name="Normal 5 2 9" xfId="1582"/>
    <cellStyle name="Normal 5 3" xfId="1583"/>
    <cellStyle name="Normal 5 4" xfId="1584"/>
    <cellStyle name="Normal 5 5" xfId="1585"/>
    <cellStyle name="Normal 50" xfId="1586"/>
    <cellStyle name="Normal 50 2" xfId="1587"/>
    <cellStyle name="Normal 50 3" xfId="1588"/>
    <cellStyle name="Normal 50 4" xfId="1589"/>
    <cellStyle name="Normal 50 5" xfId="1590"/>
    <cellStyle name="Normal 50 6" xfId="1591"/>
    <cellStyle name="Normal 50 7" xfId="1592"/>
    <cellStyle name="Normal 50 8" xfId="1593"/>
    <cellStyle name="Normal 51" xfId="1594"/>
    <cellStyle name="Normal 51 2" xfId="1595"/>
    <cellStyle name="Normal 51 3" xfId="1596"/>
    <cellStyle name="Normal 51 4" xfId="1597"/>
    <cellStyle name="Normal 51 5" xfId="1598"/>
    <cellStyle name="Normal 51 6" xfId="1599"/>
    <cellStyle name="Normal 51 7" xfId="1600"/>
    <cellStyle name="Normal 51 8" xfId="1601"/>
    <cellStyle name="Normal 52" xfId="1602"/>
    <cellStyle name="Normal 52 2" xfId="1603"/>
    <cellStyle name="Normal 52 3" xfId="1604"/>
    <cellStyle name="Normal 52 4" xfId="1605"/>
    <cellStyle name="Normal 52 5" xfId="1606"/>
    <cellStyle name="Normal 52 6" xfId="1607"/>
    <cellStyle name="Normal 52 7" xfId="1608"/>
    <cellStyle name="Normal 52 8" xfId="1609"/>
    <cellStyle name="Normal 53" xfId="1610"/>
    <cellStyle name="Normal 53 2" xfId="1611"/>
    <cellStyle name="Normal 53 3" xfId="1612"/>
    <cellStyle name="Normal 53 4" xfId="1613"/>
    <cellStyle name="Normal 53 5" xfId="1614"/>
    <cellStyle name="Normal 53 6" xfId="1615"/>
    <cellStyle name="Normal 53 7" xfId="1616"/>
    <cellStyle name="Normal 53 8" xfId="1617"/>
    <cellStyle name="Normal 54" xfId="1618"/>
    <cellStyle name="Normal 54 2" xfId="1619"/>
    <cellStyle name="Normal 54 3" xfId="1620"/>
    <cellStyle name="Normal 54 4" xfId="1621"/>
    <cellStyle name="Normal 54 5" xfId="1622"/>
    <cellStyle name="Normal 54 6" xfId="1623"/>
    <cellStyle name="Normal 54 7" xfId="1624"/>
    <cellStyle name="Normal 54 8" xfId="1625"/>
    <cellStyle name="Normal 55" xfId="1626"/>
    <cellStyle name="Normal 55 2" xfId="1627"/>
    <cellStyle name="Normal 55 3" xfId="1628"/>
    <cellStyle name="Normal 55 4" xfId="1629"/>
    <cellStyle name="Normal 55 5" xfId="1630"/>
    <cellStyle name="Normal 55 6" xfId="1631"/>
    <cellStyle name="Normal 55 7" xfId="1632"/>
    <cellStyle name="Normal 55 8" xfId="1633"/>
    <cellStyle name="Normal 56" xfId="1634"/>
    <cellStyle name="Normal 56 2" xfId="1635"/>
    <cellStyle name="Normal 56 3" xfId="1636"/>
    <cellStyle name="Normal 56 4" xfId="1637"/>
    <cellStyle name="Normal 56 5" xfId="1638"/>
    <cellStyle name="Normal 56 6" xfId="1639"/>
    <cellStyle name="Normal 56 7" xfId="1640"/>
    <cellStyle name="Normal 56 8" xfId="1641"/>
    <cellStyle name="Normal 57" xfId="1642"/>
    <cellStyle name="Normal 57 2" xfId="1643"/>
    <cellStyle name="Normal 57 3" xfId="1644"/>
    <cellStyle name="Normal 57 4" xfId="1645"/>
    <cellStyle name="Normal 57 5" xfId="1646"/>
    <cellStyle name="Normal 57 6" xfId="1647"/>
    <cellStyle name="Normal 57 7" xfId="1648"/>
    <cellStyle name="Normal 57 8" xfId="1649"/>
    <cellStyle name="Normal 58" xfId="1650"/>
    <cellStyle name="Normal 58 2" xfId="1651"/>
    <cellStyle name="Normal 58 3" xfId="1652"/>
    <cellStyle name="Normal 58 4" xfId="1653"/>
    <cellStyle name="Normal 58 5" xfId="1654"/>
    <cellStyle name="Normal 58 6" xfId="1655"/>
    <cellStyle name="Normal 58 7" xfId="1656"/>
    <cellStyle name="Normal 58 8" xfId="1657"/>
    <cellStyle name="Normal 59" xfId="1658"/>
    <cellStyle name="Normal 59 2" xfId="1659"/>
    <cellStyle name="Normal 59 3" xfId="1660"/>
    <cellStyle name="Normal 59 4" xfId="1661"/>
    <cellStyle name="Normal 59 5" xfId="1662"/>
    <cellStyle name="Normal 59 6" xfId="1663"/>
    <cellStyle name="Normal 59 7" xfId="1664"/>
    <cellStyle name="Normal 59 8" xfId="1665"/>
    <cellStyle name="Normal 6" xfId="1666"/>
    <cellStyle name="Normal 6 10" xfId="1667"/>
    <cellStyle name="Normal 6 11" xfId="1668"/>
    <cellStyle name="Normal 6 12" xfId="1669"/>
    <cellStyle name="Normal 6 13" xfId="1670"/>
    <cellStyle name="Normal 6 2" xfId="1671"/>
    <cellStyle name="Normal 6 2 2" xfId="1672"/>
    <cellStyle name="Normal 6 3" xfId="1673"/>
    <cellStyle name="Normal 6 3 2" xfId="1674"/>
    <cellStyle name="Normal 6 4" xfId="1675"/>
    <cellStyle name="Normal 6 4 2" xfId="1676"/>
    <cellStyle name="Normal 6 5" xfId="1677"/>
    <cellStyle name="Normal 6 5 2" xfId="1678"/>
    <cellStyle name="Normal 6 6" xfId="1679"/>
    <cellStyle name="Normal 6 6 2" xfId="1680"/>
    <cellStyle name="Normal 6 7" xfId="1681"/>
    <cellStyle name="Normal 6 8" xfId="1682"/>
    <cellStyle name="Normal 6 9" xfId="1683"/>
    <cellStyle name="Normal 60" xfId="1684"/>
    <cellStyle name="Normal 60 2" xfId="1685"/>
    <cellStyle name="Normal 60 3" xfId="1686"/>
    <cellStyle name="Normal 60 4" xfId="1687"/>
    <cellStyle name="Normal 60 5" xfId="1688"/>
    <cellStyle name="Normal 60 6" xfId="1689"/>
    <cellStyle name="Normal 60 7" xfId="1690"/>
    <cellStyle name="Normal 60 8" xfId="1691"/>
    <cellStyle name="Normal 61" xfId="1692"/>
    <cellStyle name="Normal 61 2" xfId="1693"/>
    <cellStyle name="Normal 61 3" xfId="1694"/>
    <cellStyle name="Normal 61 4" xfId="1695"/>
    <cellStyle name="Normal 61 5" xfId="1696"/>
    <cellStyle name="Normal 61 6" xfId="1697"/>
    <cellStyle name="Normal 61 7" xfId="1698"/>
    <cellStyle name="Normal 61 8" xfId="1699"/>
    <cellStyle name="Normal 62" xfId="1700"/>
    <cellStyle name="Normal 62 2" xfId="1701"/>
    <cellStyle name="Normal 62 3" xfId="1702"/>
    <cellStyle name="Normal 62 4" xfId="1703"/>
    <cellStyle name="Normal 62 5" xfId="1704"/>
    <cellStyle name="Normal 62 6" xfId="1705"/>
    <cellStyle name="Normal 62 7" xfId="1706"/>
    <cellStyle name="Normal 62 8" xfId="1707"/>
    <cellStyle name="Normal 63" xfId="1708"/>
    <cellStyle name="Normal 63 2" xfId="1709"/>
    <cellStyle name="Normal 63 3" xfId="1710"/>
    <cellStyle name="Normal 63 4" xfId="1711"/>
    <cellStyle name="Normal 63 5" xfId="1712"/>
    <cellStyle name="Normal 63 6" xfId="1713"/>
    <cellStyle name="Normal 63 7" xfId="1714"/>
    <cellStyle name="Normal 63 8" xfId="1715"/>
    <cellStyle name="Normal 64" xfId="1716"/>
    <cellStyle name="Normal 64 2" xfId="1717"/>
    <cellStyle name="Normal 64 3" xfId="1718"/>
    <cellStyle name="Normal 64 4" xfId="1719"/>
    <cellStyle name="Normal 64 5" xfId="1720"/>
    <cellStyle name="Normal 64 6" xfId="1721"/>
    <cellStyle name="Normal 64 7" xfId="1722"/>
    <cellStyle name="Normal 64 8" xfId="1723"/>
    <cellStyle name="Normal 65" xfId="1724"/>
    <cellStyle name="Normal 65 2" xfId="1725"/>
    <cellStyle name="Normal 65 3" xfId="1726"/>
    <cellStyle name="Normal 65 4" xfId="1727"/>
    <cellStyle name="Normal 65 5" xfId="1728"/>
    <cellStyle name="Normal 65 6" xfId="1729"/>
    <cellStyle name="Normal 65 7" xfId="1730"/>
    <cellStyle name="Normal 65 8" xfId="1731"/>
    <cellStyle name="Normal 66" xfId="1732"/>
    <cellStyle name="Normal 66 2" xfId="1733"/>
    <cellStyle name="Normal 66 3" xfId="1734"/>
    <cellStyle name="Normal 66 4" xfId="1735"/>
    <cellStyle name="Normal 66 5" xfId="1736"/>
    <cellStyle name="Normal 66 6" xfId="1737"/>
    <cellStyle name="Normal 66 7" xfId="1738"/>
    <cellStyle name="Normal 66 8" xfId="1739"/>
    <cellStyle name="Normal 67" xfId="1740"/>
    <cellStyle name="Normal 67 2" xfId="1741"/>
    <cellStyle name="Normal 67 3" xfId="1742"/>
    <cellStyle name="Normal 67 4" xfId="1743"/>
    <cellStyle name="Normal 67 5" xfId="1744"/>
    <cellStyle name="Normal 67 6" xfId="1745"/>
    <cellStyle name="Normal 67 7" xfId="1746"/>
    <cellStyle name="Normal 67 8" xfId="1747"/>
    <cellStyle name="Normal 68" xfId="1748"/>
    <cellStyle name="Normal 68 2" xfId="1749"/>
    <cellStyle name="Normal 68 3" xfId="1750"/>
    <cellStyle name="Normal 68 4" xfId="1751"/>
    <cellStyle name="Normal 68 5" xfId="1752"/>
    <cellStyle name="Normal 68 6" xfId="1753"/>
    <cellStyle name="Normal 68 7" xfId="1754"/>
    <cellStyle name="Normal 68 8" xfId="1755"/>
    <cellStyle name="Normal 69" xfId="1756"/>
    <cellStyle name="Normal 69 2" xfId="1757"/>
    <cellStyle name="Normal 69 3" xfId="1758"/>
    <cellStyle name="Normal 69 4" xfId="1759"/>
    <cellStyle name="Normal 69 5" xfId="1760"/>
    <cellStyle name="Normal 69 6" xfId="1761"/>
    <cellStyle name="Normal 69 7" xfId="1762"/>
    <cellStyle name="Normal 69 8" xfId="1763"/>
    <cellStyle name="Normal 7" xfId="1764"/>
    <cellStyle name="Normal 7 10" xfId="1765"/>
    <cellStyle name="Normal 7 11" xfId="1766"/>
    <cellStyle name="Normal 7 12" xfId="1767"/>
    <cellStyle name="Normal 7 13" xfId="1768"/>
    <cellStyle name="Normal 7 2" xfId="1769"/>
    <cellStyle name="Normal 7 2 2" xfId="1770"/>
    <cellStyle name="Normal 7 3" xfId="1771"/>
    <cellStyle name="Normal 7 3 2" xfId="1772"/>
    <cellStyle name="Normal 7 4" xfId="1773"/>
    <cellStyle name="Normal 7 4 2" xfId="1774"/>
    <cellStyle name="Normal 7 5" xfId="1775"/>
    <cellStyle name="Normal 7 5 2" xfId="1776"/>
    <cellStyle name="Normal 7 6" xfId="1777"/>
    <cellStyle name="Normal 7 6 2" xfId="1778"/>
    <cellStyle name="Normal 7 7" xfId="1779"/>
    <cellStyle name="Normal 7 8" xfId="1780"/>
    <cellStyle name="Normal 7 9" xfId="1781"/>
    <cellStyle name="Normal 70" xfId="1782"/>
    <cellStyle name="Normal 70 2" xfId="1783"/>
    <cellStyle name="Normal 70 3" xfId="1784"/>
    <cellStyle name="Normal 70 4" xfId="1785"/>
    <cellStyle name="Normal 70 5" xfId="1786"/>
    <cellStyle name="Normal 70 6" xfId="1787"/>
    <cellStyle name="Normal 70 7" xfId="1788"/>
    <cellStyle name="Normal 70 8" xfId="1789"/>
    <cellStyle name="Normal 71" xfId="1790"/>
    <cellStyle name="Normal 71 2" xfId="1791"/>
    <cellStyle name="Normal 71 3" xfId="1792"/>
    <cellStyle name="Normal 71 4" xfId="1793"/>
    <cellStyle name="Normal 71 5" xfId="1794"/>
    <cellStyle name="Normal 71 6" xfId="1795"/>
    <cellStyle name="Normal 71 7" xfId="1796"/>
    <cellStyle name="Normal 71 8" xfId="1797"/>
    <cellStyle name="Normal 72" xfId="1798"/>
    <cellStyle name="Normal 72 2" xfId="1799"/>
    <cellStyle name="Normal 72 3" xfId="1800"/>
    <cellStyle name="Normal 72 4" xfId="1801"/>
    <cellStyle name="Normal 72 5" xfId="1802"/>
    <cellStyle name="Normal 72 6" xfId="1803"/>
    <cellStyle name="Normal 72 7" xfId="1804"/>
    <cellStyle name="Normal 72 8" xfId="1805"/>
    <cellStyle name="Normal 73" xfId="1806"/>
    <cellStyle name="Normal 73 2" xfId="1807"/>
    <cellStyle name="Normal 73 3" xfId="1808"/>
    <cellStyle name="Normal 73 4" xfId="1809"/>
    <cellStyle name="Normal 73 5" xfId="1810"/>
    <cellStyle name="Normal 73 6" xfId="1811"/>
    <cellStyle name="Normal 73 7" xfId="1812"/>
    <cellStyle name="Normal 73 8" xfId="1813"/>
    <cellStyle name="Normal 74" xfId="1814"/>
    <cellStyle name="Normal 74 2" xfId="1815"/>
    <cellStyle name="Normal 74 3" xfId="1816"/>
    <cellStyle name="Normal 74 4" xfId="1817"/>
    <cellStyle name="Normal 74 5" xfId="1818"/>
    <cellStyle name="Normal 74 6" xfId="1819"/>
    <cellStyle name="Normal 74 7" xfId="1820"/>
    <cellStyle name="Normal 74 8" xfId="1821"/>
    <cellStyle name="Normal 75" xfId="1822"/>
    <cellStyle name="Normal 75 2" xfId="1823"/>
    <cellStyle name="Normal 75 3" xfId="1824"/>
    <cellStyle name="Normal 75 4" xfId="1825"/>
    <cellStyle name="Normal 75 5" xfId="1826"/>
    <cellStyle name="Normal 75 6" xfId="1827"/>
    <cellStyle name="Normal 75 7" xfId="1828"/>
    <cellStyle name="Normal 75 8" xfId="1829"/>
    <cellStyle name="Normal 76" xfId="1830"/>
    <cellStyle name="Normal 76 2" xfId="1831"/>
    <cellStyle name="Normal 76 3" xfId="1832"/>
    <cellStyle name="Normal 76 4" xfId="1833"/>
    <cellStyle name="Normal 76 5" xfId="1834"/>
    <cellStyle name="Normal 76 6" xfId="1835"/>
    <cellStyle name="Normal 76 7" xfId="1836"/>
    <cellStyle name="Normal 76 8" xfId="1837"/>
    <cellStyle name="Normal 77" xfId="1838"/>
    <cellStyle name="Normal 77 2" xfId="1839"/>
    <cellStyle name="Normal 77 3" xfId="1840"/>
    <cellStyle name="Normal 77 4" xfId="1841"/>
    <cellStyle name="Normal 77 5" xfId="1842"/>
    <cellStyle name="Normal 77 6" xfId="1843"/>
    <cellStyle name="Normal 77 7" xfId="1844"/>
    <cellStyle name="Normal 77 8" xfId="1845"/>
    <cellStyle name="Normal 78" xfId="1846"/>
    <cellStyle name="Normal 78 2" xfId="1847"/>
    <cellStyle name="Normal 78 3" xfId="1848"/>
    <cellStyle name="Normal 78 4" xfId="1849"/>
    <cellStyle name="Normal 78 5" xfId="1850"/>
    <cellStyle name="Normal 78 6" xfId="1851"/>
    <cellStyle name="Normal 78 7" xfId="1852"/>
    <cellStyle name="Normal 78 8" xfId="1853"/>
    <cellStyle name="Normal 79" xfId="1854"/>
    <cellStyle name="Normal 79 2" xfId="1855"/>
    <cellStyle name="Normal 79 3" xfId="1856"/>
    <cellStyle name="Normal 79 4" xfId="1857"/>
    <cellStyle name="Normal 79 5" xfId="1858"/>
    <cellStyle name="Normal 79 6" xfId="1859"/>
    <cellStyle name="Normal 79 7" xfId="1860"/>
    <cellStyle name="Normal 79 8" xfId="1861"/>
    <cellStyle name="Normal 8" xfId="1862"/>
    <cellStyle name="Normal 8 10" xfId="1863"/>
    <cellStyle name="Normal 8 11" xfId="1864"/>
    <cellStyle name="Normal 8 12" xfId="1865"/>
    <cellStyle name="Normal 8 13" xfId="1866"/>
    <cellStyle name="Normal 8 2" xfId="1867"/>
    <cellStyle name="Normal 8 2 2" xfId="1868"/>
    <cellStyle name="Normal 8 3" xfId="1869"/>
    <cellStyle name="Normal 8 3 2" xfId="1870"/>
    <cellStyle name="Normal 8 4" xfId="1871"/>
    <cellStyle name="Normal 8 4 2" xfId="1872"/>
    <cellStyle name="Normal 8 5" xfId="1873"/>
    <cellStyle name="Normal 8 5 2" xfId="1874"/>
    <cellStyle name="Normal 8 6" xfId="1875"/>
    <cellStyle name="Normal 8 6 2" xfId="1876"/>
    <cellStyle name="Normal 8 7" xfId="1877"/>
    <cellStyle name="Normal 8 8" xfId="1878"/>
    <cellStyle name="Normal 8 9" xfId="1879"/>
    <cellStyle name="Normal 80" xfId="1880"/>
    <cellStyle name="Normal 80 2" xfId="1881"/>
    <cellStyle name="Normal 80 3" xfId="1882"/>
    <cellStyle name="Normal 80 4" xfId="1883"/>
    <cellStyle name="Normal 80 5" xfId="1884"/>
    <cellStyle name="Normal 80 6" xfId="1885"/>
    <cellStyle name="Normal 80 7" xfId="1886"/>
    <cellStyle name="Normal 80 8" xfId="1887"/>
    <cellStyle name="Normal 81" xfId="1888"/>
    <cellStyle name="Normal 81 2" xfId="1889"/>
    <cellStyle name="Normal 81 3" xfId="1890"/>
    <cellStyle name="Normal 81 4" xfId="1891"/>
    <cellStyle name="Normal 81 5" xfId="1892"/>
    <cellStyle name="Normal 81 6" xfId="1893"/>
    <cellStyle name="Normal 81 7" xfId="1894"/>
    <cellStyle name="Normal 81 8" xfId="1895"/>
    <cellStyle name="Normal 82" xfId="1896"/>
    <cellStyle name="Normal 82 2" xfId="1897"/>
    <cellStyle name="Normal 82 3" xfId="1898"/>
    <cellStyle name="Normal 82 4" xfId="1899"/>
    <cellStyle name="Normal 82 5" xfId="1900"/>
    <cellStyle name="Normal 82 6" xfId="1901"/>
    <cellStyle name="Normal 82 7" xfId="1902"/>
    <cellStyle name="Normal 82 8" xfId="1903"/>
    <cellStyle name="Normal 83" xfId="1904"/>
    <cellStyle name="Normal 83 2" xfId="1905"/>
    <cellStyle name="Normal 83 3" xfId="1906"/>
    <cellStyle name="Normal 83 4" xfId="1907"/>
    <cellStyle name="Normal 83 5" xfId="1908"/>
    <cellStyle name="Normal 83 6" xfId="1909"/>
    <cellStyle name="Normal 83 7" xfId="1910"/>
    <cellStyle name="Normal 83 8" xfId="1911"/>
    <cellStyle name="Normal 84" xfId="1912"/>
    <cellStyle name="Normal 84 2" xfId="1913"/>
    <cellStyle name="Normal 84 3" xfId="1914"/>
    <cellStyle name="Normal 84 4" xfId="1915"/>
    <cellStyle name="Normal 84 5" xfId="1916"/>
    <cellStyle name="Normal 84 6" xfId="1917"/>
    <cellStyle name="Normal 84 7" xfId="1918"/>
    <cellStyle name="Normal 84 8" xfId="1919"/>
    <cellStyle name="Normal 85" xfId="1920"/>
    <cellStyle name="Normal 85 2" xfId="1921"/>
    <cellStyle name="Normal 85 3" xfId="1922"/>
    <cellStyle name="Normal 85 4" xfId="1923"/>
    <cellStyle name="Normal 85 5" xfId="1924"/>
    <cellStyle name="Normal 85 6" xfId="1925"/>
    <cellStyle name="Normal 85 7" xfId="1926"/>
    <cellStyle name="Normal 85 8" xfId="1927"/>
    <cellStyle name="Normal 86" xfId="1928"/>
    <cellStyle name="Normal 86 2" xfId="1929"/>
    <cellStyle name="Normal 86 3" xfId="1930"/>
    <cellStyle name="Normal 86 4" xfId="1931"/>
    <cellStyle name="Normal 86 5" xfId="1932"/>
    <cellStyle name="Normal 86 6" xfId="1933"/>
    <cellStyle name="Normal 86 7" xfId="1934"/>
    <cellStyle name="Normal 86 8" xfId="1935"/>
    <cellStyle name="Normal 87" xfId="1936"/>
    <cellStyle name="Normal 87 2" xfId="1937"/>
    <cellStyle name="Normal 87 3" xfId="1938"/>
    <cellStyle name="Normal 87 4" xfId="1939"/>
    <cellStyle name="Normal 87 5" xfId="1940"/>
    <cellStyle name="Normal 87 6" xfId="1941"/>
    <cellStyle name="Normal 87 7" xfId="1942"/>
    <cellStyle name="Normal 87 8" xfId="1943"/>
    <cellStyle name="Normal 88" xfId="1944"/>
    <cellStyle name="Normal 88 2" xfId="1945"/>
    <cellStyle name="Normal 88 3" xfId="1946"/>
    <cellStyle name="Normal 88 4" xfId="1947"/>
    <cellStyle name="Normal 88 5" xfId="1948"/>
    <cellStyle name="Normal 88 6" xfId="1949"/>
    <cellStyle name="Normal 88 7" xfId="1950"/>
    <cellStyle name="Normal 88 8" xfId="1951"/>
    <cellStyle name="Normal 89" xfId="1952"/>
    <cellStyle name="Normal 89 2" xfId="1953"/>
    <cellStyle name="Normal 89 3" xfId="1954"/>
    <cellStyle name="Normal 89 4" xfId="1955"/>
    <cellStyle name="Normal 89 5" xfId="1956"/>
    <cellStyle name="Normal 89 6" xfId="1957"/>
    <cellStyle name="Normal 89 7" xfId="1958"/>
    <cellStyle name="Normal 89 8" xfId="1959"/>
    <cellStyle name="Normal 9" xfId="1960"/>
    <cellStyle name="Normal 9 10" xfId="1961"/>
    <cellStyle name="Normal 9 11" xfId="1962"/>
    <cellStyle name="Normal 9 12" xfId="1963"/>
    <cellStyle name="Normal 9 13" xfId="1964"/>
    <cellStyle name="Normal 9 2" xfId="1965"/>
    <cellStyle name="Normal 9 2 2" xfId="1966"/>
    <cellStyle name="Normal 9 3" xfId="1967"/>
    <cellStyle name="Normal 9 3 2" xfId="1968"/>
    <cellStyle name="Normal 9 4" xfId="1969"/>
    <cellStyle name="Normal 9 4 2" xfId="1970"/>
    <cellStyle name="Normal 9 5" xfId="1971"/>
    <cellStyle name="Normal 9 5 2" xfId="1972"/>
    <cellStyle name="Normal 9 6" xfId="1973"/>
    <cellStyle name="Normal 9 6 2" xfId="1974"/>
    <cellStyle name="Normal 9 7" xfId="1975"/>
    <cellStyle name="Normal 9 8" xfId="1976"/>
    <cellStyle name="Normal 9 9" xfId="1977"/>
    <cellStyle name="Normal 90" xfId="1978"/>
    <cellStyle name="Normal 90 2" xfId="1979"/>
    <cellStyle name="Normal 90 3" xfId="1980"/>
    <cellStyle name="Normal 90 4" xfId="1981"/>
    <cellStyle name="Normal 90 5" xfId="1982"/>
    <cellStyle name="Normal 90 6" xfId="1983"/>
    <cellStyle name="Normal 90 7" xfId="1984"/>
    <cellStyle name="Normal 90 8" xfId="1985"/>
    <cellStyle name="Normal 91" xfId="1986"/>
    <cellStyle name="Normal 91 2" xfId="1987"/>
    <cellStyle name="Normal 91 3" xfId="1988"/>
    <cellStyle name="Normal 91 4" xfId="1989"/>
    <cellStyle name="Normal 91 5" xfId="1990"/>
    <cellStyle name="Normal 91 6" xfId="1991"/>
    <cellStyle name="Normal 91 7" xfId="1992"/>
    <cellStyle name="Normal 91 8" xfId="1993"/>
    <cellStyle name="Normal 92" xfId="1994"/>
    <cellStyle name="Normal 92 2" xfId="1995"/>
    <cellStyle name="Normal 92 3" xfId="1996"/>
    <cellStyle name="Normal 92 4" xfId="1997"/>
    <cellStyle name="Normal 92 5" xfId="1998"/>
    <cellStyle name="Normal 92 6" xfId="1999"/>
    <cellStyle name="Normal 92 7" xfId="2000"/>
    <cellStyle name="Normal 92 8" xfId="2001"/>
    <cellStyle name="Normal 93" xfId="2002"/>
    <cellStyle name="Normal 93 2" xfId="2003"/>
    <cellStyle name="Normal 93 3" xfId="2004"/>
    <cellStyle name="Normal 93 4" xfId="2005"/>
    <cellStyle name="Normal 93 5" xfId="2006"/>
    <cellStyle name="Normal 93 6" xfId="2007"/>
    <cellStyle name="Normal 93 7" xfId="2008"/>
    <cellStyle name="Normal 93 8" xfId="2009"/>
    <cellStyle name="Normal 94" xfId="2010"/>
    <cellStyle name="Normal 94 2" xfId="2011"/>
    <cellStyle name="Normal 94 3" xfId="2012"/>
    <cellStyle name="Normal 94 4" xfId="2013"/>
    <cellStyle name="Normal 94 5" xfId="2014"/>
    <cellStyle name="Normal 94 6" xfId="2015"/>
    <cellStyle name="Normal 94 7" xfId="2016"/>
    <cellStyle name="Normal 94 8" xfId="2017"/>
    <cellStyle name="Normal 95" xfId="2018"/>
    <cellStyle name="Normal 95 2" xfId="2019"/>
    <cellStyle name="Normal 95 3" xfId="2020"/>
    <cellStyle name="Normal 95 4" xfId="2021"/>
    <cellStyle name="Normal 95 5" xfId="2022"/>
    <cellStyle name="Normal 95 6" xfId="2023"/>
    <cellStyle name="Normal 95 7" xfId="2024"/>
    <cellStyle name="Normal 95 8" xfId="2025"/>
    <cellStyle name="Normal 96" xfId="2026"/>
    <cellStyle name="Normal 96 2" xfId="2027"/>
    <cellStyle name="Normal 96 3" xfId="2028"/>
    <cellStyle name="Normal 96 4" xfId="2029"/>
    <cellStyle name="Normal 96 5" xfId="2030"/>
    <cellStyle name="Normal 96 6" xfId="2031"/>
    <cellStyle name="Normal 96 7" xfId="2032"/>
    <cellStyle name="Normal 96 8" xfId="2033"/>
    <cellStyle name="Normal 97" xfId="2034"/>
    <cellStyle name="Normal 97 2" xfId="2035"/>
    <cellStyle name="Normal 97 3" xfId="2036"/>
    <cellStyle name="Normal 97 4" xfId="2037"/>
    <cellStyle name="Normal 97 5" xfId="2038"/>
    <cellStyle name="Normal 97 6" xfId="2039"/>
    <cellStyle name="Normal 97 7" xfId="2040"/>
    <cellStyle name="Normal 97 8" xfId="2041"/>
    <cellStyle name="Normal 98" xfId="2042"/>
    <cellStyle name="Normal 98 2" xfId="2043"/>
    <cellStyle name="Normal 98 3" xfId="2044"/>
    <cellStyle name="Normal 98 4" xfId="2045"/>
    <cellStyle name="Normal 98 5" xfId="2046"/>
    <cellStyle name="Normal 98 6" xfId="2047"/>
    <cellStyle name="Normal 98 7" xfId="2048"/>
    <cellStyle name="Normal 98 8" xfId="2049"/>
    <cellStyle name="Normal 99" xfId="2050"/>
    <cellStyle name="Normal 99 2" xfId="2051"/>
    <cellStyle name="Normal 99 3" xfId="2052"/>
    <cellStyle name="Normal 99 4" xfId="2053"/>
    <cellStyle name="Normal 99 5" xfId="2054"/>
    <cellStyle name="Normal 99 6" xfId="2055"/>
    <cellStyle name="Normal 99 7" xfId="2056"/>
    <cellStyle name="Normal 99 8" xfId="2057"/>
    <cellStyle name="Note 2" xfId="2058"/>
    <cellStyle name="Note 2 10" xfId="2059"/>
    <cellStyle name="Note 2 11" xfId="2060"/>
    <cellStyle name="Note 2 12" xfId="2061"/>
    <cellStyle name="Note 2 13" xfId="2062"/>
    <cellStyle name="Note 2 2" xfId="2063"/>
    <cellStyle name="Note 2 2 2" xfId="2064"/>
    <cellStyle name="Note 2 3" xfId="2065"/>
    <cellStyle name="Note 2 3 2" xfId="2066"/>
    <cellStyle name="Note 2 4" xfId="2067"/>
    <cellStyle name="Note 2 4 2" xfId="2068"/>
    <cellStyle name="Note 2 5" xfId="2069"/>
    <cellStyle name="Note 2 5 2" xfId="2070"/>
    <cellStyle name="Note 2 6" xfId="2071"/>
    <cellStyle name="Note 2 6 2" xfId="2072"/>
    <cellStyle name="Note 2 7" xfId="2073"/>
    <cellStyle name="Note 2 8" xfId="2074"/>
    <cellStyle name="Note 2 9" xfId="2075"/>
    <cellStyle name="Note 3" xfId="2076"/>
    <cellStyle name="Note 3 10" xfId="2077"/>
    <cellStyle name="Note 3 11" xfId="2078"/>
    <cellStyle name="Note 3 12" xfId="2079"/>
    <cellStyle name="Note 3 13" xfId="2080"/>
    <cellStyle name="Note 3 2" xfId="2081"/>
    <cellStyle name="Note 3 2 2" xfId="2082"/>
    <cellStyle name="Note 3 3" xfId="2083"/>
    <cellStyle name="Note 3 3 2" xfId="2084"/>
    <cellStyle name="Note 3 4" xfId="2085"/>
    <cellStyle name="Note 3 4 2" xfId="2086"/>
    <cellStyle name="Note 3 5" xfId="2087"/>
    <cellStyle name="Note 3 5 2" xfId="2088"/>
    <cellStyle name="Note 3 6" xfId="2089"/>
    <cellStyle name="Note 3 6 2" xfId="2090"/>
    <cellStyle name="Note 3 7" xfId="2091"/>
    <cellStyle name="Note 3 8" xfId="2092"/>
    <cellStyle name="Note 3 9" xfId="2093"/>
    <cellStyle name="Note 4" xfId="2094"/>
    <cellStyle name="Note 4 10" xfId="2095"/>
    <cellStyle name="Note 4 11" xfId="2096"/>
    <cellStyle name="Note 4 2" xfId="2097"/>
    <cellStyle name="Note 4 2 2" xfId="2098"/>
    <cellStyle name="Note 4 3" xfId="2099"/>
    <cellStyle name="Note 4 3 2" xfId="2100"/>
    <cellStyle name="Note 4 4" xfId="2101"/>
    <cellStyle name="Note 4 4 2" xfId="2102"/>
    <cellStyle name="Note 4 5" xfId="2103"/>
    <cellStyle name="Note 4 6" xfId="2104"/>
    <cellStyle name="Note 4 7" xfId="2105"/>
    <cellStyle name="Note 4 8" xfId="2106"/>
    <cellStyle name="Note 4 9" xfId="2107"/>
    <cellStyle name="Note 5" xfId="2108"/>
    <cellStyle name="Note 5 10" xfId="2109"/>
    <cellStyle name="Note 5 11" xfId="2110"/>
    <cellStyle name="Note 5 2" xfId="2111"/>
    <cellStyle name="Note 5 2 2" xfId="2112"/>
    <cellStyle name="Note 5 3" xfId="2113"/>
    <cellStyle name="Note 5 3 2" xfId="2114"/>
    <cellStyle name="Note 5 4" xfId="2115"/>
    <cellStyle name="Note 5 4 2" xfId="2116"/>
    <cellStyle name="Note 5 5" xfId="2117"/>
    <cellStyle name="Note 5 6" xfId="2118"/>
    <cellStyle name="Note 5 7" xfId="2119"/>
    <cellStyle name="Note 5 8" xfId="2120"/>
    <cellStyle name="Note 5 9" xfId="2121"/>
    <cellStyle name="Note 6" xfId="2122"/>
    <cellStyle name="Note 6 2" xfId="2123"/>
    <cellStyle name="Note 7" xfId="2124"/>
    <cellStyle name="Note 7 2" xfId="2125"/>
    <cellStyle name="Note 8" xfId="2126"/>
    <cellStyle name="Output 2" xfId="2127"/>
    <cellStyle name="Percent 10" xfId="2128"/>
    <cellStyle name="Percent 10 2" xfId="2129"/>
    <cellStyle name="Percent 10 3" xfId="2130"/>
    <cellStyle name="Percent 10 4" xfId="2131"/>
    <cellStyle name="Percent 10 5" xfId="2132"/>
    <cellStyle name="Percent 10 6" xfId="2133"/>
    <cellStyle name="Percent 10 7" xfId="2134"/>
    <cellStyle name="Percent 10 8" xfId="2135"/>
    <cellStyle name="Percent 11" xfId="2136"/>
    <cellStyle name="Percent 11 2" xfId="2137"/>
    <cellStyle name="Percent 11 3" xfId="2138"/>
    <cellStyle name="Percent 11 4" xfId="2139"/>
    <cellStyle name="Percent 11 5" xfId="2140"/>
    <cellStyle name="Percent 11 6" xfId="2141"/>
    <cellStyle name="Percent 11 7" xfId="2142"/>
    <cellStyle name="Percent 11 8" xfId="2143"/>
    <cellStyle name="Percent 12" xfId="2144"/>
    <cellStyle name="Percent 12 2" xfId="2145"/>
    <cellStyle name="Percent 12 3" xfId="2146"/>
    <cellStyle name="Percent 12 4" xfId="2147"/>
    <cellStyle name="Percent 12 5" xfId="2148"/>
    <cellStyle name="Percent 12 6" xfId="2149"/>
    <cellStyle name="Percent 12 7" xfId="2150"/>
    <cellStyle name="Percent 12 8" xfId="2151"/>
    <cellStyle name="Percent 13" xfId="2152"/>
    <cellStyle name="Percent 2" xfId="2153"/>
    <cellStyle name="Percent 2 2" xfId="2154"/>
    <cellStyle name="Percent 2 3" xfId="2155"/>
    <cellStyle name="Percent 2 4" xfId="2156"/>
    <cellStyle name="Percent 2 5" xfId="2157"/>
    <cellStyle name="Percent 2 6" xfId="2158"/>
    <cellStyle name="Percent 2 7" xfId="2159"/>
    <cellStyle name="Percent 2 8" xfId="2160"/>
    <cellStyle name="Percent 2 9" xfId="2161"/>
    <cellStyle name="Percent 3" xfId="2162"/>
    <cellStyle name="Percent 3 2" xfId="2163"/>
    <cellStyle name="Percent 3 3" xfId="2164"/>
    <cellStyle name="Percent 3 4" xfId="2165"/>
    <cellStyle name="Percent 3 5" xfId="2166"/>
    <cellStyle name="Percent 3 6" xfId="2167"/>
    <cellStyle name="Percent 3 7" xfId="2168"/>
    <cellStyle name="Percent 3 8" xfId="2169"/>
    <cellStyle name="Percent 3 9" xfId="2170"/>
    <cellStyle name="Percent 4" xfId="2171"/>
    <cellStyle name="Percent 4 2" xfId="2172"/>
    <cellStyle name="Percent 4 3" xfId="2173"/>
    <cellStyle name="Percent 4 4" xfId="2174"/>
    <cellStyle name="Percent 4 5" xfId="2175"/>
    <cellStyle name="Percent 4 6" xfId="2176"/>
    <cellStyle name="Percent 4 7" xfId="2177"/>
    <cellStyle name="Percent 4 8" xfId="2178"/>
    <cellStyle name="Percent 5" xfId="2179"/>
    <cellStyle name="Percent 5 2" xfId="2180"/>
    <cellStyle name="Percent 5 3" xfId="2181"/>
    <cellStyle name="Percent 5 4" xfId="2182"/>
    <cellStyle name="Percent 5 5" xfId="2183"/>
    <cellStyle name="Percent 5 6" xfId="2184"/>
    <cellStyle name="Percent 5 7" xfId="2185"/>
    <cellStyle name="Percent 5 8" xfId="2186"/>
    <cellStyle name="Percent 6" xfId="2187"/>
    <cellStyle name="Percent 6 2" xfId="2188"/>
    <cellStyle name="Percent 6 3" xfId="2189"/>
    <cellStyle name="Percent 6 4" xfId="2190"/>
    <cellStyle name="Percent 6 5" xfId="2191"/>
    <cellStyle name="Percent 6 6" xfId="2192"/>
    <cellStyle name="Percent 6 7" xfId="2193"/>
    <cellStyle name="Percent 6 8" xfId="2194"/>
    <cellStyle name="Percent 7" xfId="2195"/>
    <cellStyle name="Percent 7 2" xfId="2196"/>
    <cellStyle name="Percent 7 3" xfId="2197"/>
    <cellStyle name="Percent 7 4" xfId="2198"/>
    <cellStyle name="Percent 7 5" xfId="2199"/>
    <cellStyle name="Percent 7 6" xfId="2200"/>
    <cellStyle name="Percent 7 7" xfId="2201"/>
    <cellStyle name="Percent 7 8" xfId="2202"/>
    <cellStyle name="Percent 8" xfId="2203"/>
    <cellStyle name="Percent 8 2" xfId="2204"/>
    <cellStyle name="Percent 8 3" xfId="2205"/>
    <cellStyle name="Percent 8 4" xfId="2206"/>
    <cellStyle name="Percent 8 5" xfId="2207"/>
    <cellStyle name="Percent 8 6" xfId="2208"/>
    <cellStyle name="Percent 8 7" xfId="2209"/>
    <cellStyle name="Percent 8 8" xfId="2210"/>
    <cellStyle name="Percent 9" xfId="2211"/>
    <cellStyle name="Percent 9 2" xfId="2212"/>
    <cellStyle name="Percent 9 3" xfId="2213"/>
    <cellStyle name="Percent 9 4" xfId="2214"/>
    <cellStyle name="Percent 9 5" xfId="2215"/>
    <cellStyle name="Percent 9 6" xfId="2216"/>
    <cellStyle name="Percent 9 7" xfId="2217"/>
    <cellStyle name="Percent 9 8" xfId="2218"/>
    <cellStyle name="Total 2" xfId="2219"/>
    <cellStyle name="Warning Text 2" xfId="22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5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DA HPSLDC"/>
      <sheetName val="Sheet15"/>
      <sheetName val="MD"/>
      <sheetName val="P&amp;T"/>
      <sheetName val="IC"/>
      <sheetName val="ALL IC"/>
      <sheetName val="DHIL (2)"/>
      <sheetName val="Sheet14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1">
        <row r="2">
          <cell r="C2">
            <v>44474</v>
          </cell>
        </row>
      </sheetData>
      <sheetData sheetId="42"/>
      <sheetData sheetId="43"/>
      <sheetData sheetId="44"/>
      <sheetData sheetId="45"/>
      <sheetData sheetId="46">
        <row r="4">
          <cell r="D4">
            <v>3.0499999999999999E-2</v>
          </cell>
          <cell r="E4">
            <v>3.0499999999999999E-2</v>
          </cell>
          <cell r="F4">
            <v>3.0499999999999999E-2</v>
          </cell>
          <cell r="G4">
            <v>3.0499999999999999E-2</v>
          </cell>
        </row>
      </sheetData>
      <sheetData sheetId="47"/>
      <sheetData sheetId="48"/>
      <sheetData sheetId="49"/>
      <sheetData sheetId="50"/>
      <sheetData sheetId="51"/>
      <sheetData sheetId="52"/>
      <sheetData sheetId="53">
        <row r="11">
          <cell r="F11">
            <v>45</v>
          </cell>
          <cell r="X11">
            <v>143.22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6"/>
      <sheetData sheetId="77"/>
      <sheetData sheetId="78"/>
      <sheetData sheetId="79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115"/>
  <sheetViews>
    <sheetView tabSelected="1" view="pageBreakPreview" topLeftCell="B1" zoomScale="50" zoomScaleNormal="70" zoomScaleSheetLayoutView="50" workbookViewId="0">
      <pane xSplit="2" ySplit="9" topLeftCell="AB90" activePane="bottomRight" state="frozen"/>
      <selection pane="topRight"/>
      <selection pane="bottomLeft"/>
      <selection pane="bottomRight" activeCell="C8" sqref="C8:BC104"/>
    </sheetView>
  </sheetViews>
  <sheetFormatPr defaultColWidth="9.109375" defaultRowHeight="14.4"/>
  <cols>
    <col min="1" max="1" width="24.6640625" style="79" customWidth="1"/>
    <col min="2" max="2" width="19.88671875" style="32" customWidth="1"/>
    <col min="3" max="3" width="10.33203125" style="5" customWidth="1"/>
    <col min="4" max="4" width="10.109375" style="5" customWidth="1"/>
    <col min="5" max="5" width="10" style="5" customWidth="1"/>
    <col min="6" max="6" width="9.88671875" style="5" customWidth="1"/>
    <col min="7" max="8" width="9.109375" style="5"/>
    <col min="9" max="9" width="31.88671875" style="5" bestFit="1" customWidth="1"/>
    <col min="10" max="10" width="9.109375" style="5"/>
    <col min="11" max="13" width="10.88671875" style="5" customWidth="1"/>
    <col min="14" max="14" width="11.33203125" style="5" customWidth="1"/>
    <col min="15" max="15" width="10.88671875" style="5" customWidth="1"/>
    <col min="16" max="16" width="10.33203125" style="5" customWidth="1"/>
    <col min="17" max="19" width="9.109375" style="5"/>
    <col min="20" max="20" width="13.5546875" style="5" customWidth="1"/>
    <col min="21" max="21" width="10.44140625" style="5" customWidth="1"/>
    <col min="22" max="23" width="10.5546875" style="5" customWidth="1"/>
    <col min="24" max="24" width="14.109375" style="5" customWidth="1"/>
    <col min="25" max="26" width="13.33203125" style="5" customWidth="1"/>
    <col min="27" max="29" width="13" style="5" customWidth="1"/>
    <col min="30" max="30" width="10.44140625" style="5" customWidth="1"/>
    <col min="31" max="31" width="10.88671875" style="5" bestFit="1" customWidth="1"/>
    <col min="32" max="32" width="10.88671875" style="5" customWidth="1"/>
    <col min="33" max="40" width="9.109375" style="5"/>
    <col min="41" max="41" width="10.88671875" style="5" customWidth="1"/>
    <col min="42" max="43" width="9.109375" style="5"/>
    <col min="44" max="44" width="10.6640625" style="5" customWidth="1"/>
    <col min="45" max="48" width="9.109375" style="5"/>
    <col min="49" max="49" width="13" style="5" customWidth="1"/>
    <col min="50" max="50" width="11.88671875" style="5" customWidth="1"/>
    <col min="51" max="51" width="12" style="5" customWidth="1"/>
    <col min="52" max="55" width="9.109375" style="5"/>
    <col min="56" max="56" width="16.33203125" style="5" customWidth="1"/>
    <col min="57" max="60" width="7.33203125" style="5" customWidth="1"/>
    <col min="61" max="61" width="10.5546875" style="5" hidden="1" customWidth="1"/>
    <col min="62" max="62" width="10" style="5" hidden="1" customWidth="1"/>
    <col min="63" max="64" width="8.5546875" style="5" hidden="1" customWidth="1"/>
    <col min="65" max="65" width="16.109375" style="5" customWidth="1"/>
    <col min="66" max="67" width="7.33203125" style="5" customWidth="1"/>
    <col min="68" max="68" width="11" style="5" hidden="1" customWidth="1"/>
    <col min="69" max="69" width="11.109375" style="5" hidden="1" customWidth="1"/>
    <col min="70" max="70" width="12.5546875" style="5" hidden="1" customWidth="1"/>
    <col min="71" max="73" width="12" style="5" hidden="1" customWidth="1"/>
    <col min="74" max="76" width="0" style="5" hidden="1" customWidth="1"/>
    <col min="77" max="16384" width="9.109375" style="5"/>
  </cols>
  <sheetData>
    <row r="1" spans="1:95" ht="3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1:95" s="21" customFormat="1" ht="94.5" customHeight="1">
      <c r="A2" s="6" t="str">
        <f>"ENTITLEMENT For dated "</f>
        <v xml:space="preserve">ENTITLEMENT For dated </v>
      </c>
      <c r="B2" s="7"/>
      <c r="C2" s="8" t="s">
        <v>1</v>
      </c>
      <c r="D2" s="8" t="s">
        <v>2</v>
      </c>
      <c r="E2" s="8" t="s">
        <v>3</v>
      </c>
      <c r="F2" s="9" t="s">
        <v>4</v>
      </c>
      <c r="G2" s="9" t="s">
        <v>5</v>
      </c>
      <c r="H2" s="9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8" t="s">
        <v>17</v>
      </c>
      <c r="T2" s="8" t="s">
        <v>18</v>
      </c>
      <c r="U2" s="8" t="s">
        <v>19</v>
      </c>
      <c r="V2" s="10" t="s">
        <v>20</v>
      </c>
      <c r="W2" s="10" t="s">
        <v>21</v>
      </c>
      <c r="X2" s="10" t="s">
        <v>22</v>
      </c>
      <c r="Y2" s="10" t="s">
        <v>23</v>
      </c>
      <c r="Z2" s="10" t="s">
        <v>24</v>
      </c>
      <c r="AA2" s="9" t="s">
        <v>25</v>
      </c>
      <c r="AB2" s="11" t="s">
        <v>26</v>
      </c>
      <c r="AC2" s="9" t="s">
        <v>27</v>
      </c>
      <c r="AD2" s="9" t="s">
        <v>28</v>
      </c>
      <c r="AE2" s="12" t="s">
        <v>29</v>
      </c>
      <c r="AF2" s="13" t="s">
        <v>30</v>
      </c>
      <c r="AG2" s="8" t="s">
        <v>31</v>
      </c>
      <c r="AH2" s="8" t="s">
        <v>32</v>
      </c>
      <c r="AI2" s="8" t="s">
        <v>33</v>
      </c>
      <c r="AJ2" s="14" t="s">
        <v>34</v>
      </c>
      <c r="AK2" s="14" t="s">
        <v>35</v>
      </c>
      <c r="AL2" s="8" t="s">
        <v>36</v>
      </c>
      <c r="AM2" s="8" t="s">
        <v>37</v>
      </c>
      <c r="AN2" s="8" t="s">
        <v>38</v>
      </c>
      <c r="AO2" s="15" t="s">
        <v>39</v>
      </c>
      <c r="AP2" s="8" t="s">
        <v>40</v>
      </c>
      <c r="AQ2" s="16" t="s">
        <v>41</v>
      </c>
      <c r="AR2" s="8" t="s">
        <v>42</v>
      </c>
      <c r="AS2" s="8" t="s">
        <v>43</v>
      </c>
      <c r="AT2" s="8" t="s">
        <v>44</v>
      </c>
      <c r="AU2" s="16" t="s">
        <v>45</v>
      </c>
      <c r="AV2" s="16" t="s">
        <v>46</v>
      </c>
      <c r="AW2" s="9" t="s">
        <v>47</v>
      </c>
      <c r="AX2" s="9" t="s">
        <v>48</v>
      </c>
      <c r="AY2" s="9" t="s">
        <v>49</v>
      </c>
      <c r="AZ2" s="8" t="s">
        <v>50</v>
      </c>
      <c r="BA2" s="8" t="s">
        <v>51</v>
      </c>
      <c r="BB2" s="8" t="s">
        <v>52</v>
      </c>
      <c r="BC2" s="8" t="s">
        <v>53</v>
      </c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8" t="s">
        <v>54</v>
      </c>
      <c r="BQ2" s="19"/>
      <c r="BR2" s="20" t="s">
        <v>55</v>
      </c>
      <c r="BS2" s="20" t="s">
        <v>56</v>
      </c>
      <c r="BT2" s="20" t="s">
        <v>57</v>
      </c>
      <c r="BU2" s="20" t="s">
        <v>58</v>
      </c>
    </row>
    <row r="3" spans="1:95" s="30" customFormat="1" ht="20.25" customHeight="1">
      <c r="A3" s="22">
        <f xml:space="preserve"> '[1]Form-1_AnticipatedVsActual_BI'!C2</f>
        <v>44474</v>
      </c>
      <c r="B3" s="23"/>
      <c r="C3" s="24">
        <v>1</v>
      </c>
      <c r="D3" s="24">
        <v>2</v>
      </c>
      <c r="E3" s="24">
        <v>3</v>
      </c>
      <c r="F3" s="24">
        <v>4</v>
      </c>
      <c r="G3" s="24">
        <v>5</v>
      </c>
      <c r="H3" s="24">
        <v>6</v>
      </c>
      <c r="I3" s="24">
        <v>7</v>
      </c>
      <c r="J3" s="24">
        <v>8</v>
      </c>
      <c r="K3" s="24">
        <v>9</v>
      </c>
      <c r="L3" s="24">
        <v>10</v>
      </c>
      <c r="M3" s="24">
        <v>11</v>
      </c>
      <c r="N3" s="24">
        <v>12</v>
      </c>
      <c r="O3" s="24">
        <v>13</v>
      </c>
      <c r="P3" s="24">
        <v>14</v>
      </c>
      <c r="Q3" s="24">
        <v>15</v>
      </c>
      <c r="R3" s="24">
        <v>16</v>
      </c>
      <c r="S3" s="24">
        <v>17</v>
      </c>
      <c r="T3" s="24">
        <v>18</v>
      </c>
      <c r="U3" s="24">
        <v>19</v>
      </c>
      <c r="V3" s="24">
        <v>20</v>
      </c>
      <c r="W3" s="24">
        <v>21</v>
      </c>
      <c r="X3" s="24">
        <v>22</v>
      </c>
      <c r="Y3" s="24">
        <v>23</v>
      </c>
      <c r="Z3" s="24">
        <v>24</v>
      </c>
      <c r="AA3" s="24">
        <v>25</v>
      </c>
      <c r="AB3" s="24">
        <v>26</v>
      </c>
      <c r="AC3" s="24">
        <v>27</v>
      </c>
      <c r="AD3" s="24">
        <v>28</v>
      </c>
      <c r="AE3" s="24">
        <v>29</v>
      </c>
      <c r="AF3" s="24">
        <v>30</v>
      </c>
      <c r="AG3" s="24">
        <v>31</v>
      </c>
      <c r="AH3" s="24">
        <v>32</v>
      </c>
      <c r="AI3" s="24">
        <v>33</v>
      </c>
      <c r="AJ3" s="24">
        <v>34</v>
      </c>
      <c r="AK3" s="24">
        <v>35</v>
      </c>
      <c r="AL3" s="24">
        <v>36</v>
      </c>
      <c r="AM3" s="24">
        <v>37</v>
      </c>
      <c r="AN3" s="24">
        <v>38</v>
      </c>
      <c r="AO3" s="24">
        <v>39</v>
      </c>
      <c r="AP3" s="24">
        <v>40</v>
      </c>
      <c r="AQ3" s="24">
        <v>41</v>
      </c>
      <c r="AR3" s="24">
        <v>42</v>
      </c>
      <c r="AS3" s="24">
        <v>43</v>
      </c>
      <c r="AT3" s="24">
        <v>44</v>
      </c>
      <c r="AU3" s="24">
        <v>45</v>
      </c>
      <c r="AV3" s="24">
        <v>46</v>
      </c>
      <c r="AW3" s="24">
        <v>47</v>
      </c>
      <c r="AX3" s="24">
        <v>48</v>
      </c>
      <c r="AY3" s="24">
        <v>49</v>
      </c>
      <c r="AZ3" s="24">
        <v>50</v>
      </c>
      <c r="BA3" s="24">
        <v>51</v>
      </c>
      <c r="BB3" s="24">
        <v>52</v>
      </c>
      <c r="BC3" s="24">
        <v>53</v>
      </c>
      <c r="BD3" s="25"/>
      <c r="BE3" s="25"/>
      <c r="BF3" s="26"/>
      <c r="BG3" s="25"/>
      <c r="BH3" s="25"/>
      <c r="BI3" s="25"/>
      <c r="BJ3" s="25"/>
      <c r="BK3" s="25"/>
      <c r="BL3" s="25"/>
      <c r="BM3" s="25"/>
      <c r="BN3" s="25"/>
      <c r="BO3" s="25"/>
      <c r="BP3" s="18"/>
      <c r="BQ3" s="19"/>
      <c r="BR3" s="27"/>
      <c r="BS3" s="28"/>
      <c r="BT3" s="28"/>
      <c r="BU3" s="29"/>
    </row>
    <row r="4" spans="1:95" s="30" customFormat="1" ht="10.5" customHeight="1">
      <c r="A4" s="31"/>
      <c r="B4" s="32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6"/>
      <c r="BG4" s="25"/>
      <c r="BH4" s="25"/>
      <c r="BI4" s="25"/>
      <c r="BJ4" s="25"/>
      <c r="BK4" s="25"/>
      <c r="BL4" s="25"/>
      <c r="BM4" s="25"/>
      <c r="BN4" s="25"/>
      <c r="BO4" s="25"/>
      <c r="BP4" s="18"/>
      <c r="BQ4" s="19"/>
      <c r="BR4" s="33"/>
      <c r="BS4" s="34"/>
      <c r="BT4" s="34"/>
      <c r="BU4" s="35"/>
    </row>
    <row r="5" spans="1:95" s="30" customFormat="1" ht="10.5" customHeight="1">
      <c r="A5" s="31"/>
      <c r="B5" s="36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6"/>
      <c r="BG5" s="25"/>
      <c r="BH5" s="25"/>
      <c r="BI5" s="25"/>
      <c r="BJ5" s="25"/>
      <c r="BK5" s="25"/>
      <c r="BL5" s="25"/>
      <c r="BM5" s="25"/>
      <c r="BN5" s="25"/>
      <c r="BO5" s="25"/>
      <c r="BP5" s="18"/>
      <c r="BQ5" s="19"/>
      <c r="BR5" s="33"/>
      <c r="BS5" s="34"/>
      <c r="BT5" s="34"/>
      <c r="BU5" s="35"/>
    </row>
    <row r="6" spans="1:95" s="30" customFormat="1" ht="10.5" customHeight="1">
      <c r="A6" s="31"/>
      <c r="B6" s="31"/>
      <c r="C6" s="37" t="s">
        <v>59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6"/>
      <c r="BG6" s="25"/>
      <c r="BH6" s="25"/>
      <c r="BI6" s="25"/>
      <c r="BJ6" s="25"/>
      <c r="BK6" s="25"/>
      <c r="BL6" s="25"/>
      <c r="BM6" s="25"/>
      <c r="BN6" s="25"/>
      <c r="BO6" s="25"/>
      <c r="BP6" s="18"/>
      <c r="BQ6" s="19"/>
      <c r="BR6" s="33"/>
      <c r="BS6" s="34"/>
      <c r="BT6" s="34"/>
      <c r="BU6" s="35"/>
    </row>
    <row r="7" spans="1:95" s="47" customFormat="1" ht="28.5" customHeight="1">
      <c r="A7" s="38"/>
      <c r="B7" s="39" t="s">
        <v>60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>
        <f ca="1">NOW()</f>
        <v>44475.352540162035</v>
      </c>
      <c r="AE7" s="41"/>
      <c r="AF7" s="41"/>
      <c r="AG7" s="41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3"/>
      <c r="BB7" s="42"/>
      <c r="BC7" s="42"/>
      <c r="BD7" s="43"/>
      <c r="BE7" s="43"/>
      <c r="BF7" s="43"/>
      <c r="BG7" s="43"/>
      <c r="BH7" s="43"/>
      <c r="BI7" s="44" t="s">
        <v>61</v>
      </c>
      <c r="BJ7" s="44"/>
      <c r="BK7" s="44"/>
      <c r="BL7" s="44"/>
      <c r="BM7" s="44"/>
      <c r="BN7" s="43"/>
      <c r="BO7" s="43"/>
      <c r="BP7" s="18"/>
      <c r="BQ7" s="19"/>
      <c r="BR7" s="45">
        <f>'[1]Form-5-Losses'!D4</f>
        <v>3.0499999999999999E-2</v>
      </c>
      <c r="BS7" s="45">
        <f>'[1]Form-5-Losses'!E4</f>
        <v>3.0499999999999999E-2</v>
      </c>
      <c r="BT7" s="45">
        <f>'[1]Form-5-Losses'!F4</f>
        <v>3.0499999999999999E-2</v>
      </c>
      <c r="BU7" s="45">
        <f>'[1]Form-5-Losses'!G4</f>
        <v>3.0499999999999999E-2</v>
      </c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</row>
    <row r="8" spans="1:95" s="21" customFormat="1" ht="167.4" customHeight="1" thickBot="1">
      <c r="A8" s="48" t="s">
        <v>62</v>
      </c>
      <c r="B8" s="49"/>
      <c r="C8" s="16" t="s">
        <v>63</v>
      </c>
      <c r="D8" s="16" t="s">
        <v>64</v>
      </c>
      <c r="E8" s="16" t="s">
        <v>65</v>
      </c>
      <c r="F8" s="50" t="s">
        <v>66</v>
      </c>
      <c r="G8" s="50" t="s">
        <v>67</v>
      </c>
      <c r="H8" s="50" t="s">
        <v>68</v>
      </c>
      <c r="I8" s="8" t="s">
        <v>69</v>
      </c>
      <c r="J8" s="16" t="s">
        <v>70</v>
      </c>
      <c r="K8" s="16" t="s">
        <v>71</v>
      </c>
      <c r="L8" s="16" t="s">
        <v>72</v>
      </c>
      <c r="M8" s="16" t="s">
        <v>73</v>
      </c>
      <c r="N8" s="16" t="s">
        <v>74</v>
      </c>
      <c r="O8" s="16" t="s">
        <v>75</v>
      </c>
      <c r="P8" s="16" t="s">
        <v>76</v>
      </c>
      <c r="Q8" s="16"/>
      <c r="R8" s="16" t="s">
        <v>77</v>
      </c>
      <c r="S8" s="16" t="s">
        <v>78</v>
      </c>
      <c r="T8" s="16" t="s">
        <v>79</v>
      </c>
      <c r="U8" s="16" t="s">
        <v>80</v>
      </c>
      <c r="V8" s="51"/>
      <c r="W8" s="51" t="s">
        <v>81</v>
      </c>
      <c r="X8" s="10"/>
      <c r="Y8" s="10" t="s">
        <v>82</v>
      </c>
      <c r="Z8" s="10" t="s">
        <v>83</v>
      </c>
      <c r="AA8" s="51" t="s">
        <v>84</v>
      </c>
      <c r="AB8" s="52"/>
      <c r="AC8" s="50"/>
      <c r="AD8" s="50" t="s">
        <v>85</v>
      </c>
      <c r="AE8" s="53" t="s">
        <v>86</v>
      </c>
      <c r="AF8" s="54" t="s">
        <v>87</v>
      </c>
      <c r="AG8" s="16" t="s">
        <v>88</v>
      </c>
      <c r="AH8" s="16" t="s">
        <v>89</v>
      </c>
      <c r="AI8" s="16" t="s">
        <v>90</v>
      </c>
      <c r="AJ8" s="55" t="s">
        <v>91</v>
      </c>
      <c r="AK8" s="55" t="s">
        <v>92</v>
      </c>
      <c r="AL8" s="16" t="s">
        <v>93</v>
      </c>
      <c r="AM8" s="16" t="s">
        <v>94</v>
      </c>
      <c r="AN8" s="16" t="s">
        <v>95</v>
      </c>
      <c r="AO8" s="56" t="s">
        <v>96</v>
      </c>
      <c r="AP8" s="16" t="s">
        <v>97</v>
      </c>
      <c r="AQ8" s="16" t="s">
        <v>98</v>
      </c>
      <c r="AR8" s="8"/>
      <c r="AS8" s="8"/>
      <c r="AT8" s="8"/>
      <c r="AU8" s="16" t="s">
        <v>99</v>
      </c>
      <c r="AV8" s="16" t="s">
        <v>100</v>
      </c>
      <c r="AW8" s="50" t="s">
        <v>101</v>
      </c>
      <c r="AX8" s="50" t="s">
        <v>102</v>
      </c>
      <c r="AY8" s="50" t="s">
        <v>103</v>
      </c>
      <c r="AZ8" s="50" t="s">
        <v>104</v>
      </c>
      <c r="BA8" s="50" t="s">
        <v>105</v>
      </c>
      <c r="BB8" s="16" t="s">
        <v>106</v>
      </c>
      <c r="BC8" s="16" t="s">
        <v>107</v>
      </c>
      <c r="BD8" s="57"/>
      <c r="BE8" s="57"/>
      <c r="BF8" s="57"/>
      <c r="BG8" s="57"/>
      <c r="BH8" s="57"/>
      <c r="BI8" s="58" t="s">
        <v>108</v>
      </c>
      <c r="BJ8" s="58" t="s">
        <v>109</v>
      </c>
      <c r="BK8" s="58" t="s">
        <v>110</v>
      </c>
      <c r="BL8" s="58" t="s">
        <v>111</v>
      </c>
      <c r="BM8" s="58" t="s">
        <v>112</v>
      </c>
      <c r="BN8" s="57"/>
      <c r="BO8" s="57"/>
      <c r="BP8" s="59" t="s">
        <v>113</v>
      </c>
      <c r="BQ8" s="60" t="s">
        <v>114</v>
      </c>
      <c r="BR8" s="59" t="s">
        <v>115</v>
      </c>
    </row>
    <row r="9" spans="1:95" ht="18" customHeight="1">
      <c r="A9" s="61" t="s">
        <v>116</v>
      </c>
      <c r="B9" s="62" t="s">
        <v>116</v>
      </c>
      <c r="C9">
        <v>0</v>
      </c>
      <c r="D9">
        <v>0</v>
      </c>
      <c r="E9">
        <v>0</v>
      </c>
      <c r="F9">
        <v>0</v>
      </c>
      <c r="G9">
        <v>0</v>
      </c>
      <c r="H9">
        <v>3.0543999999999998</v>
      </c>
      <c r="I9">
        <v>40.357596999999998</v>
      </c>
      <c r="J9">
        <v>7.2</v>
      </c>
      <c r="K9">
        <v>79.417000000000002</v>
      </c>
      <c r="L9">
        <v>46.445880000000002</v>
      </c>
      <c r="M9">
        <v>9.8800000000000008</v>
      </c>
      <c r="N9">
        <v>0</v>
      </c>
      <c r="O9">
        <v>10.836</v>
      </c>
      <c r="P9">
        <v>5.4180000000000001</v>
      </c>
      <c r="Q9"/>
      <c r="R9">
        <v>0.91441799999999995</v>
      </c>
      <c r="S9">
        <v>27.503975000000001</v>
      </c>
      <c r="T9">
        <v>9.8760480000000008</v>
      </c>
      <c r="U9">
        <v>0</v>
      </c>
      <c r="V9"/>
      <c r="W9">
        <v>0</v>
      </c>
      <c r="X9"/>
      <c r="Y9">
        <v>14.34375</v>
      </c>
      <c r="Z9">
        <v>110.88</v>
      </c>
      <c r="AA9">
        <v>0</v>
      </c>
      <c r="AB9"/>
      <c r="AC9"/>
      <c r="AD9">
        <v>11.6706</v>
      </c>
      <c r="AE9">
        <v>360.3236</v>
      </c>
      <c r="AF9">
        <v>0</v>
      </c>
      <c r="AG9">
        <v>5.4757499999999997</v>
      </c>
      <c r="AH9">
        <v>98.907600000000002</v>
      </c>
      <c r="AI9">
        <v>0</v>
      </c>
      <c r="AJ9">
        <v>13.94</v>
      </c>
      <c r="AK9">
        <v>33.03</v>
      </c>
      <c r="AL9">
        <v>16.3125</v>
      </c>
      <c r="AM9">
        <v>33.478124999999999</v>
      </c>
      <c r="AN9">
        <v>5.0490000000000004</v>
      </c>
      <c r="AO9">
        <v>0</v>
      </c>
      <c r="AP9">
        <v>2.3035000000000001</v>
      </c>
      <c r="AQ9">
        <v>0</v>
      </c>
      <c r="AR9"/>
      <c r="AS9"/>
      <c r="AT9"/>
      <c r="AU9">
        <v>3.8016000000000001</v>
      </c>
      <c r="AV9">
        <v>0.87087000000000003</v>
      </c>
      <c r="AW9">
        <v>0</v>
      </c>
      <c r="AX9">
        <v>5.5359999999999996</v>
      </c>
      <c r="AY9">
        <v>11.592504</v>
      </c>
      <c r="AZ9">
        <v>7.6440000000000001</v>
      </c>
      <c r="BA9">
        <v>0.6</v>
      </c>
      <c r="BB9">
        <v>12.465999999999999</v>
      </c>
      <c r="BC9">
        <v>0</v>
      </c>
      <c r="BD9" s="57"/>
      <c r="BE9" s="63"/>
      <c r="BF9" s="63"/>
      <c r="BG9" s="63"/>
      <c r="BH9" s="63"/>
      <c r="BI9" s="64">
        <v>0</v>
      </c>
      <c r="BJ9" s="64">
        <v>0</v>
      </c>
      <c r="BK9" s="64">
        <v>0</v>
      </c>
      <c r="BL9" s="64">
        <v>0</v>
      </c>
      <c r="BM9" s="65">
        <f>SUM(C9:BC9)</f>
        <v>989.12871699999982</v>
      </c>
      <c r="BN9" s="63"/>
      <c r="BO9" s="63"/>
      <c r="BP9" s="66">
        <v>0</v>
      </c>
      <c r="BQ9" s="67">
        <v>0</v>
      </c>
      <c r="BR9" s="66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</row>
    <row r="10" spans="1:95" ht="18" customHeight="1">
      <c r="A10" s="61" t="s">
        <v>117</v>
      </c>
      <c r="B10" s="68" t="s">
        <v>117</v>
      </c>
      <c r="C10">
        <v>0</v>
      </c>
      <c r="D10">
        <v>0</v>
      </c>
      <c r="E10">
        <v>0</v>
      </c>
      <c r="F10">
        <v>0</v>
      </c>
      <c r="G10">
        <v>0</v>
      </c>
      <c r="H10">
        <v>3.0543999999999998</v>
      </c>
      <c r="I10">
        <v>40.357596999999998</v>
      </c>
      <c r="J10">
        <v>7.2</v>
      </c>
      <c r="K10">
        <v>57.984839999999998</v>
      </c>
      <c r="L10">
        <v>46.445880000000002</v>
      </c>
      <c r="M10">
        <v>9.8800000000000008</v>
      </c>
      <c r="N10">
        <v>0</v>
      </c>
      <c r="O10">
        <v>10.836</v>
      </c>
      <c r="P10">
        <v>5.4180000000000001</v>
      </c>
      <c r="Q10"/>
      <c r="R10">
        <v>0.91441799999999995</v>
      </c>
      <c r="S10">
        <v>27.503975000000001</v>
      </c>
      <c r="T10">
        <v>9.8760480000000008</v>
      </c>
      <c r="U10">
        <v>0</v>
      </c>
      <c r="V10"/>
      <c r="W10">
        <v>0</v>
      </c>
      <c r="X10"/>
      <c r="Y10">
        <v>14.34375</v>
      </c>
      <c r="Z10">
        <v>110.88</v>
      </c>
      <c r="AA10">
        <v>0</v>
      </c>
      <c r="AB10"/>
      <c r="AC10"/>
      <c r="AD10">
        <v>11.6706</v>
      </c>
      <c r="AE10">
        <v>360.3236</v>
      </c>
      <c r="AF10">
        <v>0</v>
      </c>
      <c r="AG10">
        <v>5.4757499999999997</v>
      </c>
      <c r="AH10">
        <v>98.907600000000002</v>
      </c>
      <c r="AI10">
        <v>0</v>
      </c>
      <c r="AJ10">
        <v>13.94</v>
      </c>
      <c r="AK10">
        <v>33.03</v>
      </c>
      <c r="AL10">
        <v>16.3125</v>
      </c>
      <c r="AM10">
        <v>33.478124999999999</v>
      </c>
      <c r="AN10">
        <v>5.0490000000000004</v>
      </c>
      <c r="AO10">
        <v>0</v>
      </c>
      <c r="AP10">
        <v>2.3035000000000001</v>
      </c>
      <c r="AQ10">
        <v>0</v>
      </c>
      <c r="AR10"/>
      <c r="AS10"/>
      <c r="AT10"/>
      <c r="AU10">
        <v>3.8016000000000001</v>
      </c>
      <c r="AV10">
        <v>0.87087000000000003</v>
      </c>
      <c r="AW10">
        <v>0</v>
      </c>
      <c r="AX10">
        <v>5.5359999999999996</v>
      </c>
      <c r="AY10">
        <v>11.592504</v>
      </c>
      <c r="AZ10">
        <v>7.6440000000000001</v>
      </c>
      <c r="BA10">
        <v>0.6</v>
      </c>
      <c r="BB10">
        <v>12.465999999999999</v>
      </c>
      <c r="BC10">
        <v>0</v>
      </c>
      <c r="BD10" s="57"/>
      <c r="BE10" s="63"/>
      <c r="BF10" s="63"/>
      <c r="BG10" s="63"/>
      <c r="BH10" s="63"/>
      <c r="BI10" s="64">
        <v>6.66</v>
      </c>
      <c r="BJ10" s="64">
        <v>6.66</v>
      </c>
      <c r="BK10" s="64">
        <v>6.66</v>
      </c>
      <c r="BL10" s="64">
        <v>6.66</v>
      </c>
      <c r="BM10" s="65">
        <f t="shared" ref="BM10:BM73" si="0">SUM(C10:BC10)</f>
        <v>967.69655699999987</v>
      </c>
      <c r="BN10" s="63"/>
      <c r="BO10" s="63"/>
      <c r="BP10" s="66">
        <v>6.66</v>
      </c>
      <c r="BQ10" s="67">
        <v>6.66</v>
      </c>
      <c r="BR10" s="66">
        <v>6.77</v>
      </c>
      <c r="BS10" s="5">
        <v>6.77</v>
      </c>
      <c r="BT10" s="5">
        <v>6.77</v>
      </c>
      <c r="BU10" s="5">
        <v>6.77</v>
      </c>
      <c r="BV10" s="5">
        <v>6.77</v>
      </c>
      <c r="BW10" s="5">
        <v>6.77</v>
      </c>
      <c r="BX10" s="5">
        <v>6.77</v>
      </c>
    </row>
    <row r="11" spans="1:95" ht="18" customHeight="1">
      <c r="A11" s="61" t="s">
        <v>118</v>
      </c>
      <c r="B11" s="68" t="s">
        <v>118</v>
      </c>
      <c r="C11">
        <v>0</v>
      </c>
      <c r="D11">
        <v>0</v>
      </c>
      <c r="E11">
        <v>0</v>
      </c>
      <c r="F11">
        <v>0</v>
      </c>
      <c r="G11">
        <v>0</v>
      </c>
      <c r="H11">
        <v>3.0543999999999998</v>
      </c>
      <c r="I11">
        <v>32.859907999999997</v>
      </c>
      <c r="J11">
        <v>7.2</v>
      </c>
      <c r="K11">
        <v>52.996319999999997</v>
      </c>
      <c r="L11">
        <v>46.445880000000002</v>
      </c>
      <c r="M11">
        <v>9.8800000000000008</v>
      </c>
      <c r="N11">
        <v>0</v>
      </c>
      <c r="O11">
        <v>10.836</v>
      </c>
      <c r="P11">
        <v>5.4180000000000001</v>
      </c>
      <c r="Q11"/>
      <c r="R11">
        <v>0.91441799999999995</v>
      </c>
      <c r="S11">
        <v>27.503975000000001</v>
      </c>
      <c r="T11">
        <v>9.8760480000000008</v>
      </c>
      <c r="U11">
        <v>0</v>
      </c>
      <c r="V11"/>
      <c r="W11">
        <v>0</v>
      </c>
      <c r="X11"/>
      <c r="Y11">
        <v>14.34375</v>
      </c>
      <c r="Z11">
        <v>110.88</v>
      </c>
      <c r="AA11">
        <v>0</v>
      </c>
      <c r="AB11"/>
      <c r="AC11"/>
      <c r="AD11">
        <v>11.6706</v>
      </c>
      <c r="AE11">
        <v>309.995</v>
      </c>
      <c r="AF11">
        <v>0</v>
      </c>
      <c r="AG11">
        <v>5.3267499999999997</v>
      </c>
      <c r="AH11">
        <v>98.907600000000002</v>
      </c>
      <c r="AI11">
        <v>0</v>
      </c>
      <c r="AJ11">
        <v>13.94</v>
      </c>
      <c r="AK11">
        <v>33.03</v>
      </c>
      <c r="AL11">
        <v>16.3125</v>
      </c>
      <c r="AM11">
        <v>33.478124999999999</v>
      </c>
      <c r="AN11">
        <v>5.0490000000000004</v>
      </c>
      <c r="AO11">
        <v>0</v>
      </c>
      <c r="AP11">
        <v>2.3035000000000001</v>
      </c>
      <c r="AQ11">
        <v>0</v>
      </c>
      <c r="AR11"/>
      <c r="AS11"/>
      <c r="AT11"/>
      <c r="AU11">
        <v>3.8016000000000001</v>
      </c>
      <c r="AV11">
        <v>0.87087000000000003</v>
      </c>
      <c r="AW11">
        <v>0</v>
      </c>
      <c r="AX11">
        <v>5.5359999999999996</v>
      </c>
      <c r="AY11">
        <v>11.592504</v>
      </c>
      <c r="AZ11">
        <v>7.6440000000000001</v>
      </c>
      <c r="BA11">
        <v>0.6</v>
      </c>
      <c r="BB11">
        <v>5.6909999999999998</v>
      </c>
      <c r="BC11">
        <v>0</v>
      </c>
      <c r="BD11" s="57"/>
      <c r="BE11" s="63"/>
      <c r="BF11" s="63"/>
      <c r="BG11" s="63"/>
      <c r="BH11" s="63"/>
      <c r="BI11" s="64">
        <v>7.16</v>
      </c>
      <c r="BJ11" s="64">
        <v>7.16</v>
      </c>
      <c r="BK11" s="64">
        <v>7.16</v>
      </c>
      <c r="BL11" s="64">
        <v>7.16</v>
      </c>
      <c r="BM11" s="65">
        <f t="shared" si="0"/>
        <v>897.95774799999992</v>
      </c>
      <c r="BN11" s="63"/>
      <c r="BO11" s="63"/>
      <c r="BP11" s="66">
        <v>7.16</v>
      </c>
      <c r="BQ11" s="67">
        <v>7.16</v>
      </c>
      <c r="BR11" s="66">
        <v>7.16</v>
      </c>
      <c r="BS11" s="5">
        <v>7.16</v>
      </c>
      <c r="BT11" s="5">
        <v>7.16</v>
      </c>
      <c r="BU11" s="5">
        <v>7.16</v>
      </c>
      <c r="BV11" s="5">
        <v>7.16</v>
      </c>
      <c r="BW11" s="5">
        <v>7.16</v>
      </c>
      <c r="BX11" s="5">
        <v>7.16</v>
      </c>
    </row>
    <row r="12" spans="1:95" ht="18" customHeight="1">
      <c r="A12" s="61" t="s">
        <v>119</v>
      </c>
      <c r="B12" s="68" t="s">
        <v>119</v>
      </c>
      <c r="C12">
        <v>0</v>
      </c>
      <c r="D12">
        <v>0</v>
      </c>
      <c r="E12">
        <v>0</v>
      </c>
      <c r="F12">
        <v>0</v>
      </c>
      <c r="G12">
        <v>0</v>
      </c>
      <c r="H12">
        <v>3.0543999999999998</v>
      </c>
      <c r="I12">
        <v>32.859907999999997</v>
      </c>
      <c r="J12">
        <v>7.2</v>
      </c>
      <c r="K12">
        <v>52.996319999999997</v>
      </c>
      <c r="L12">
        <v>46.445880000000002</v>
      </c>
      <c r="M12">
        <v>9.8800000000000008</v>
      </c>
      <c r="N12">
        <v>0</v>
      </c>
      <c r="O12">
        <v>10.836</v>
      </c>
      <c r="P12">
        <v>5.4180000000000001</v>
      </c>
      <c r="Q12"/>
      <c r="R12">
        <v>0.91441799999999995</v>
      </c>
      <c r="S12">
        <v>27.503975000000001</v>
      </c>
      <c r="T12">
        <v>9.8760480000000008</v>
      </c>
      <c r="U12">
        <v>0</v>
      </c>
      <c r="V12"/>
      <c r="W12">
        <v>0</v>
      </c>
      <c r="X12"/>
      <c r="Y12">
        <v>14.34375</v>
      </c>
      <c r="Z12">
        <v>55.44</v>
      </c>
      <c r="AA12">
        <v>0</v>
      </c>
      <c r="AB12"/>
      <c r="AC12"/>
      <c r="AD12">
        <v>11.6706</v>
      </c>
      <c r="AE12">
        <v>237.05500000000001</v>
      </c>
      <c r="AF12">
        <v>0</v>
      </c>
      <c r="AG12">
        <v>5.3267499999999997</v>
      </c>
      <c r="AH12">
        <v>98.907600000000002</v>
      </c>
      <c r="AI12">
        <v>0</v>
      </c>
      <c r="AJ12">
        <v>13.94</v>
      </c>
      <c r="AK12">
        <v>33.03</v>
      </c>
      <c r="AL12">
        <v>16.3125</v>
      </c>
      <c r="AM12">
        <v>33.478124999999999</v>
      </c>
      <c r="AN12">
        <v>5.0490000000000004</v>
      </c>
      <c r="AO12">
        <v>0</v>
      </c>
      <c r="AP12">
        <v>2.3035000000000001</v>
      </c>
      <c r="AQ12">
        <v>0</v>
      </c>
      <c r="AR12"/>
      <c r="AS12"/>
      <c r="AT12"/>
      <c r="AU12">
        <v>3.8016000000000001</v>
      </c>
      <c r="AV12">
        <v>0.87087000000000003</v>
      </c>
      <c r="AW12">
        <v>0</v>
      </c>
      <c r="AX12">
        <v>5.5359999999999996</v>
      </c>
      <c r="AY12">
        <v>11.592504</v>
      </c>
      <c r="AZ12">
        <v>7.6440000000000001</v>
      </c>
      <c r="BA12">
        <v>0.6</v>
      </c>
      <c r="BB12">
        <v>6.5039999999999996</v>
      </c>
      <c r="BC12">
        <v>0</v>
      </c>
      <c r="BD12" s="57"/>
      <c r="BE12" s="63"/>
      <c r="BF12" s="63"/>
      <c r="BG12" s="63"/>
      <c r="BH12" s="63"/>
      <c r="BI12" s="64">
        <v>0</v>
      </c>
      <c r="BJ12" s="64">
        <v>0</v>
      </c>
      <c r="BK12" s="64">
        <v>0</v>
      </c>
      <c r="BL12" s="64">
        <v>0</v>
      </c>
      <c r="BM12" s="65">
        <f t="shared" si="0"/>
        <v>770.3907479999998</v>
      </c>
      <c r="BN12" s="63"/>
      <c r="BO12" s="63"/>
      <c r="BP12" s="66">
        <v>0</v>
      </c>
      <c r="BQ12" s="67">
        <v>0</v>
      </c>
      <c r="BR12" s="66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</row>
    <row r="13" spans="1:95" ht="18" customHeight="1">
      <c r="A13" s="61" t="s">
        <v>120</v>
      </c>
      <c r="B13" s="68" t="s">
        <v>120</v>
      </c>
      <c r="C13">
        <v>0</v>
      </c>
      <c r="D13">
        <v>0</v>
      </c>
      <c r="E13">
        <v>0</v>
      </c>
      <c r="F13">
        <v>0</v>
      </c>
      <c r="G13">
        <v>0</v>
      </c>
      <c r="H13">
        <v>3.0543999999999998</v>
      </c>
      <c r="I13">
        <v>32.859907999999997</v>
      </c>
      <c r="J13">
        <v>7.2</v>
      </c>
      <c r="K13">
        <v>52.996319999999997</v>
      </c>
      <c r="L13">
        <v>46.445880000000002</v>
      </c>
      <c r="M13">
        <v>9.8800000000000008</v>
      </c>
      <c r="N13">
        <v>0</v>
      </c>
      <c r="O13">
        <v>10.836</v>
      </c>
      <c r="P13">
        <v>5.4180000000000001</v>
      </c>
      <c r="Q13"/>
      <c r="R13">
        <v>0.91441799999999995</v>
      </c>
      <c r="S13">
        <v>27.503975000000001</v>
      </c>
      <c r="T13">
        <v>9.8760480000000008</v>
      </c>
      <c r="U13">
        <v>0</v>
      </c>
      <c r="V13"/>
      <c r="W13">
        <v>0</v>
      </c>
      <c r="X13"/>
      <c r="Y13">
        <v>14.34375</v>
      </c>
      <c r="Z13">
        <v>53.76</v>
      </c>
      <c r="AA13">
        <v>0</v>
      </c>
      <c r="AB13"/>
      <c r="AC13"/>
      <c r="AD13">
        <v>11.6706</v>
      </c>
      <c r="AE13">
        <v>237.05500000000001</v>
      </c>
      <c r="AF13">
        <v>0</v>
      </c>
      <c r="AG13">
        <v>5.3267499999999997</v>
      </c>
      <c r="AH13">
        <v>98.907600000000002</v>
      </c>
      <c r="AI13">
        <v>0</v>
      </c>
      <c r="AJ13">
        <v>13.94</v>
      </c>
      <c r="AK13">
        <v>33.03</v>
      </c>
      <c r="AL13">
        <v>16.3125</v>
      </c>
      <c r="AM13">
        <v>33.478124999999999</v>
      </c>
      <c r="AN13">
        <v>5.0490000000000004</v>
      </c>
      <c r="AO13">
        <v>0</v>
      </c>
      <c r="AP13">
        <v>2.3035000000000001</v>
      </c>
      <c r="AQ13">
        <v>0</v>
      </c>
      <c r="AR13"/>
      <c r="AS13"/>
      <c r="AT13"/>
      <c r="AU13">
        <v>3.8016000000000001</v>
      </c>
      <c r="AV13">
        <v>0.87087000000000003</v>
      </c>
      <c r="AW13">
        <v>0</v>
      </c>
      <c r="AX13">
        <v>5.5359999999999996</v>
      </c>
      <c r="AY13">
        <v>11.592504</v>
      </c>
      <c r="AZ13">
        <v>7.6440000000000001</v>
      </c>
      <c r="BA13">
        <v>0.6</v>
      </c>
      <c r="BB13">
        <v>6.5039999999999996</v>
      </c>
      <c r="BC13">
        <v>0</v>
      </c>
      <c r="BD13" s="57"/>
      <c r="BE13" s="63"/>
      <c r="BF13" s="63"/>
      <c r="BG13" s="63"/>
      <c r="BH13" s="63"/>
      <c r="BI13" s="64">
        <v>0</v>
      </c>
      <c r="BJ13" s="64">
        <v>0</v>
      </c>
      <c r="BK13" s="64">
        <v>0</v>
      </c>
      <c r="BL13" s="64">
        <v>0</v>
      </c>
      <c r="BM13" s="65">
        <f t="shared" si="0"/>
        <v>768.71074799999985</v>
      </c>
      <c r="BN13" s="63"/>
      <c r="BO13" s="63"/>
      <c r="BP13" s="66">
        <v>0</v>
      </c>
      <c r="BQ13" s="67">
        <v>0</v>
      </c>
      <c r="BR13" s="66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</row>
    <row r="14" spans="1:95" ht="18" customHeight="1">
      <c r="A14" s="61" t="s">
        <v>121</v>
      </c>
      <c r="B14" s="68" t="s">
        <v>121</v>
      </c>
      <c r="C14">
        <v>0</v>
      </c>
      <c r="D14">
        <v>0</v>
      </c>
      <c r="E14">
        <v>0</v>
      </c>
      <c r="F14">
        <v>0</v>
      </c>
      <c r="G14">
        <v>0</v>
      </c>
      <c r="H14">
        <v>3.0543999999999998</v>
      </c>
      <c r="I14">
        <v>32.859907999999997</v>
      </c>
      <c r="J14">
        <v>7.2</v>
      </c>
      <c r="K14">
        <v>52.996319999999997</v>
      </c>
      <c r="L14">
        <v>46.445880000000002</v>
      </c>
      <c r="M14">
        <v>9.8800000000000008</v>
      </c>
      <c r="N14">
        <v>0</v>
      </c>
      <c r="O14">
        <v>10.836</v>
      </c>
      <c r="P14">
        <v>5.4180000000000001</v>
      </c>
      <c r="Q14"/>
      <c r="R14">
        <v>0.91441799999999995</v>
      </c>
      <c r="S14">
        <v>27.503975000000001</v>
      </c>
      <c r="T14">
        <v>9.8760480000000008</v>
      </c>
      <c r="U14">
        <v>0</v>
      </c>
      <c r="V14"/>
      <c r="W14">
        <v>0</v>
      </c>
      <c r="X14"/>
      <c r="Y14">
        <v>14.34375</v>
      </c>
      <c r="Z14">
        <v>0</v>
      </c>
      <c r="AA14">
        <v>0</v>
      </c>
      <c r="AB14"/>
      <c r="AC14"/>
      <c r="AD14">
        <v>11.6706</v>
      </c>
      <c r="AE14">
        <v>237.05500000000001</v>
      </c>
      <c r="AF14">
        <v>0</v>
      </c>
      <c r="AG14">
        <v>5.3267499999999997</v>
      </c>
      <c r="AH14">
        <v>98.907600000000002</v>
      </c>
      <c r="AI14">
        <v>0</v>
      </c>
      <c r="AJ14">
        <v>13.94</v>
      </c>
      <c r="AK14">
        <v>33.03</v>
      </c>
      <c r="AL14">
        <v>16.3125</v>
      </c>
      <c r="AM14">
        <v>33.478124999999999</v>
      </c>
      <c r="AN14">
        <v>5.0490000000000004</v>
      </c>
      <c r="AO14">
        <v>0</v>
      </c>
      <c r="AP14">
        <v>2.3035000000000001</v>
      </c>
      <c r="AQ14">
        <v>0</v>
      </c>
      <c r="AR14"/>
      <c r="AS14"/>
      <c r="AT14"/>
      <c r="AU14">
        <v>3.8016000000000001</v>
      </c>
      <c r="AV14">
        <v>0.87087000000000003</v>
      </c>
      <c r="AW14">
        <v>0</v>
      </c>
      <c r="AX14">
        <v>5.5359999999999996</v>
      </c>
      <c r="AY14">
        <v>11.592504</v>
      </c>
      <c r="AZ14">
        <v>7.6440000000000001</v>
      </c>
      <c r="BA14">
        <v>0.6</v>
      </c>
      <c r="BB14">
        <v>6.5039999999999996</v>
      </c>
      <c r="BC14">
        <v>0</v>
      </c>
      <c r="BD14" s="57"/>
      <c r="BE14" s="63"/>
      <c r="BF14" s="63"/>
      <c r="BG14" s="63"/>
      <c r="BH14" s="63"/>
      <c r="BI14" s="64">
        <v>21.02</v>
      </c>
      <c r="BJ14" s="64">
        <v>21.02</v>
      </c>
      <c r="BK14" s="64">
        <v>21.02</v>
      </c>
      <c r="BL14" s="64">
        <v>21.02</v>
      </c>
      <c r="BM14" s="65">
        <f t="shared" si="0"/>
        <v>714.95074799999998</v>
      </c>
      <c r="BN14" s="63"/>
      <c r="BO14" s="63"/>
      <c r="BP14" s="66">
        <v>21.02</v>
      </c>
      <c r="BQ14" s="67">
        <v>21.02</v>
      </c>
      <c r="BR14" s="66">
        <v>21.02</v>
      </c>
      <c r="BS14" s="5">
        <v>21.02</v>
      </c>
      <c r="BT14" s="5">
        <v>21.02</v>
      </c>
      <c r="BU14" s="5">
        <v>21.02</v>
      </c>
      <c r="BV14" s="5">
        <v>21.02</v>
      </c>
      <c r="BW14" s="5">
        <v>21.02</v>
      </c>
      <c r="BX14" s="5">
        <v>21.02</v>
      </c>
    </row>
    <row r="15" spans="1:95" ht="18" customHeight="1">
      <c r="A15" s="61" t="s">
        <v>122</v>
      </c>
      <c r="B15" s="68" t="s">
        <v>122</v>
      </c>
      <c r="C15">
        <v>0</v>
      </c>
      <c r="D15">
        <v>0</v>
      </c>
      <c r="E15">
        <v>0</v>
      </c>
      <c r="F15">
        <v>0</v>
      </c>
      <c r="G15">
        <v>0</v>
      </c>
      <c r="H15">
        <v>3.0543999999999998</v>
      </c>
      <c r="I15">
        <v>32.859907999999997</v>
      </c>
      <c r="J15">
        <v>7.2</v>
      </c>
      <c r="K15">
        <v>26.499649999999999</v>
      </c>
      <c r="L15">
        <v>46.445880000000002</v>
      </c>
      <c r="M15">
        <v>9.8800000000000008</v>
      </c>
      <c r="N15">
        <v>0</v>
      </c>
      <c r="O15">
        <v>10.836</v>
      </c>
      <c r="P15">
        <v>5.4180000000000001</v>
      </c>
      <c r="Q15"/>
      <c r="R15">
        <v>0.91441799999999995</v>
      </c>
      <c r="S15">
        <v>28.366475000000001</v>
      </c>
      <c r="T15">
        <v>9.8760480000000008</v>
      </c>
      <c r="U15">
        <v>0</v>
      </c>
      <c r="V15"/>
      <c r="W15">
        <v>0</v>
      </c>
      <c r="X15"/>
      <c r="Y15">
        <v>14.34375</v>
      </c>
      <c r="Z15">
        <v>0</v>
      </c>
      <c r="AA15">
        <v>0</v>
      </c>
      <c r="AB15"/>
      <c r="AC15"/>
      <c r="AD15">
        <v>11.6706</v>
      </c>
      <c r="AE15">
        <v>237.05500000000001</v>
      </c>
      <c r="AF15">
        <v>0</v>
      </c>
      <c r="AG15">
        <v>5.3267499999999997</v>
      </c>
      <c r="AH15">
        <v>98.907600000000002</v>
      </c>
      <c r="AI15">
        <v>0</v>
      </c>
      <c r="AJ15">
        <v>13.94</v>
      </c>
      <c r="AK15">
        <v>33.03</v>
      </c>
      <c r="AL15">
        <v>16.3125</v>
      </c>
      <c r="AM15">
        <v>33.478124999999999</v>
      </c>
      <c r="AN15">
        <v>5.0490000000000004</v>
      </c>
      <c r="AO15">
        <v>0</v>
      </c>
      <c r="AP15">
        <v>2.3035000000000001</v>
      </c>
      <c r="AQ15">
        <v>0</v>
      </c>
      <c r="AR15"/>
      <c r="AS15"/>
      <c r="AT15"/>
      <c r="AU15">
        <v>3.8016000000000001</v>
      </c>
      <c r="AV15">
        <v>0.87087000000000003</v>
      </c>
      <c r="AW15">
        <v>0</v>
      </c>
      <c r="AX15">
        <v>5.5359999999999996</v>
      </c>
      <c r="AY15">
        <v>11.592504</v>
      </c>
      <c r="AZ15">
        <v>7.6440000000000001</v>
      </c>
      <c r="BA15">
        <v>0.6</v>
      </c>
      <c r="BB15">
        <v>6.5039999999999996</v>
      </c>
      <c r="BC15">
        <v>0</v>
      </c>
      <c r="BD15" s="57"/>
      <c r="BE15" s="63"/>
      <c r="BF15" s="63"/>
      <c r="BG15" s="63"/>
      <c r="BH15" s="63"/>
      <c r="BI15" s="64">
        <v>39.630000000000003</v>
      </c>
      <c r="BJ15" s="64">
        <v>39.630000000000003</v>
      </c>
      <c r="BK15" s="64">
        <v>39.630000000000003</v>
      </c>
      <c r="BL15" s="64">
        <v>39.630000000000003</v>
      </c>
      <c r="BM15" s="65">
        <f t="shared" si="0"/>
        <v>689.31657799999994</v>
      </c>
      <c r="BN15" s="63"/>
      <c r="BO15" s="63"/>
      <c r="BP15" s="66">
        <v>39.630000000000003</v>
      </c>
      <c r="BQ15" s="67">
        <v>39.630000000000003</v>
      </c>
      <c r="BR15" s="66">
        <v>39.630000000000003</v>
      </c>
      <c r="BS15" s="5">
        <v>39.630000000000003</v>
      </c>
      <c r="BT15" s="5">
        <v>39.630000000000003</v>
      </c>
      <c r="BU15" s="5">
        <v>39.630000000000003</v>
      </c>
      <c r="BV15" s="5">
        <v>39.630000000000003</v>
      </c>
      <c r="BW15" s="5">
        <v>39.630000000000003</v>
      </c>
      <c r="BX15" s="5">
        <v>39.630000000000003</v>
      </c>
    </row>
    <row r="16" spans="1:95" ht="18" customHeight="1">
      <c r="A16" s="61" t="s">
        <v>123</v>
      </c>
      <c r="B16" s="68" t="s">
        <v>123</v>
      </c>
      <c r="C16">
        <v>0</v>
      </c>
      <c r="D16">
        <v>0</v>
      </c>
      <c r="E16">
        <v>0</v>
      </c>
      <c r="F16">
        <v>0</v>
      </c>
      <c r="G16">
        <v>0</v>
      </c>
      <c r="H16">
        <v>3.0543999999999998</v>
      </c>
      <c r="I16">
        <v>32.859907999999997</v>
      </c>
      <c r="J16">
        <v>7.2</v>
      </c>
      <c r="K16">
        <v>0</v>
      </c>
      <c r="L16">
        <v>46.445880000000002</v>
      </c>
      <c r="M16">
        <v>9.8800000000000008</v>
      </c>
      <c r="N16">
        <v>0</v>
      </c>
      <c r="O16">
        <v>10.836</v>
      </c>
      <c r="P16">
        <v>5.4180000000000001</v>
      </c>
      <c r="Q16"/>
      <c r="R16">
        <v>0.91441799999999995</v>
      </c>
      <c r="S16">
        <v>18.303975000000001</v>
      </c>
      <c r="T16">
        <v>9.8760480000000008</v>
      </c>
      <c r="U16">
        <v>0</v>
      </c>
      <c r="V16"/>
      <c r="W16">
        <v>0</v>
      </c>
      <c r="X16"/>
      <c r="Y16">
        <v>14.34375</v>
      </c>
      <c r="Z16">
        <v>0</v>
      </c>
      <c r="AA16">
        <v>0</v>
      </c>
      <c r="AB16"/>
      <c r="AC16"/>
      <c r="AD16">
        <v>11.6706</v>
      </c>
      <c r="AE16">
        <v>237.05500000000001</v>
      </c>
      <c r="AF16">
        <v>0</v>
      </c>
      <c r="AG16">
        <v>5.3267499999999997</v>
      </c>
      <c r="AH16">
        <v>98.907600000000002</v>
      </c>
      <c r="AI16">
        <v>0</v>
      </c>
      <c r="AJ16">
        <v>13.94</v>
      </c>
      <c r="AK16">
        <v>33.03</v>
      </c>
      <c r="AL16">
        <v>16.3125</v>
      </c>
      <c r="AM16">
        <v>33.478124999999999</v>
      </c>
      <c r="AN16">
        <v>5.0490000000000004</v>
      </c>
      <c r="AO16">
        <v>0</v>
      </c>
      <c r="AP16">
        <v>2.3035000000000001</v>
      </c>
      <c r="AQ16">
        <v>0</v>
      </c>
      <c r="AR16"/>
      <c r="AS16"/>
      <c r="AT16"/>
      <c r="AU16">
        <v>3.8016000000000001</v>
      </c>
      <c r="AV16">
        <v>0.87087000000000003</v>
      </c>
      <c r="AW16">
        <v>0</v>
      </c>
      <c r="AX16">
        <v>5.5359999999999996</v>
      </c>
      <c r="AY16">
        <v>11.592504</v>
      </c>
      <c r="AZ16">
        <v>7.6440000000000001</v>
      </c>
      <c r="BA16">
        <v>0.6</v>
      </c>
      <c r="BB16">
        <v>6.5039999999999996</v>
      </c>
      <c r="BC16">
        <v>0</v>
      </c>
      <c r="BD16" s="57"/>
      <c r="BE16" s="63"/>
      <c r="BF16" s="63"/>
      <c r="BG16" s="63"/>
      <c r="BH16" s="63"/>
      <c r="BI16" s="64">
        <v>7.2</v>
      </c>
      <c r="BJ16" s="64">
        <v>7.2</v>
      </c>
      <c r="BK16" s="64">
        <v>7.2</v>
      </c>
      <c r="BL16" s="64">
        <v>7.2</v>
      </c>
      <c r="BM16" s="65">
        <f t="shared" si="0"/>
        <v>652.75442799999996</v>
      </c>
      <c r="BN16" s="63"/>
      <c r="BO16" s="63"/>
      <c r="BP16" s="66">
        <v>7.2</v>
      </c>
      <c r="BQ16" s="67">
        <v>7.2</v>
      </c>
      <c r="BR16" s="66">
        <v>7.2</v>
      </c>
      <c r="BS16" s="5">
        <v>7.2</v>
      </c>
      <c r="BT16" s="5">
        <v>7.2</v>
      </c>
      <c r="BU16" s="5">
        <v>7.2</v>
      </c>
      <c r="BV16" s="5">
        <v>7.2</v>
      </c>
      <c r="BW16" s="5">
        <v>7.2</v>
      </c>
      <c r="BX16" s="5">
        <v>0</v>
      </c>
    </row>
    <row r="17" spans="1:76" ht="18" customHeight="1">
      <c r="A17" s="61" t="s">
        <v>124</v>
      </c>
      <c r="B17" s="68" t="s">
        <v>124</v>
      </c>
      <c r="C17">
        <v>0</v>
      </c>
      <c r="D17">
        <v>0</v>
      </c>
      <c r="E17">
        <v>0</v>
      </c>
      <c r="F17">
        <v>0</v>
      </c>
      <c r="G17">
        <v>0</v>
      </c>
      <c r="H17">
        <v>3.0543999999999998</v>
      </c>
      <c r="I17">
        <v>32.859907999999997</v>
      </c>
      <c r="J17">
        <v>7.2</v>
      </c>
      <c r="K17">
        <v>0</v>
      </c>
      <c r="L17">
        <v>46.445880000000002</v>
      </c>
      <c r="M17">
        <v>9.8800000000000008</v>
      </c>
      <c r="N17">
        <v>0</v>
      </c>
      <c r="O17">
        <v>10.836</v>
      </c>
      <c r="P17">
        <v>5.4180000000000001</v>
      </c>
      <c r="Q17"/>
      <c r="R17">
        <v>0.91441799999999995</v>
      </c>
      <c r="S17">
        <v>18.303975000000001</v>
      </c>
      <c r="T17">
        <v>9.8760480000000008</v>
      </c>
      <c r="U17">
        <v>0</v>
      </c>
      <c r="V17"/>
      <c r="W17">
        <v>0</v>
      </c>
      <c r="X17"/>
      <c r="Y17">
        <v>14.34375</v>
      </c>
      <c r="Z17">
        <v>0</v>
      </c>
      <c r="AA17">
        <v>0</v>
      </c>
      <c r="AB17"/>
      <c r="AC17"/>
      <c r="AD17">
        <v>11.6706</v>
      </c>
      <c r="AE17">
        <v>237.05500000000001</v>
      </c>
      <c r="AF17">
        <v>0</v>
      </c>
      <c r="AG17">
        <v>5.3267499999999997</v>
      </c>
      <c r="AH17">
        <v>98.907600000000002</v>
      </c>
      <c r="AI17">
        <v>0</v>
      </c>
      <c r="AJ17">
        <v>13.94</v>
      </c>
      <c r="AK17">
        <v>33.03</v>
      </c>
      <c r="AL17">
        <v>16.3125</v>
      </c>
      <c r="AM17">
        <v>33.478124999999999</v>
      </c>
      <c r="AN17">
        <v>5.0490000000000004</v>
      </c>
      <c r="AO17">
        <v>0</v>
      </c>
      <c r="AP17">
        <v>2.3035000000000001</v>
      </c>
      <c r="AQ17">
        <v>0</v>
      </c>
      <c r="AR17"/>
      <c r="AS17"/>
      <c r="AT17"/>
      <c r="AU17">
        <v>3.8016000000000001</v>
      </c>
      <c r="AV17">
        <v>0.87087000000000003</v>
      </c>
      <c r="AW17">
        <v>0</v>
      </c>
      <c r="AX17">
        <v>5.5359999999999996</v>
      </c>
      <c r="AY17">
        <v>11.592504</v>
      </c>
      <c r="AZ17">
        <v>7.6440000000000001</v>
      </c>
      <c r="BA17">
        <v>0.6</v>
      </c>
      <c r="BB17">
        <v>6.5039999999999996</v>
      </c>
      <c r="BC17">
        <v>0</v>
      </c>
      <c r="BD17" s="57"/>
      <c r="BE17" s="63"/>
      <c r="BF17" s="63"/>
      <c r="BG17" s="63"/>
      <c r="BH17" s="63"/>
      <c r="BI17" s="64">
        <v>0</v>
      </c>
      <c r="BJ17" s="64">
        <v>0</v>
      </c>
      <c r="BK17" s="64">
        <v>0</v>
      </c>
      <c r="BL17" s="64">
        <v>0</v>
      </c>
      <c r="BM17" s="65">
        <f t="shared" si="0"/>
        <v>652.75442799999996</v>
      </c>
      <c r="BN17" s="63"/>
      <c r="BO17" s="63"/>
      <c r="BP17" s="66">
        <v>0</v>
      </c>
      <c r="BQ17" s="67">
        <v>0</v>
      </c>
      <c r="BR17" s="66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</row>
    <row r="18" spans="1:76" ht="18" customHeight="1">
      <c r="A18" s="61" t="s">
        <v>125</v>
      </c>
      <c r="B18" s="68" t="s">
        <v>125</v>
      </c>
      <c r="C18">
        <v>0</v>
      </c>
      <c r="D18">
        <v>0</v>
      </c>
      <c r="E18">
        <v>0</v>
      </c>
      <c r="F18">
        <v>0</v>
      </c>
      <c r="G18">
        <v>0</v>
      </c>
      <c r="H18">
        <v>3.0543999999999998</v>
      </c>
      <c r="I18">
        <v>32.859907999999997</v>
      </c>
      <c r="J18">
        <v>7.2</v>
      </c>
      <c r="K18">
        <v>0</v>
      </c>
      <c r="L18">
        <v>46.445880000000002</v>
      </c>
      <c r="M18">
        <v>9.8800000000000008</v>
      </c>
      <c r="N18">
        <v>0</v>
      </c>
      <c r="O18">
        <v>10.836</v>
      </c>
      <c r="P18">
        <v>5.4180000000000001</v>
      </c>
      <c r="Q18"/>
      <c r="R18">
        <v>0.91441799999999995</v>
      </c>
      <c r="S18">
        <v>18.303975000000001</v>
      </c>
      <c r="T18">
        <v>9.8760480000000008</v>
      </c>
      <c r="U18">
        <v>0</v>
      </c>
      <c r="V18"/>
      <c r="W18">
        <v>0</v>
      </c>
      <c r="X18"/>
      <c r="Y18">
        <v>14.34375</v>
      </c>
      <c r="Z18">
        <v>0</v>
      </c>
      <c r="AA18">
        <v>0</v>
      </c>
      <c r="AB18"/>
      <c r="AC18"/>
      <c r="AD18">
        <v>11.6706</v>
      </c>
      <c r="AE18">
        <v>237.05500000000001</v>
      </c>
      <c r="AF18">
        <v>0</v>
      </c>
      <c r="AG18">
        <v>5.3267499999999997</v>
      </c>
      <c r="AH18">
        <v>98.907600000000002</v>
      </c>
      <c r="AI18">
        <v>0</v>
      </c>
      <c r="AJ18">
        <v>13.94</v>
      </c>
      <c r="AK18">
        <v>33.03</v>
      </c>
      <c r="AL18">
        <v>16.3125</v>
      </c>
      <c r="AM18">
        <v>33.478124999999999</v>
      </c>
      <c r="AN18">
        <v>5.0490000000000004</v>
      </c>
      <c r="AO18">
        <v>0</v>
      </c>
      <c r="AP18">
        <v>2.3035000000000001</v>
      </c>
      <c r="AQ18">
        <v>0</v>
      </c>
      <c r="AR18"/>
      <c r="AS18"/>
      <c r="AT18"/>
      <c r="AU18">
        <v>3.8016000000000001</v>
      </c>
      <c r="AV18">
        <v>0.87087000000000003</v>
      </c>
      <c r="AW18">
        <v>0</v>
      </c>
      <c r="AX18">
        <v>5.5359999999999996</v>
      </c>
      <c r="AY18">
        <v>11.592504</v>
      </c>
      <c r="AZ18">
        <v>7.6440000000000001</v>
      </c>
      <c r="BA18">
        <v>0.6</v>
      </c>
      <c r="BB18">
        <v>6.5039999999999996</v>
      </c>
      <c r="BC18">
        <v>0</v>
      </c>
      <c r="BD18" s="57"/>
      <c r="BE18" s="63"/>
      <c r="BF18" s="63"/>
      <c r="BG18" s="63"/>
      <c r="BH18" s="63"/>
      <c r="BI18" s="64">
        <v>0</v>
      </c>
      <c r="BJ18" s="64">
        <v>0</v>
      </c>
      <c r="BK18" s="64">
        <v>0</v>
      </c>
      <c r="BL18" s="64">
        <v>0</v>
      </c>
      <c r="BM18" s="65">
        <f t="shared" si="0"/>
        <v>652.75442799999996</v>
      </c>
      <c r="BN18" s="63"/>
      <c r="BO18" s="63"/>
      <c r="BP18" s="66">
        <v>0</v>
      </c>
      <c r="BQ18" s="67">
        <v>0</v>
      </c>
      <c r="BR18" s="66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</row>
    <row r="19" spans="1:76" ht="18" customHeight="1">
      <c r="A19" s="61" t="s">
        <v>126</v>
      </c>
      <c r="B19" s="68" t="s">
        <v>126</v>
      </c>
      <c r="C19">
        <v>0</v>
      </c>
      <c r="D19">
        <v>0</v>
      </c>
      <c r="E19">
        <v>0</v>
      </c>
      <c r="F19">
        <v>0</v>
      </c>
      <c r="G19">
        <v>0</v>
      </c>
      <c r="H19">
        <v>3.0543999999999998</v>
      </c>
      <c r="I19">
        <v>32.859907999999997</v>
      </c>
      <c r="J19">
        <v>7.2</v>
      </c>
      <c r="K19">
        <v>0</v>
      </c>
      <c r="L19">
        <v>46.445880000000002</v>
      </c>
      <c r="M19">
        <v>9.8800000000000008</v>
      </c>
      <c r="N19">
        <v>0</v>
      </c>
      <c r="O19">
        <v>10.836</v>
      </c>
      <c r="P19">
        <v>5.4180000000000001</v>
      </c>
      <c r="Q19"/>
      <c r="R19">
        <v>0.91441799999999995</v>
      </c>
      <c r="S19">
        <v>18.303975000000001</v>
      </c>
      <c r="T19">
        <v>9.8760480000000008</v>
      </c>
      <c r="U19">
        <v>0</v>
      </c>
      <c r="V19"/>
      <c r="W19">
        <v>0</v>
      </c>
      <c r="X19"/>
      <c r="Y19">
        <v>14.34375</v>
      </c>
      <c r="Z19">
        <v>0</v>
      </c>
      <c r="AA19">
        <v>0</v>
      </c>
      <c r="AB19"/>
      <c r="AC19"/>
      <c r="AD19">
        <v>11.6706</v>
      </c>
      <c r="AE19">
        <v>237.05500000000001</v>
      </c>
      <c r="AF19">
        <v>0</v>
      </c>
      <c r="AG19">
        <v>3.5387499999999998</v>
      </c>
      <c r="AH19">
        <v>98.907600000000002</v>
      </c>
      <c r="AI19">
        <v>0</v>
      </c>
      <c r="AJ19">
        <v>13.94</v>
      </c>
      <c r="AK19">
        <v>33.03</v>
      </c>
      <c r="AL19">
        <v>16.3125</v>
      </c>
      <c r="AM19">
        <v>33.478124999999999</v>
      </c>
      <c r="AN19">
        <v>5.0490000000000004</v>
      </c>
      <c r="AO19">
        <v>0</v>
      </c>
      <c r="AP19">
        <v>2.3035000000000001</v>
      </c>
      <c r="AQ19">
        <v>0</v>
      </c>
      <c r="AR19"/>
      <c r="AS19"/>
      <c r="AT19"/>
      <c r="AU19">
        <v>3.8016000000000001</v>
      </c>
      <c r="AV19">
        <v>0.87087000000000003</v>
      </c>
      <c r="AW19">
        <v>0</v>
      </c>
      <c r="AX19">
        <v>5.5359999999999996</v>
      </c>
      <c r="AY19">
        <v>11.592504</v>
      </c>
      <c r="AZ19">
        <v>7.6440000000000001</v>
      </c>
      <c r="BA19">
        <v>0.6</v>
      </c>
      <c r="BB19">
        <v>6.5039999999999996</v>
      </c>
      <c r="BC19">
        <v>0</v>
      </c>
      <c r="BD19" s="57"/>
      <c r="BE19" s="63"/>
      <c r="BF19" s="63"/>
      <c r="BG19" s="63"/>
      <c r="BH19" s="63"/>
      <c r="BI19" s="64">
        <v>0</v>
      </c>
      <c r="BJ19" s="64">
        <v>0</v>
      </c>
      <c r="BK19" s="64">
        <v>0</v>
      </c>
      <c r="BL19" s="64">
        <v>0</v>
      </c>
      <c r="BM19" s="65">
        <f t="shared" si="0"/>
        <v>650.96642799999984</v>
      </c>
      <c r="BN19" s="63"/>
      <c r="BO19" s="63"/>
      <c r="BP19" s="66">
        <v>0</v>
      </c>
      <c r="BQ19" s="67">
        <v>0</v>
      </c>
      <c r="BR19" s="66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</row>
    <row r="20" spans="1:76" ht="18" customHeight="1">
      <c r="A20" s="61" t="s">
        <v>127</v>
      </c>
      <c r="B20" s="68" t="s">
        <v>127</v>
      </c>
      <c r="C20">
        <v>0</v>
      </c>
      <c r="D20">
        <v>0</v>
      </c>
      <c r="E20">
        <v>0</v>
      </c>
      <c r="F20">
        <v>0</v>
      </c>
      <c r="G20">
        <v>0</v>
      </c>
      <c r="H20">
        <v>3.0543999999999998</v>
      </c>
      <c r="I20">
        <v>32.859907999999997</v>
      </c>
      <c r="J20">
        <v>7.2</v>
      </c>
      <c r="K20">
        <v>0</v>
      </c>
      <c r="L20">
        <v>46.445880000000002</v>
      </c>
      <c r="M20">
        <v>9.8800000000000008</v>
      </c>
      <c r="N20">
        <v>0</v>
      </c>
      <c r="O20">
        <v>10.836</v>
      </c>
      <c r="P20">
        <v>5.4180000000000001</v>
      </c>
      <c r="Q20"/>
      <c r="R20">
        <v>0.91441799999999995</v>
      </c>
      <c r="S20">
        <v>18.303975000000001</v>
      </c>
      <c r="T20">
        <v>9.8760480000000008</v>
      </c>
      <c r="U20">
        <v>0</v>
      </c>
      <c r="V20"/>
      <c r="W20">
        <v>0</v>
      </c>
      <c r="X20"/>
      <c r="Y20">
        <v>14.34375</v>
      </c>
      <c r="Z20">
        <v>0</v>
      </c>
      <c r="AA20">
        <v>0</v>
      </c>
      <c r="AB20"/>
      <c r="AC20"/>
      <c r="AD20">
        <v>11.6706</v>
      </c>
      <c r="AE20">
        <v>237.05500000000001</v>
      </c>
      <c r="AF20">
        <v>0</v>
      </c>
      <c r="AG20">
        <v>3.5387499999999998</v>
      </c>
      <c r="AH20">
        <v>98.907600000000002</v>
      </c>
      <c r="AI20">
        <v>0</v>
      </c>
      <c r="AJ20">
        <v>13.94</v>
      </c>
      <c r="AK20">
        <v>33.03</v>
      </c>
      <c r="AL20">
        <v>16.3125</v>
      </c>
      <c r="AM20">
        <v>33.478124999999999</v>
      </c>
      <c r="AN20">
        <v>5.0490000000000004</v>
      </c>
      <c r="AO20">
        <v>0</v>
      </c>
      <c r="AP20">
        <v>2.3035000000000001</v>
      </c>
      <c r="AQ20">
        <v>0</v>
      </c>
      <c r="AR20"/>
      <c r="AS20"/>
      <c r="AT20"/>
      <c r="AU20">
        <v>3.8016000000000001</v>
      </c>
      <c r="AV20">
        <v>0.87087000000000003</v>
      </c>
      <c r="AW20">
        <v>0</v>
      </c>
      <c r="AX20">
        <v>5.5359999999999996</v>
      </c>
      <c r="AY20">
        <v>11.592504</v>
      </c>
      <c r="AZ20">
        <v>7.6440000000000001</v>
      </c>
      <c r="BA20">
        <v>0.6</v>
      </c>
      <c r="BB20">
        <v>6.5039999999999996</v>
      </c>
      <c r="BC20">
        <v>0</v>
      </c>
      <c r="BD20" s="57"/>
      <c r="BE20" s="63"/>
      <c r="BF20" s="63"/>
      <c r="BG20" s="63"/>
      <c r="BH20" s="63"/>
      <c r="BI20" s="64">
        <v>11.44</v>
      </c>
      <c r="BJ20" s="64">
        <v>11.44</v>
      </c>
      <c r="BK20" s="64">
        <v>11.44</v>
      </c>
      <c r="BL20" s="64">
        <v>11.44</v>
      </c>
      <c r="BM20" s="65">
        <f t="shared" si="0"/>
        <v>650.96642799999984</v>
      </c>
      <c r="BN20" s="63"/>
      <c r="BO20" s="63"/>
      <c r="BP20" s="66">
        <v>10.98</v>
      </c>
      <c r="BQ20" s="67">
        <v>10.98</v>
      </c>
      <c r="BR20" s="66">
        <v>10.98</v>
      </c>
      <c r="BS20" s="5">
        <v>10.98</v>
      </c>
      <c r="BT20" s="5">
        <v>10.98</v>
      </c>
      <c r="BU20" s="5">
        <v>10.98</v>
      </c>
      <c r="BV20" s="5">
        <v>10.98</v>
      </c>
      <c r="BW20" s="5">
        <v>10.98</v>
      </c>
      <c r="BX20" s="5">
        <v>10.98</v>
      </c>
    </row>
    <row r="21" spans="1:76" ht="18" customHeight="1">
      <c r="A21" s="61" t="s">
        <v>128</v>
      </c>
      <c r="B21" s="68" t="s">
        <v>128</v>
      </c>
      <c r="C21">
        <v>0</v>
      </c>
      <c r="D21">
        <v>0</v>
      </c>
      <c r="E21">
        <v>0</v>
      </c>
      <c r="F21">
        <v>0</v>
      </c>
      <c r="G21">
        <v>0</v>
      </c>
      <c r="H21">
        <v>3.0543999999999998</v>
      </c>
      <c r="I21">
        <v>32.859907999999997</v>
      </c>
      <c r="J21">
        <v>7.2</v>
      </c>
      <c r="K21">
        <v>0</v>
      </c>
      <c r="L21">
        <v>46.445880000000002</v>
      </c>
      <c r="M21">
        <v>9.8800000000000008</v>
      </c>
      <c r="N21">
        <v>0</v>
      </c>
      <c r="O21">
        <v>10.836</v>
      </c>
      <c r="P21">
        <v>5.4180000000000001</v>
      </c>
      <c r="Q21"/>
      <c r="R21">
        <v>0.91441799999999995</v>
      </c>
      <c r="S21">
        <v>18.303975000000001</v>
      </c>
      <c r="T21">
        <v>9.8760480000000008</v>
      </c>
      <c r="U21">
        <v>0</v>
      </c>
      <c r="V21"/>
      <c r="W21">
        <v>0</v>
      </c>
      <c r="X21"/>
      <c r="Y21">
        <v>14.34375</v>
      </c>
      <c r="Z21">
        <v>0</v>
      </c>
      <c r="AA21">
        <v>0</v>
      </c>
      <c r="AB21"/>
      <c r="AC21"/>
      <c r="AD21">
        <v>11.6706</v>
      </c>
      <c r="AE21">
        <v>237.05500000000001</v>
      </c>
      <c r="AF21">
        <v>0</v>
      </c>
      <c r="AG21">
        <v>3.5387499999999998</v>
      </c>
      <c r="AH21">
        <v>98.907600000000002</v>
      </c>
      <c r="AI21">
        <v>0</v>
      </c>
      <c r="AJ21">
        <v>13.94</v>
      </c>
      <c r="AK21">
        <v>33.03</v>
      </c>
      <c r="AL21">
        <v>16.3125</v>
      </c>
      <c r="AM21">
        <v>33.478124999999999</v>
      </c>
      <c r="AN21">
        <v>5.4450000000000003</v>
      </c>
      <c r="AO21">
        <v>0</v>
      </c>
      <c r="AP21">
        <v>2.3035000000000001</v>
      </c>
      <c r="AQ21">
        <v>0</v>
      </c>
      <c r="AR21"/>
      <c r="AS21"/>
      <c r="AT21"/>
      <c r="AU21">
        <v>3.456</v>
      </c>
      <c r="AV21">
        <v>0.87087000000000003</v>
      </c>
      <c r="AW21">
        <v>0</v>
      </c>
      <c r="AX21">
        <v>5.5359999999999996</v>
      </c>
      <c r="AY21">
        <v>11.592504</v>
      </c>
      <c r="AZ21">
        <v>7.6440000000000001</v>
      </c>
      <c r="BA21">
        <v>0.6</v>
      </c>
      <c r="BB21">
        <v>6.5039999999999996</v>
      </c>
      <c r="BC21">
        <v>0</v>
      </c>
      <c r="BD21" s="57"/>
      <c r="BE21" s="63"/>
      <c r="BF21" s="63"/>
      <c r="BG21" s="63"/>
      <c r="BH21" s="63"/>
      <c r="BI21" s="64">
        <v>10.98</v>
      </c>
      <c r="BJ21" s="64">
        <v>10.98</v>
      </c>
      <c r="BK21" s="64">
        <v>10.98</v>
      </c>
      <c r="BL21" s="64">
        <v>10.98</v>
      </c>
      <c r="BM21" s="65">
        <f t="shared" si="0"/>
        <v>651.01682799999992</v>
      </c>
      <c r="BN21" s="63"/>
      <c r="BO21" s="63"/>
      <c r="BP21" s="66">
        <v>11.44</v>
      </c>
      <c r="BQ21" s="67">
        <v>11.44</v>
      </c>
      <c r="BR21" s="66">
        <v>11.44</v>
      </c>
      <c r="BS21" s="5">
        <v>11.44</v>
      </c>
      <c r="BT21" s="5">
        <v>11.44</v>
      </c>
      <c r="BU21" s="5">
        <v>11.44</v>
      </c>
      <c r="BV21" s="5">
        <v>11.73</v>
      </c>
      <c r="BW21" s="5">
        <v>11.73</v>
      </c>
      <c r="BX21" s="5">
        <v>11.73</v>
      </c>
    </row>
    <row r="22" spans="1:76" ht="18" customHeight="1">
      <c r="A22" s="61" t="s">
        <v>129</v>
      </c>
      <c r="B22" s="68" t="s">
        <v>129</v>
      </c>
      <c r="C22">
        <v>0</v>
      </c>
      <c r="D22">
        <v>0</v>
      </c>
      <c r="E22">
        <v>0</v>
      </c>
      <c r="F22">
        <v>0</v>
      </c>
      <c r="G22">
        <v>0</v>
      </c>
      <c r="H22">
        <v>3.0543999999999998</v>
      </c>
      <c r="I22">
        <v>32.859907999999997</v>
      </c>
      <c r="J22">
        <v>7.2</v>
      </c>
      <c r="K22">
        <v>0</v>
      </c>
      <c r="L22">
        <v>46.445880000000002</v>
      </c>
      <c r="M22">
        <v>9.8800000000000008</v>
      </c>
      <c r="N22">
        <v>0</v>
      </c>
      <c r="O22">
        <v>10.836</v>
      </c>
      <c r="P22">
        <v>5.4180000000000001</v>
      </c>
      <c r="Q22"/>
      <c r="R22">
        <v>0.91441799999999995</v>
      </c>
      <c r="S22">
        <v>18.878975000000001</v>
      </c>
      <c r="T22">
        <v>9.8760480000000008</v>
      </c>
      <c r="U22">
        <v>0</v>
      </c>
      <c r="V22"/>
      <c r="W22">
        <v>0</v>
      </c>
      <c r="X22"/>
      <c r="Y22">
        <v>14.34375</v>
      </c>
      <c r="Z22">
        <v>0</v>
      </c>
      <c r="AA22">
        <v>0</v>
      </c>
      <c r="AB22"/>
      <c r="AC22"/>
      <c r="AD22">
        <v>11.6706</v>
      </c>
      <c r="AE22">
        <v>237.05500000000001</v>
      </c>
      <c r="AF22">
        <v>0</v>
      </c>
      <c r="AG22">
        <v>3.5387499999999998</v>
      </c>
      <c r="AH22">
        <v>98.907600000000002</v>
      </c>
      <c r="AI22">
        <v>0</v>
      </c>
      <c r="AJ22">
        <v>13.94</v>
      </c>
      <c r="AK22">
        <v>33.03</v>
      </c>
      <c r="AL22">
        <v>16.3125</v>
      </c>
      <c r="AM22">
        <v>33.478124999999999</v>
      </c>
      <c r="AN22">
        <v>5.0490000000000004</v>
      </c>
      <c r="AO22">
        <v>0</v>
      </c>
      <c r="AP22">
        <v>2.3035000000000001</v>
      </c>
      <c r="AQ22">
        <v>0</v>
      </c>
      <c r="AR22"/>
      <c r="AS22"/>
      <c r="AT22"/>
      <c r="AU22">
        <v>3.456</v>
      </c>
      <c r="AV22">
        <v>0.87087000000000003</v>
      </c>
      <c r="AW22">
        <v>0</v>
      </c>
      <c r="AX22">
        <v>5.5359999999999996</v>
      </c>
      <c r="AY22">
        <v>11.592504</v>
      </c>
      <c r="AZ22">
        <v>7.6440000000000001</v>
      </c>
      <c r="BA22">
        <v>0.6</v>
      </c>
      <c r="BB22">
        <v>6.5039999999999996</v>
      </c>
      <c r="BC22">
        <v>0</v>
      </c>
      <c r="BD22" s="57"/>
      <c r="BE22" s="63"/>
      <c r="BF22" s="63"/>
      <c r="BG22" s="63"/>
      <c r="BH22" s="63"/>
      <c r="BI22" s="64">
        <v>1.06</v>
      </c>
      <c r="BJ22" s="64">
        <v>1.06</v>
      </c>
      <c r="BK22" s="64">
        <v>1.06</v>
      </c>
      <c r="BL22" s="64">
        <v>1.06</v>
      </c>
      <c r="BM22" s="65">
        <f t="shared" si="0"/>
        <v>651.19582799999989</v>
      </c>
      <c r="BN22" s="63"/>
      <c r="BO22" s="63"/>
      <c r="BP22" s="66">
        <v>1.06</v>
      </c>
      <c r="BQ22" s="67">
        <v>1.06</v>
      </c>
      <c r="BR22" s="66">
        <v>1.06</v>
      </c>
      <c r="BS22" s="5">
        <v>1.06</v>
      </c>
      <c r="BT22" s="5">
        <v>1.06</v>
      </c>
      <c r="BU22" s="5">
        <v>1.06</v>
      </c>
      <c r="BV22" s="5">
        <v>1.06</v>
      </c>
      <c r="BW22" s="5">
        <v>1.06</v>
      </c>
      <c r="BX22" s="5">
        <v>1.06</v>
      </c>
    </row>
    <row r="23" spans="1:76" ht="18" customHeight="1">
      <c r="A23" s="61" t="s">
        <v>130</v>
      </c>
      <c r="B23" s="68" t="s">
        <v>130</v>
      </c>
      <c r="C23">
        <v>0</v>
      </c>
      <c r="D23">
        <v>0</v>
      </c>
      <c r="E23">
        <v>0</v>
      </c>
      <c r="F23">
        <v>0</v>
      </c>
      <c r="G23">
        <v>0</v>
      </c>
      <c r="H23">
        <v>3.0543999999999998</v>
      </c>
      <c r="I23">
        <v>32.859907999999997</v>
      </c>
      <c r="J23">
        <v>7.2</v>
      </c>
      <c r="K23">
        <v>0</v>
      </c>
      <c r="L23">
        <v>46.445880000000002</v>
      </c>
      <c r="M23">
        <v>9.8800000000000008</v>
      </c>
      <c r="N23">
        <v>0</v>
      </c>
      <c r="O23">
        <v>10.836</v>
      </c>
      <c r="P23">
        <v>5.4180000000000001</v>
      </c>
      <c r="Q23"/>
      <c r="R23">
        <v>0.91441799999999995</v>
      </c>
      <c r="S23">
        <v>18.303975000000001</v>
      </c>
      <c r="T23">
        <v>9.8760480000000008</v>
      </c>
      <c r="U23">
        <v>0</v>
      </c>
      <c r="V23"/>
      <c r="W23">
        <v>0</v>
      </c>
      <c r="X23"/>
      <c r="Y23">
        <v>14.34375</v>
      </c>
      <c r="Z23">
        <v>0</v>
      </c>
      <c r="AA23">
        <v>0</v>
      </c>
      <c r="AB23"/>
      <c r="AC23"/>
      <c r="AD23">
        <v>11.6706</v>
      </c>
      <c r="AE23">
        <v>237.05500000000001</v>
      </c>
      <c r="AF23">
        <v>0</v>
      </c>
      <c r="AG23">
        <v>3.5387499999999998</v>
      </c>
      <c r="AH23">
        <v>98.907600000000002</v>
      </c>
      <c r="AI23">
        <v>0</v>
      </c>
      <c r="AJ23">
        <v>13.94</v>
      </c>
      <c r="AK23">
        <v>33.03</v>
      </c>
      <c r="AL23">
        <v>16.3125</v>
      </c>
      <c r="AM23">
        <v>33.478124999999999</v>
      </c>
      <c r="AN23">
        <v>5.0490000000000004</v>
      </c>
      <c r="AO23">
        <v>0</v>
      </c>
      <c r="AP23">
        <v>2.3035000000000001</v>
      </c>
      <c r="AQ23">
        <v>0</v>
      </c>
      <c r="AR23"/>
      <c r="AS23"/>
      <c r="AT23"/>
      <c r="AU23">
        <v>3.456</v>
      </c>
      <c r="AV23">
        <v>0.87087000000000003</v>
      </c>
      <c r="AW23">
        <v>0</v>
      </c>
      <c r="AX23">
        <v>5.5359999999999996</v>
      </c>
      <c r="AY23">
        <v>11.592504</v>
      </c>
      <c r="AZ23">
        <v>7.6440000000000001</v>
      </c>
      <c r="BA23">
        <v>0.6</v>
      </c>
      <c r="BB23">
        <v>6.5039999999999996</v>
      </c>
      <c r="BC23">
        <v>0</v>
      </c>
      <c r="BD23" s="57"/>
      <c r="BE23" s="63"/>
      <c r="BF23" s="63"/>
      <c r="BG23" s="63"/>
      <c r="BH23" s="63"/>
      <c r="BI23" s="64">
        <v>0</v>
      </c>
      <c r="BJ23" s="64">
        <v>0</v>
      </c>
      <c r="BK23" s="64">
        <v>0</v>
      </c>
      <c r="BL23" s="64">
        <v>0</v>
      </c>
      <c r="BM23" s="65">
        <f t="shared" si="0"/>
        <v>650.62082799999985</v>
      </c>
      <c r="BN23" s="63"/>
      <c r="BO23" s="63"/>
      <c r="BP23" s="66">
        <v>0</v>
      </c>
      <c r="BQ23" s="67">
        <v>0</v>
      </c>
      <c r="BR23" s="66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</row>
    <row r="24" spans="1:76" ht="18" customHeight="1">
      <c r="A24" s="61" t="s">
        <v>131</v>
      </c>
      <c r="B24" s="68" t="s">
        <v>131</v>
      </c>
      <c r="C24">
        <v>0</v>
      </c>
      <c r="D24">
        <v>0</v>
      </c>
      <c r="E24">
        <v>0</v>
      </c>
      <c r="F24">
        <v>0</v>
      </c>
      <c r="G24">
        <v>0</v>
      </c>
      <c r="H24">
        <v>3.0543999999999998</v>
      </c>
      <c r="I24">
        <v>32.859907999999997</v>
      </c>
      <c r="J24">
        <v>7.2</v>
      </c>
      <c r="K24">
        <v>0</v>
      </c>
      <c r="L24">
        <v>46.445880000000002</v>
      </c>
      <c r="M24">
        <v>9.8800000000000008</v>
      </c>
      <c r="N24">
        <v>0</v>
      </c>
      <c r="O24">
        <v>10.836</v>
      </c>
      <c r="P24">
        <v>5.4180000000000001</v>
      </c>
      <c r="Q24"/>
      <c r="R24">
        <v>0.91441799999999995</v>
      </c>
      <c r="S24">
        <v>18.303975000000001</v>
      </c>
      <c r="T24">
        <v>9.8760480000000008</v>
      </c>
      <c r="U24">
        <v>0</v>
      </c>
      <c r="V24"/>
      <c r="W24">
        <v>0</v>
      </c>
      <c r="X24"/>
      <c r="Y24">
        <v>14.34375</v>
      </c>
      <c r="Z24">
        <v>0</v>
      </c>
      <c r="AA24">
        <v>0</v>
      </c>
      <c r="AB24"/>
      <c r="AC24"/>
      <c r="AD24">
        <v>11.6706</v>
      </c>
      <c r="AE24">
        <v>237.05500000000001</v>
      </c>
      <c r="AF24">
        <v>0</v>
      </c>
      <c r="AG24">
        <v>3.5387499999999998</v>
      </c>
      <c r="AH24">
        <v>98.907600000000002</v>
      </c>
      <c r="AI24">
        <v>0</v>
      </c>
      <c r="AJ24">
        <v>13.94</v>
      </c>
      <c r="AK24">
        <v>33.03</v>
      </c>
      <c r="AL24">
        <v>16.3125</v>
      </c>
      <c r="AM24">
        <v>33.478124999999999</v>
      </c>
      <c r="AN24">
        <v>5.0490000000000004</v>
      </c>
      <c r="AO24">
        <v>0</v>
      </c>
      <c r="AP24">
        <v>2.3035000000000001</v>
      </c>
      <c r="AQ24">
        <v>0</v>
      </c>
      <c r="AR24"/>
      <c r="AS24"/>
      <c r="AT24"/>
      <c r="AU24">
        <v>3.456</v>
      </c>
      <c r="AV24">
        <v>0.87087000000000003</v>
      </c>
      <c r="AW24">
        <v>0</v>
      </c>
      <c r="AX24">
        <v>5.5359999999999996</v>
      </c>
      <c r="AY24">
        <v>11.592504</v>
      </c>
      <c r="AZ24">
        <v>7.6440000000000001</v>
      </c>
      <c r="BA24">
        <v>0.6</v>
      </c>
      <c r="BB24">
        <v>6.5039999999999996</v>
      </c>
      <c r="BC24">
        <v>0</v>
      </c>
      <c r="BD24" s="57"/>
      <c r="BE24" s="63"/>
      <c r="BF24" s="63"/>
      <c r="BG24" s="63"/>
      <c r="BH24" s="63"/>
      <c r="BI24" s="64">
        <v>2.23</v>
      </c>
      <c r="BJ24" s="64">
        <v>2.23</v>
      </c>
      <c r="BK24" s="64">
        <v>2.23</v>
      </c>
      <c r="BL24" s="64">
        <v>2.23</v>
      </c>
      <c r="BM24" s="65">
        <f t="shared" si="0"/>
        <v>650.62082799999985</v>
      </c>
      <c r="BN24" s="63"/>
      <c r="BO24" s="63"/>
      <c r="BP24" s="66">
        <v>2.23</v>
      </c>
      <c r="BQ24" s="67">
        <v>2.23</v>
      </c>
      <c r="BR24" s="66">
        <v>2.23</v>
      </c>
      <c r="BS24" s="5">
        <v>2.23</v>
      </c>
      <c r="BT24" s="5">
        <v>2.23</v>
      </c>
      <c r="BU24" s="5">
        <v>2.23</v>
      </c>
      <c r="BV24" s="5">
        <v>2.23</v>
      </c>
      <c r="BW24" s="5">
        <v>2.23</v>
      </c>
      <c r="BX24" s="5">
        <v>2.23</v>
      </c>
    </row>
    <row r="25" spans="1:76" ht="18" customHeight="1">
      <c r="A25" s="61" t="s">
        <v>132</v>
      </c>
      <c r="B25" s="68" t="s">
        <v>132</v>
      </c>
      <c r="C25">
        <v>0</v>
      </c>
      <c r="D25">
        <v>0</v>
      </c>
      <c r="E25">
        <v>0</v>
      </c>
      <c r="F25">
        <v>0</v>
      </c>
      <c r="G25">
        <v>0</v>
      </c>
      <c r="H25">
        <v>3.0543999999999998</v>
      </c>
      <c r="I25">
        <v>32.859907999999997</v>
      </c>
      <c r="J25">
        <v>7.2</v>
      </c>
      <c r="K25">
        <v>0</v>
      </c>
      <c r="L25">
        <v>46.445880000000002</v>
      </c>
      <c r="M25">
        <v>9.8800000000000008</v>
      </c>
      <c r="N25">
        <v>0</v>
      </c>
      <c r="O25">
        <v>10.836</v>
      </c>
      <c r="P25">
        <v>5.4180000000000001</v>
      </c>
      <c r="Q25"/>
      <c r="R25">
        <v>0.91441799999999995</v>
      </c>
      <c r="S25">
        <v>18.303975000000001</v>
      </c>
      <c r="T25">
        <v>9.8760480000000008</v>
      </c>
      <c r="U25">
        <v>0</v>
      </c>
      <c r="V25"/>
      <c r="W25">
        <v>0</v>
      </c>
      <c r="X25"/>
      <c r="Y25">
        <v>14.34375</v>
      </c>
      <c r="Z25">
        <v>0</v>
      </c>
      <c r="AA25">
        <v>0</v>
      </c>
      <c r="AB25"/>
      <c r="AC25"/>
      <c r="AD25">
        <v>11.6706</v>
      </c>
      <c r="AE25">
        <v>237.05500000000001</v>
      </c>
      <c r="AF25">
        <v>0</v>
      </c>
      <c r="AG25">
        <v>3.5387499999999998</v>
      </c>
      <c r="AH25">
        <v>98.907600000000002</v>
      </c>
      <c r="AI25">
        <v>0</v>
      </c>
      <c r="AJ25">
        <v>13.94</v>
      </c>
      <c r="AK25">
        <v>33.03</v>
      </c>
      <c r="AL25">
        <v>16.3125</v>
      </c>
      <c r="AM25">
        <v>33.478124999999999</v>
      </c>
      <c r="AN25">
        <v>5.4450000000000003</v>
      </c>
      <c r="AO25">
        <v>0</v>
      </c>
      <c r="AP25">
        <v>2.3035000000000001</v>
      </c>
      <c r="AQ25">
        <v>0</v>
      </c>
      <c r="AR25"/>
      <c r="AS25"/>
      <c r="AT25"/>
      <c r="AU25">
        <v>3.456</v>
      </c>
      <c r="AV25">
        <v>0.87087000000000003</v>
      </c>
      <c r="AW25">
        <v>0</v>
      </c>
      <c r="AX25">
        <v>5.5359999999999996</v>
      </c>
      <c r="AY25">
        <v>11.592504</v>
      </c>
      <c r="AZ25">
        <v>7.6440000000000001</v>
      </c>
      <c r="BA25">
        <v>0.6</v>
      </c>
      <c r="BB25">
        <v>6.5039999999999996</v>
      </c>
      <c r="BC25">
        <v>0</v>
      </c>
      <c r="BD25" s="57"/>
      <c r="BE25" s="63"/>
      <c r="BF25" s="63"/>
      <c r="BG25" s="63"/>
      <c r="BH25" s="63"/>
      <c r="BI25" s="64">
        <v>26.89</v>
      </c>
      <c r="BJ25" s="64">
        <v>17.68</v>
      </c>
      <c r="BK25" s="64">
        <v>17.68</v>
      </c>
      <c r="BL25" s="64">
        <v>17.68</v>
      </c>
      <c r="BM25" s="65">
        <f t="shared" si="0"/>
        <v>651.01682799999992</v>
      </c>
      <c r="BN25" s="63"/>
      <c r="BO25" s="63"/>
      <c r="BP25" s="66">
        <v>17.68</v>
      </c>
      <c r="BQ25" s="67">
        <v>17.68</v>
      </c>
      <c r="BR25" s="66">
        <v>17.68</v>
      </c>
      <c r="BS25" s="5">
        <v>17.68</v>
      </c>
      <c r="BT25" s="5">
        <v>17.68</v>
      </c>
      <c r="BU25" s="5">
        <v>17.68</v>
      </c>
      <c r="BV25" s="5">
        <v>17.68</v>
      </c>
      <c r="BW25" s="5">
        <v>17.68</v>
      </c>
      <c r="BX25" s="5">
        <v>17.68</v>
      </c>
    </row>
    <row r="26" spans="1:76" ht="18" customHeight="1">
      <c r="A26" s="61" t="s">
        <v>133</v>
      </c>
      <c r="B26" s="68" t="s">
        <v>133</v>
      </c>
      <c r="C26">
        <v>0</v>
      </c>
      <c r="D26">
        <v>0</v>
      </c>
      <c r="E26">
        <v>0</v>
      </c>
      <c r="F26">
        <v>0</v>
      </c>
      <c r="G26">
        <v>0</v>
      </c>
      <c r="H26">
        <v>3.0543999999999998</v>
      </c>
      <c r="I26">
        <v>32.859907999999997</v>
      </c>
      <c r="J26">
        <v>7.2</v>
      </c>
      <c r="K26">
        <v>0</v>
      </c>
      <c r="L26">
        <v>46.445880000000002</v>
      </c>
      <c r="M26">
        <v>9.8800000000000008</v>
      </c>
      <c r="N26">
        <v>0</v>
      </c>
      <c r="O26">
        <v>10.836</v>
      </c>
      <c r="P26">
        <v>5.4180000000000001</v>
      </c>
      <c r="Q26"/>
      <c r="R26">
        <v>0.91441799999999995</v>
      </c>
      <c r="S26">
        <v>18.303975000000001</v>
      </c>
      <c r="T26">
        <v>9.8760480000000008</v>
      </c>
      <c r="U26">
        <v>0</v>
      </c>
      <c r="V26"/>
      <c r="W26">
        <v>0</v>
      </c>
      <c r="X26"/>
      <c r="Y26">
        <v>14.34375</v>
      </c>
      <c r="Z26">
        <v>0</v>
      </c>
      <c r="AA26">
        <v>0</v>
      </c>
      <c r="AB26"/>
      <c r="AC26"/>
      <c r="AD26">
        <v>11.6706</v>
      </c>
      <c r="AE26">
        <v>237.05500000000001</v>
      </c>
      <c r="AF26">
        <v>0</v>
      </c>
      <c r="AG26">
        <v>3.5387499999999998</v>
      </c>
      <c r="AH26">
        <v>98.907600000000002</v>
      </c>
      <c r="AI26">
        <v>0</v>
      </c>
      <c r="AJ26">
        <v>13.94</v>
      </c>
      <c r="AK26">
        <v>33.03</v>
      </c>
      <c r="AL26">
        <v>16.3125</v>
      </c>
      <c r="AM26">
        <v>33.478124999999999</v>
      </c>
      <c r="AN26">
        <v>3.96</v>
      </c>
      <c r="AO26">
        <v>0</v>
      </c>
      <c r="AP26">
        <v>2.3035000000000001</v>
      </c>
      <c r="AQ26">
        <v>0</v>
      </c>
      <c r="AR26"/>
      <c r="AS26"/>
      <c r="AT26"/>
      <c r="AU26">
        <v>3.456</v>
      </c>
      <c r="AV26">
        <v>0.87087000000000003</v>
      </c>
      <c r="AW26">
        <v>0</v>
      </c>
      <c r="AX26">
        <v>5.5359999999999996</v>
      </c>
      <c r="AY26">
        <v>11.592504</v>
      </c>
      <c r="AZ26">
        <v>7.6440000000000001</v>
      </c>
      <c r="BA26">
        <v>0.6</v>
      </c>
      <c r="BB26">
        <v>6.5039999999999996</v>
      </c>
      <c r="BC26">
        <v>0</v>
      </c>
      <c r="BD26" s="57"/>
      <c r="BE26" s="63"/>
      <c r="BF26" s="63"/>
      <c r="BG26" s="63"/>
      <c r="BH26" s="63"/>
      <c r="BI26" s="64">
        <v>2.5</v>
      </c>
      <c r="BJ26" s="64">
        <v>2.5</v>
      </c>
      <c r="BK26" s="64">
        <v>2.5</v>
      </c>
      <c r="BL26" s="64">
        <v>2.5</v>
      </c>
      <c r="BM26" s="65">
        <f t="shared" si="0"/>
        <v>649.5318279999999</v>
      </c>
      <c r="BN26" s="63"/>
      <c r="BO26" s="63"/>
      <c r="BP26" s="66">
        <v>2.5</v>
      </c>
      <c r="BQ26" s="67">
        <v>2.5</v>
      </c>
      <c r="BR26" s="66">
        <v>2.5</v>
      </c>
      <c r="BS26" s="5">
        <v>2.5</v>
      </c>
      <c r="BT26" s="5">
        <v>2.5</v>
      </c>
      <c r="BU26" s="5">
        <v>2.5</v>
      </c>
      <c r="BV26" s="5">
        <v>2.5</v>
      </c>
      <c r="BW26" s="5">
        <v>2.5</v>
      </c>
      <c r="BX26" s="5">
        <v>2.5</v>
      </c>
    </row>
    <row r="27" spans="1:76" ht="18" customHeight="1">
      <c r="A27" s="61" t="s">
        <v>134</v>
      </c>
      <c r="B27" s="68" t="s">
        <v>134</v>
      </c>
      <c r="C27">
        <v>0</v>
      </c>
      <c r="D27">
        <v>0</v>
      </c>
      <c r="E27">
        <v>0</v>
      </c>
      <c r="F27">
        <v>0</v>
      </c>
      <c r="G27">
        <v>0</v>
      </c>
      <c r="H27">
        <v>3.0543999999999998</v>
      </c>
      <c r="I27">
        <v>32.859907999999997</v>
      </c>
      <c r="J27">
        <v>7.2</v>
      </c>
      <c r="K27">
        <v>0</v>
      </c>
      <c r="L27">
        <v>46.445880000000002</v>
      </c>
      <c r="M27">
        <v>9.8800000000000008</v>
      </c>
      <c r="N27">
        <v>0</v>
      </c>
      <c r="O27">
        <v>10.836</v>
      </c>
      <c r="P27">
        <v>5.4180000000000001</v>
      </c>
      <c r="Q27"/>
      <c r="R27">
        <v>0.91441799999999995</v>
      </c>
      <c r="S27">
        <v>18.303975000000001</v>
      </c>
      <c r="T27">
        <v>9.8760480000000008</v>
      </c>
      <c r="U27">
        <v>0</v>
      </c>
      <c r="V27"/>
      <c r="W27">
        <v>0</v>
      </c>
      <c r="X27"/>
      <c r="Y27">
        <v>14.34375</v>
      </c>
      <c r="Z27">
        <v>0</v>
      </c>
      <c r="AA27">
        <v>0</v>
      </c>
      <c r="AB27"/>
      <c r="AC27"/>
      <c r="AD27">
        <v>11.6706</v>
      </c>
      <c r="AE27">
        <v>237.05500000000001</v>
      </c>
      <c r="AF27">
        <v>0</v>
      </c>
      <c r="AG27">
        <v>3.5387499999999998</v>
      </c>
      <c r="AH27">
        <v>98.907600000000002</v>
      </c>
      <c r="AI27">
        <v>0</v>
      </c>
      <c r="AJ27">
        <v>13.94</v>
      </c>
      <c r="AK27">
        <v>33.03</v>
      </c>
      <c r="AL27">
        <v>16.3125</v>
      </c>
      <c r="AM27">
        <v>33.478124999999999</v>
      </c>
      <c r="AN27">
        <v>3.96</v>
      </c>
      <c r="AO27">
        <v>0</v>
      </c>
      <c r="AP27">
        <v>2.3035000000000001</v>
      </c>
      <c r="AQ27">
        <v>0</v>
      </c>
      <c r="AR27"/>
      <c r="AS27"/>
      <c r="AT27"/>
      <c r="AU27">
        <v>3.456</v>
      </c>
      <c r="AV27">
        <v>0.87087000000000003</v>
      </c>
      <c r="AW27">
        <v>0</v>
      </c>
      <c r="AX27">
        <v>5.5359999999999996</v>
      </c>
      <c r="AY27">
        <v>11.592504</v>
      </c>
      <c r="AZ27">
        <v>7.6440000000000001</v>
      </c>
      <c r="BA27">
        <v>0.6</v>
      </c>
      <c r="BB27">
        <v>6.5039999999999996</v>
      </c>
      <c r="BC27">
        <v>0</v>
      </c>
      <c r="BD27" s="57"/>
      <c r="BE27" s="63"/>
      <c r="BF27" s="63"/>
      <c r="BG27" s="63"/>
      <c r="BH27" s="63"/>
      <c r="BI27" s="64">
        <v>0</v>
      </c>
      <c r="BJ27" s="64">
        <v>0</v>
      </c>
      <c r="BK27" s="64">
        <v>0</v>
      </c>
      <c r="BL27" s="64">
        <v>0</v>
      </c>
      <c r="BM27" s="65">
        <f t="shared" si="0"/>
        <v>649.5318279999999</v>
      </c>
      <c r="BN27" s="63"/>
      <c r="BO27" s="63"/>
      <c r="BP27" s="66">
        <v>0</v>
      </c>
      <c r="BQ27" s="67">
        <v>0</v>
      </c>
      <c r="BR27" s="66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</row>
    <row r="28" spans="1:76" ht="18" customHeight="1">
      <c r="A28" s="61" t="s">
        <v>135</v>
      </c>
      <c r="B28" s="68" t="s">
        <v>135</v>
      </c>
      <c r="C28">
        <v>0</v>
      </c>
      <c r="D28">
        <v>0</v>
      </c>
      <c r="E28">
        <v>0</v>
      </c>
      <c r="F28">
        <v>0</v>
      </c>
      <c r="G28">
        <v>0</v>
      </c>
      <c r="H28">
        <v>3.0543999999999998</v>
      </c>
      <c r="I28">
        <v>32.859907999999997</v>
      </c>
      <c r="J28">
        <v>7.2</v>
      </c>
      <c r="K28">
        <v>0</v>
      </c>
      <c r="L28">
        <v>46.445880000000002</v>
      </c>
      <c r="M28">
        <v>9.8800000000000008</v>
      </c>
      <c r="N28">
        <v>0</v>
      </c>
      <c r="O28">
        <v>10.836</v>
      </c>
      <c r="P28">
        <v>5.4180000000000001</v>
      </c>
      <c r="Q28"/>
      <c r="R28">
        <v>0.91441799999999995</v>
      </c>
      <c r="S28">
        <v>18.303975000000001</v>
      </c>
      <c r="T28">
        <v>9.8760480000000008</v>
      </c>
      <c r="U28">
        <v>0</v>
      </c>
      <c r="V28"/>
      <c r="W28">
        <v>0</v>
      </c>
      <c r="X28"/>
      <c r="Y28">
        <v>14.34375</v>
      </c>
      <c r="Z28">
        <v>0</v>
      </c>
      <c r="AA28">
        <v>0</v>
      </c>
      <c r="AB28"/>
      <c r="AC28"/>
      <c r="AD28">
        <v>11.6706</v>
      </c>
      <c r="AE28">
        <v>237.05500000000001</v>
      </c>
      <c r="AF28">
        <v>0</v>
      </c>
      <c r="AG28">
        <v>3.5387499999999998</v>
      </c>
      <c r="AH28">
        <v>98.907600000000002</v>
      </c>
      <c r="AI28">
        <v>0</v>
      </c>
      <c r="AJ28">
        <v>13.94</v>
      </c>
      <c r="AK28">
        <v>33.03</v>
      </c>
      <c r="AL28">
        <v>16.3125</v>
      </c>
      <c r="AM28">
        <v>33.478124999999999</v>
      </c>
      <c r="AN28">
        <v>3.96</v>
      </c>
      <c r="AO28">
        <v>0</v>
      </c>
      <c r="AP28">
        <v>2.3035000000000001</v>
      </c>
      <c r="AQ28">
        <v>0</v>
      </c>
      <c r="AR28"/>
      <c r="AS28"/>
      <c r="AT28"/>
      <c r="AU28">
        <v>3.456</v>
      </c>
      <c r="AV28">
        <v>0.87087000000000003</v>
      </c>
      <c r="AW28">
        <v>0</v>
      </c>
      <c r="AX28">
        <v>5.5359999999999996</v>
      </c>
      <c r="AY28">
        <v>11.592504</v>
      </c>
      <c r="AZ28">
        <v>7.6440000000000001</v>
      </c>
      <c r="BA28">
        <v>0.6</v>
      </c>
      <c r="BB28">
        <v>6.5039999999999996</v>
      </c>
      <c r="BC28">
        <v>0</v>
      </c>
      <c r="BD28" s="57"/>
      <c r="BE28" s="63"/>
      <c r="BF28" s="63"/>
      <c r="BG28" s="63"/>
      <c r="BH28" s="63"/>
      <c r="BI28" s="64">
        <v>0</v>
      </c>
      <c r="BJ28" s="64">
        <v>0</v>
      </c>
      <c r="BK28" s="64">
        <v>0</v>
      </c>
      <c r="BL28" s="64">
        <v>0</v>
      </c>
      <c r="BM28" s="65">
        <f t="shared" si="0"/>
        <v>649.5318279999999</v>
      </c>
      <c r="BN28" s="63"/>
      <c r="BO28" s="63"/>
      <c r="BP28" s="66">
        <v>0</v>
      </c>
      <c r="BQ28" s="67">
        <v>0</v>
      </c>
      <c r="BR28" s="66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</row>
    <row r="29" spans="1:76" ht="18" customHeight="1">
      <c r="A29" s="61" t="s">
        <v>136</v>
      </c>
      <c r="B29" s="68" t="s">
        <v>136</v>
      </c>
      <c r="C29">
        <v>0</v>
      </c>
      <c r="D29">
        <v>0</v>
      </c>
      <c r="E29">
        <v>0</v>
      </c>
      <c r="F29">
        <v>0</v>
      </c>
      <c r="G29">
        <v>0</v>
      </c>
      <c r="H29">
        <v>3.0543999999999998</v>
      </c>
      <c r="I29">
        <v>32.859907999999997</v>
      </c>
      <c r="J29">
        <v>7.2</v>
      </c>
      <c r="K29">
        <v>0</v>
      </c>
      <c r="L29">
        <v>46.445880000000002</v>
      </c>
      <c r="M29">
        <v>9.8800000000000008</v>
      </c>
      <c r="N29">
        <v>0</v>
      </c>
      <c r="O29">
        <v>10.836</v>
      </c>
      <c r="P29">
        <v>5.4180000000000001</v>
      </c>
      <c r="Q29"/>
      <c r="R29">
        <v>0.91441799999999995</v>
      </c>
      <c r="S29">
        <v>18.878975000000001</v>
      </c>
      <c r="T29">
        <v>9.8760480000000008</v>
      </c>
      <c r="U29">
        <v>0</v>
      </c>
      <c r="V29"/>
      <c r="W29">
        <v>0</v>
      </c>
      <c r="X29"/>
      <c r="Y29">
        <v>14.34375</v>
      </c>
      <c r="Z29">
        <v>0</v>
      </c>
      <c r="AA29">
        <v>0</v>
      </c>
      <c r="AB29"/>
      <c r="AC29"/>
      <c r="AD29">
        <v>11.6706</v>
      </c>
      <c r="AE29">
        <v>237.05500000000001</v>
      </c>
      <c r="AF29">
        <v>0</v>
      </c>
      <c r="AG29">
        <v>3.5387499999999998</v>
      </c>
      <c r="AH29">
        <v>98.907600000000002</v>
      </c>
      <c r="AI29">
        <v>0</v>
      </c>
      <c r="AJ29">
        <v>13.94</v>
      </c>
      <c r="AK29">
        <v>33.03</v>
      </c>
      <c r="AL29">
        <v>16.3125</v>
      </c>
      <c r="AM29">
        <v>33.478124999999999</v>
      </c>
      <c r="AN29">
        <v>3.96</v>
      </c>
      <c r="AO29">
        <v>0</v>
      </c>
      <c r="AP29">
        <v>2.3035000000000001</v>
      </c>
      <c r="AQ29">
        <v>0</v>
      </c>
      <c r="AR29"/>
      <c r="AS29"/>
      <c r="AT29"/>
      <c r="AU29">
        <v>3.456</v>
      </c>
      <c r="AV29">
        <v>0.87087000000000003</v>
      </c>
      <c r="AW29">
        <v>0</v>
      </c>
      <c r="AX29">
        <v>5.5359999999999996</v>
      </c>
      <c r="AY29">
        <v>11.592504</v>
      </c>
      <c r="AZ29">
        <v>7.6440000000000001</v>
      </c>
      <c r="BA29">
        <v>0.6</v>
      </c>
      <c r="BB29">
        <v>5.9619999999999997</v>
      </c>
      <c r="BC29">
        <v>0</v>
      </c>
      <c r="BD29" s="57"/>
      <c r="BE29" s="63"/>
      <c r="BF29" s="63"/>
      <c r="BG29" s="63"/>
      <c r="BH29" s="63"/>
      <c r="BI29" s="64">
        <v>0</v>
      </c>
      <c r="BJ29" s="64">
        <v>0</v>
      </c>
      <c r="BK29" s="64">
        <v>0</v>
      </c>
      <c r="BL29" s="64">
        <v>0</v>
      </c>
      <c r="BM29" s="65">
        <f t="shared" si="0"/>
        <v>649.56482799999992</v>
      </c>
      <c r="BN29" s="63"/>
      <c r="BO29" s="63"/>
      <c r="BP29" s="66">
        <v>0</v>
      </c>
      <c r="BQ29" s="67">
        <v>0</v>
      </c>
      <c r="BR29" s="66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</row>
    <row r="30" spans="1:76" ht="18" customHeight="1">
      <c r="A30" s="61" t="s">
        <v>137</v>
      </c>
      <c r="B30" s="68" t="s">
        <v>137</v>
      </c>
      <c r="C30">
        <v>0</v>
      </c>
      <c r="D30">
        <v>0</v>
      </c>
      <c r="E30">
        <v>0</v>
      </c>
      <c r="F30">
        <v>0</v>
      </c>
      <c r="G30">
        <v>0</v>
      </c>
      <c r="H30">
        <v>3.0543999999999998</v>
      </c>
      <c r="I30">
        <v>32.859907999999997</v>
      </c>
      <c r="J30">
        <v>7.2</v>
      </c>
      <c r="K30">
        <v>0</v>
      </c>
      <c r="L30">
        <v>46.445880000000002</v>
      </c>
      <c r="M30">
        <v>9.8800000000000008</v>
      </c>
      <c r="N30">
        <v>0</v>
      </c>
      <c r="O30">
        <v>10.836</v>
      </c>
      <c r="P30">
        <v>5.4180000000000001</v>
      </c>
      <c r="Q30"/>
      <c r="R30">
        <v>0.91441799999999995</v>
      </c>
      <c r="S30">
        <v>18.303975000000001</v>
      </c>
      <c r="T30">
        <v>9.8760480000000008</v>
      </c>
      <c r="U30">
        <v>0</v>
      </c>
      <c r="V30"/>
      <c r="W30">
        <v>0</v>
      </c>
      <c r="X30"/>
      <c r="Y30">
        <v>14.34375</v>
      </c>
      <c r="Z30">
        <v>0</v>
      </c>
      <c r="AA30">
        <v>0</v>
      </c>
      <c r="AB30"/>
      <c r="AC30"/>
      <c r="AD30">
        <v>11.6706</v>
      </c>
      <c r="AE30">
        <v>237.05500000000001</v>
      </c>
      <c r="AF30">
        <v>0</v>
      </c>
      <c r="AG30">
        <v>3.5387499999999998</v>
      </c>
      <c r="AH30">
        <v>98.907600000000002</v>
      </c>
      <c r="AI30">
        <v>0</v>
      </c>
      <c r="AJ30">
        <v>13.94</v>
      </c>
      <c r="AK30">
        <v>33.03</v>
      </c>
      <c r="AL30">
        <v>16.3125</v>
      </c>
      <c r="AM30">
        <v>33.478124999999999</v>
      </c>
      <c r="AN30">
        <v>3.96</v>
      </c>
      <c r="AO30">
        <v>0</v>
      </c>
      <c r="AP30">
        <v>2.3035000000000001</v>
      </c>
      <c r="AQ30">
        <v>0</v>
      </c>
      <c r="AR30"/>
      <c r="AS30"/>
      <c r="AT30"/>
      <c r="AU30">
        <v>3.456</v>
      </c>
      <c r="AV30">
        <v>0.87087000000000003</v>
      </c>
      <c r="AW30">
        <v>0</v>
      </c>
      <c r="AX30">
        <v>5.5359999999999996</v>
      </c>
      <c r="AY30">
        <v>11.592504</v>
      </c>
      <c r="AZ30">
        <v>7.6440000000000001</v>
      </c>
      <c r="BA30">
        <v>0.6</v>
      </c>
      <c r="BB30">
        <v>5.9619999999999997</v>
      </c>
      <c r="BC30">
        <v>0</v>
      </c>
      <c r="BD30" s="57"/>
      <c r="BE30" s="63"/>
      <c r="BF30" s="63"/>
      <c r="BG30" s="63"/>
      <c r="BH30" s="63"/>
      <c r="BI30" s="64">
        <v>0</v>
      </c>
      <c r="BJ30" s="64">
        <v>0</v>
      </c>
      <c r="BK30" s="64">
        <v>0</v>
      </c>
      <c r="BL30" s="64">
        <v>0</v>
      </c>
      <c r="BM30" s="65">
        <f t="shared" si="0"/>
        <v>648.98982799999987</v>
      </c>
      <c r="BN30" s="63"/>
      <c r="BO30" s="63"/>
      <c r="BP30" s="66">
        <v>0</v>
      </c>
      <c r="BQ30" s="67">
        <v>0</v>
      </c>
      <c r="BR30" s="66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</row>
    <row r="31" spans="1:76" ht="18" customHeight="1">
      <c r="A31" s="61" t="s">
        <v>138</v>
      </c>
      <c r="B31" s="68" t="s">
        <v>138</v>
      </c>
      <c r="C31">
        <v>0</v>
      </c>
      <c r="D31">
        <v>0</v>
      </c>
      <c r="E31">
        <v>0</v>
      </c>
      <c r="F31">
        <v>0</v>
      </c>
      <c r="G31">
        <v>0</v>
      </c>
      <c r="H31">
        <v>3.0543999999999998</v>
      </c>
      <c r="I31">
        <v>32.859907999999997</v>
      </c>
      <c r="J31">
        <v>7.2</v>
      </c>
      <c r="K31">
        <v>0</v>
      </c>
      <c r="L31">
        <v>46.445880000000002</v>
      </c>
      <c r="M31">
        <v>19.760000000000002</v>
      </c>
      <c r="N31">
        <v>0</v>
      </c>
      <c r="O31">
        <v>10.836</v>
      </c>
      <c r="P31">
        <v>5.4180000000000001</v>
      </c>
      <c r="Q31"/>
      <c r="R31">
        <v>0.91441799999999995</v>
      </c>
      <c r="S31">
        <v>27.503975000000001</v>
      </c>
      <c r="T31">
        <v>9.8760480000000008</v>
      </c>
      <c r="U31">
        <v>0</v>
      </c>
      <c r="V31"/>
      <c r="W31">
        <v>0</v>
      </c>
      <c r="X31"/>
      <c r="Y31">
        <v>14.34375</v>
      </c>
      <c r="Z31">
        <v>0</v>
      </c>
      <c r="AA31">
        <v>0</v>
      </c>
      <c r="AB31"/>
      <c r="AC31"/>
      <c r="AD31">
        <v>11.6706</v>
      </c>
      <c r="AE31">
        <v>237.05500000000001</v>
      </c>
      <c r="AF31">
        <v>0</v>
      </c>
      <c r="AG31">
        <v>3.5387499999999998</v>
      </c>
      <c r="AH31">
        <v>98.907600000000002</v>
      </c>
      <c r="AI31">
        <v>0</v>
      </c>
      <c r="AJ31">
        <v>13.94</v>
      </c>
      <c r="AK31">
        <v>33.03</v>
      </c>
      <c r="AL31">
        <v>16.3125</v>
      </c>
      <c r="AM31">
        <v>33.478124999999999</v>
      </c>
      <c r="AN31">
        <v>3.96</v>
      </c>
      <c r="AO31">
        <v>0</v>
      </c>
      <c r="AP31">
        <v>2.3035000000000001</v>
      </c>
      <c r="AQ31">
        <v>0</v>
      </c>
      <c r="AR31"/>
      <c r="AS31"/>
      <c r="AT31"/>
      <c r="AU31">
        <v>3.456</v>
      </c>
      <c r="AV31">
        <v>0.87087000000000003</v>
      </c>
      <c r="AW31">
        <v>0</v>
      </c>
      <c r="AX31">
        <v>5.5359999999999996</v>
      </c>
      <c r="AY31">
        <v>11.592504</v>
      </c>
      <c r="AZ31">
        <v>7.6440000000000001</v>
      </c>
      <c r="BA31">
        <v>0.6</v>
      </c>
      <c r="BB31">
        <v>5.9619999999999997</v>
      </c>
      <c r="BC31">
        <v>0</v>
      </c>
      <c r="BD31" s="57"/>
      <c r="BE31" s="63"/>
      <c r="BF31" s="63"/>
      <c r="BG31" s="63"/>
      <c r="BH31" s="63"/>
      <c r="BI31" s="64">
        <v>16.829999999999998</v>
      </c>
      <c r="BJ31" s="64">
        <v>16.829999999999998</v>
      </c>
      <c r="BK31" s="64">
        <v>16.829999999999998</v>
      </c>
      <c r="BL31" s="64">
        <v>16.829999999999998</v>
      </c>
      <c r="BM31" s="65">
        <f t="shared" si="0"/>
        <v>668.06982799999992</v>
      </c>
      <c r="BN31" s="63"/>
      <c r="BO31" s="63"/>
      <c r="BP31" s="66">
        <v>16.829999999999998</v>
      </c>
      <c r="BQ31" s="67">
        <v>16.829999999999998</v>
      </c>
      <c r="BR31" s="66">
        <v>16.829999999999998</v>
      </c>
      <c r="BS31" s="5">
        <v>16.829999999999998</v>
      </c>
      <c r="BT31" s="5">
        <v>16.829999999999998</v>
      </c>
      <c r="BU31" s="5">
        <v>16.829999999999998</v>
      </c>
      <c r="BV31" s="5">
        <v>16.829999999999998</v>
      </c>
      <c r="BW31" s="5">
        <v>16.829999999999998</v>
      </c>
      <c r="BX31" s="5">
        <v>16.829999999999998</v>
      </c>
    </row>
    <row r="32" spans="1:76" ht="18" customHeight="1">
      <c r="A32" s="61" t="s">
        <v>139</v>
      </c>
      <c r="B32" s="68" t="s">
        <v>139</v>
      </c>
      <c r="C32">
        <v>0</v>
      </c>
      <c r="D32">
        <v>0</v>
      </c>
      <c r="E32">
        <v>0</v>
      </c>
      <c r="F32">
        <v>0</v>
      </c>
      <c r="G32">
        <v>0</v>
      </c>
      <c r="H32">
        <v>3.0543999999999998</v>
      </c>
      <c r="I32">
        <v>32.859907999999997</v>
      </c>
      <c r="J32">
        <v>7.2</v>
      </c>
      <c r="K32">
        <v>0</v>
      </c>
      <c r="L32">
        <v>46.445880000000002</v>
      </c>
      <c r="M32">
        <v>19.760000000000002</v>
      </c>
      <c r="N32">
        <v>0</v>
      </c>
      <c r="O32">
        <v>10.836</v>
      </c>
      <c r="P32">
        <v>5.4180000000000001</v>
      </c>
      <c r="Q32"/>
      <c r="R32">
        <v>0.91441799999999995</v>
      </c>
      <c r="S32">
        <v>27.503975000000001</v>
      </c>
      <c r="T32">
        <v>9.8760480000000008</v>
      </c>
      <c r="U32">
        <v>0</v>
      </c>
      <c r="V32"/>
      <c r="W32">
        <v>0</v>
      </c>
      <c r="X32"/>
      <c r="Y32">
        <v>14.34375</v>
      </c>
      <c r="Z32">
        <v>0</v>
      </c>
      <c r="AA32">
        <v>0</v>
      </c>
      <c r="AB32"/>
      <c r="AC32"/>
      <c r="AD32">
        <v>11.6706</v>
      </c>
      <c r="AE32">
        <v>237.05500000000001</v>
      </c>
      <c r="AF32">
        <v>2.6</v>
      </c>
      <c r="AG32">
        <v>3.5387499999999998</v>
      </c>
      <c r="AH32">
        <v>98.907600000000002</v>
      </c>
      <c r="AI32">
        <v>0</v>
      </c>
      <c r="AJ32">
        <v>13.94</v>
      </c>
      <c r="AK32">
        <v>33.03</v>
      </c>
      <c r="AL32">
        <v>16.3125</v>
      </c>
      <c r="AM32">
        <v>33.478124999999999</v>
      </c>
      <c r="AN32">
        <v>3.96</v>
      </c>
      <c r="AO32">
        <v>0</v>
      </c>
      <c r="AP32">
        <v>2.3035000000000001</v>
      </c>
      <c r="AQ32">
        <v>0</v>
      </c>
      <c r="AR32"/>
      <c r="AS32"/>
      <c r="AT32"/>
      <c r="AU32">
        <v>3.456</v>
      </c>
      <c r="AV32">
        <v>0.87087000000000003</v>
      </c>
      <c r="AW32">
        <v>0</v>
      </c>
      <c r="AX32">
        <v>5.5359999999999996</v>
      </c>
      <c r="AY32">
        <v>11.592504</v>
      </c>
      <c r="AZ32">
        <v>7.6440000000000001</v>
      </c>
      <c r="BA32">
        <v>0.6</v>
      </c>
      <c r="BB32">
        <v>6.2329999999999997</v>
      </c>
      <c r="BC32">
        <v>0</v>
      </c>
      <c r="BD32" s="57"/>
      <c r="BE32" s="63"/>
      <c r="BF32" s="63"/>
      <c r="BG32" s="63"/>
      <c r="BH32" s="63"/>
      <c r="BI32" s="64">
        <v>0</v>
      </c>
      <c r="BJ32" s="64">
        <v>0</v>
      </c>
      <c r="BK32" s="64">
        <v>0</v>
      </c>
      <c r="BL32" s="64">
        <v>0</v>
      </c>
      <c r="BM32" s="65">
        <f t="shared" si="0"/>
        <v>670.94082800000001</v>
      </c>
      <c r="BN32" s="63"/>
      <c r="BO32" s="63"/>
      <c r="BP32" s="66">
        <v>0</v>
      </c>
      <c r="BQ32" s="67">
        <v>0</v>
      </c>
      <c r="BR32" s="66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</row>
    <row r="33" spans="1:76" ht="18" customHeight="1">
      <c r="A33" s="61" t="s">
        <v>140</v>
      </c>
      <c r="B33" s="68" t="s">
        <v>140</v>
      </c>
      <c r="C33">
        <v>0</v>
      </c>
      <c r="D33">
        <v>0</v>
      </c>
      <c r="E33">
        <v>0</v>
      </c>
      <c r="F33">
        <v>0</v>
      </c>
      <c r="G33">
        <v>0</v>
      </c>
      <c r="H33">
        <v>3.0543999999999998</v>
      </c>
      <c r="I33">
        <v>32.859907999999997</v>
      </c>
      <c r="J33">
        <v>7.2</v>
      </c>
      <c r="K33">
        <v>0</v>
      </c>
      <c r="L33">
        <v>46.445880000000002</v>
      </c>
      <c r="M33">
        <v>19.760000000000002</v>
      </c>
      <c r="N33">
        <v>0</v>
      </c>
      <c r="O33">
        <v>10.836</v>
      </c>
      <c r="P33">
        <v>5.4180000000000001</v>
      </c>
      <c r="Q33"/>
      <c r="R33">
        <v>0.91441799999999995</v>
      </c>
      <c r="S33">
        <v>27.503975000000001</v>
      </c>
      <c r="T33">
        <v>9.8760480000000008</v>
      </c>
      <c r="U33">
        <v>0</v>
      </c>
      <c r="V33"/>
      <c r="W33">
        <v>0</v>
      </c>
      <c r="X33"/>
      <c r="Y33">
        <v>14.34375</v>
      </c>
      <c r="Z33">
        <v>0</v>
      </c>
      <c r="AA33">
        <v>0</v>
      </c>
      <c r="AB33"/>
      <c r="AC33"/>
      <c r="AD33">
        <v>11.6706</v>
      </c>
      <c r="AE33">
        <v>237.05500000000001</v>
      </c>
      <c r="AF33">
        <v>11.7</v>
      </c>
      <c r="AG33">
        <v>3.5387499999999998</v>
      </c>
      <c r="AH33">
        <v>98.907600000000002</v>
      </c>
      <c r="AI33">
        <v>0</v>
      </c>
      <c r="AJ33">
        <v>13.94</v>
      </c>
      <c r="AK33">
        <v>33.03</v>
      </c>
      <c r="AL33">
        <v>16.3125</v>
      </c>
      <c r="AM33">
        <v>33.478124999999999</v>
      </c>
      <c r="AN33">
        <v>3.96</v>
      </c>
      <c r="AO33">
        <v>0</v>
      </c>
      <c r="AP33">
        <v>2.3035000000000001</v>
      </c>
      <c r="AQ33">
        <v>0</v>
      </c>
      <c r="AR33"/>
      <c r="AS33"/>
      <c r="AT33"/>
      <c r="AU33">
        <v>3.456</v>
      </c>
      <c r="AV33">
        <v>0.87087000000000003</v>
      </c>
      <c r="AW33">
        <v>0</v>
      </c>
      <c r="AX33">
        <v>5.5359999999999996</v>
      </c>
      <c r="AY33">
        <v>11.592504</v>
      </c>
      <c r="AZ33">
        <v>7.6440000000000001</v>
      </c>
      <c r="BA33">
        <v>0.6</v>
      </c>
      <c r="BB33">
        <v>12.465999999999999</v>
      </c>
      <c r="BC33">
        <v>0</v>
      </c>
      <c r="BD33" s="57"/>
      <c r="BE33" s="63"/>
      <c r="BF33" s="63"/>
      <c r="BG33" s="63"/>
      <c r="BH33" s="63"/>
      <c r="BI33" s="64">
        <v>0</v>
      </c>
      <c r="BJ33" s="64">
        <v>0</v>
      </c>
      <c r="BK33" s="64">
        <v>0</v>
      </c>
      <c r="BL33" s="64">
        <v>0</v>
      </c>
      <c r="BM33" s="65">
        <f t="shared" si="0"/>
        <v>686.27382799999998</v>
      </c>
      <c r="BN33" s="63"/>
      <c r="BO33" s="63"/>
      <c r="BP33" s="66">
        <v>0</v>
      </c>
      <c r="BQ33" s="67">
        <v>0</v>
      </c>
      <c r="BR33" s="66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</row>
    <row r="34" spans="1:76" ht="18" customHeight="1">
      <c r="A34" s="61" t="s">
        <v>141</v>
      </c>
      <c r="B34" s="68" t="s">
        <v>141</v>
      </c>
      <c r="C34">
        <v>0</v>
      </c>
      <c r="D34">
        <v>0</v>
      </c>
      <c r="E34">
        <v>0</v>
      </c>
      <c r="F34">
        <v>0</v>
      </c>
      <c r="G34">
        <v>0</v>
      </c>
      <c r="H34">
        <v>3.0543999999999998</v>
      </c>
      <c r="I34">
        <v>32.859907999999997</v>
      </c>
      <c r="J34">
        <v>7.2</v>
      </c>
      <c r="K34">
        <v>26.373000000000001</v>
      </c>
      <c r="L34">
        <v>46.445880000000002</v>
      </c>
      <c r="M34">
        <v>19.760000000000002</v>
      </c>
      <c r="N34">
        <v>0</v>
      </c>
      <c r="O34">
        <v>10.836</v>
      </c>
      <c r="P34">
        <v>5.4180000000000001</v>
      </c>
      <c r="Q34"/>
      <c r="R34">
        <v>0.91441799999999995</v>
      </c>
      <c r="S34">
        <v>27.503975000000001</v>
      </c>
      <c r="T34">
        <v>9.8760480000000008</v>
      </c>
      <c r="U34">
        <v>0</v>
      </c>
      <c r="V34"/>
      <c r="W34">
        <v>0</v>
      </c>
      <c r="X34"/>
      <c r="Y34">
        <v>14.34375</v>
      </c>
      <c r="Z34">
        <v>55.44</v>
      </c>
      <c r="AA34">
        <v>0</v>
      </c>
      <c r="AB34"/>
      <c r="AC34"/>
      <c r="AD34">
        <v>11.6706</v>
      </c>
      <c r="AE34">
        <v>237.05500000000001</v>
      </c>
      <c r="AF34">
        <v>49.4</v>
      </c>
      <c r="AG34">
        <v>3.5387499999999998</v>
      </c>
      <c r="AH34">
        <v>98.907600000000002</v>
      </c>
      <c r="AI34">
        <v>0</v>
      </c>
      <c r="AJ34">
        <v>13.94</v>
      </c>
      <c r="AK34">
        <v>33.03</v>
      </c>
      <c r="AL34">
        <v>16.3125</v>
      </c>
      <c r="AM34">
        <v>33.478124999999999</v>
      </c>
      <c r="AN34">
        <v>3.96</v>
      </c>
      <c r="AO34">
        <v>0</v>
      </c>
      <c r="AP34">
        <v>2.3035000000000001</v>
      </c>
      <c r="AQ34">
        <v>0</v>
      </c>
      <c r="AR34"/>
      <c r="AS34"/>
      <c r="AT34"/>
      <c r="AU34">
        <v>3.456</v>
      </c>
      <c r="AV34">
        <v>0.87087000000000003</v>
      </c>
      <c r="AW34">
        <v>0</v>
      </c>
      <c r="AX34">
        <v>5.5359999999999996</v>
      </c>
      <c r="AY34">
        <v>11.592504</v>
      </c>
      <c r="AZ34">
        <v>7.6440000000000001</v>
      </c>
      <c r="BA34">
        <v>0.6</v>
      </c>
      <c r="BB34">
        <v>12.465999999999999</v>
      </c>
      <c r="BC34">
        <v>0</v>
      </c>
      <c r="BD34" s="57"/>
      <c r="BE34" s="63"/>
      <c r="BF34" s="63"/>
      <c r="BG34" s="63"/>
      <c r="BH34" s="63"/>
      <c r="BI34" s="64">
        <v>0</v>
      </c>
      <c r="BJ34" s="64">
        <v>0</v>
      </c>
      <c r="BK34" s="64">
        <v>0</v>
      </c>
      <c r="BL34" s="64">
        <v>0</v>
      </c>
      <c r="BM34" s="65">
        <f t="shared" si="0"/>
        <v>805.78682800000001</v>
      </c>
      <c r="BN34" s="63"/>
      <c r="BO34" s="63"/>
      <c r="BP34" s="66">
        <v>0</v>
      </c>
      <c r="BQ34" s="67">
        <v>0</v>
      </c>
      <c r="BR34" s="66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</row>
    <row r="35" spans="1:76" ht="18" customHeight="1">
      <c r="A35" s="61" t="s">
        <v>142</v>
      </c>
      <c r="B35" s="68" t="s">
        <v>142</v>
      </c>
      <c r="C35">
        <v>0</v>
      </c>
      <c r="D35">
        <v>0</v>
      </c>
      <c r="E35">
        <v>0</v>
      </c>
      <c r="F35">
        <v>0</v>
      </c>
      <c r="G35">
        <v>0</v>
      </c>
      <c r="H35">
        <v>3.0543999999999998</v>
      </c>
      <c r="I35">
        <v>32.859907999999997</v>
      </c>
      <c r="J35">
        <v>7.2</v>
      </c>
      <c r="K35">
        <v>53.44332</v>
      </c>
      <c r="L35">
        <v>46.445880000000002</v>
      </c>
      <c r="M35">
        <v>19.760000000000002</v>
      </c>
      <c r="N35">
        <v>0</v>
      </c>
      <c r="O35">
        <v>10.836</v>
      </c>
      <c r="P35">
        <v>5.4180000000000001</v>
      </c>
      <c r="Q35"/>
      <c r="R35">
        <v>0.91441799999999995</v>
      </c>
      <c r="S35">
        <v>27.503975000000001</v>
      </c>
      <c r="T35">
        <v>9.8760480000000008</v>
      </c>
      <c r="U35">
        <v>0</v>
      </c>
      <c r="V35"/>
      <c r="W35">
        <v>0</v>
      </c>
      <c r="X35"/>
      <c r="Y35">
        <v>14.34375</v>
      </c>
      <c r="Z35">
        <v>110.88</v>
      </c>
      <c r="AA35">
        <v>0</v>
      </c>
      <c r="AB35"/>
      <c r="AC35"/>
      <c r="AD35">
        <v>11.6706</v>
      </c>
      <c r="AE35">
        <v>237.05500000000001</v>
      </c>
      <c r="AF35">
        <v>49.4</v>
      </c>
      <c r="AG35">
        <v>3.5387499999999998</v>
      </c>
      <c r="AH35">
        <v>98.907600000000002</v>
      </c>
      <c r="AI35">
        <v>0</v>
      </c>
      <c r="AJ35">
        <v>13.94</v>
      </c>
      <c r="AK35">
        <v>33.03</v>
      </c>
      <c r="AL35">
        <v>16.3125</v>
      </c>
      <c r="AM35">
        <v>33.478124999999999</v>
      </c>
      <c r="AN35">
        <v>3.96</v>
      </c>
      <c r="AO35">
        <v>0</v>
      </c>
      <c r="AP35">
        <v>2.3035000000000001</v>
      </c>
      <c r="AQ35">
        <v>0</v>
      </c>
      <c r="AR35"/>
      <c r="AS35"/>
      <c r="AT35"/>
      <c r="AU35">
        <v>3.456</v>
      </c>
      <c r="AV35">
        <v>0.87087000000000003</v>
      </c>
      <c r="AW35">
        <v>0</v>
      </c>
      <c r="AX35">
        <v>5.5359999999999996</v>
      </c>
      <c r="AY35">
        <v>11.592504</v>
      </c>
      <c r="AZ35">
        <v>7.6440000000000001</v>
      </c>
      <c r="BA35">
        <v>0.6</v>
      </c>
      <c r="BB35">
        <v>6.2329999999999997</v>
      </c>
      <c r="BC35">
        <v>0</v>
      </c>
      <c r="BD35" s="57"/>
      <c r="BE35" s="63"/>
      <c r="BF35" s="63"/>
      <c r="BG35" s="63"/>
      <c r="BH35" s="63"/>
      <c r="BI35" s="64">
        <v>0</v>
      </c>
      <c r="BJ35" s="64">
        <v>0</v>
      </c>
      <c r="BK35" s="64">
        <v>0</v>
      </c>
      <c r="BL35" s="64">
        <v>0</v>
      </c>
      <c r="BM35" s="65">
        <f t="shared" si="0"/>
        <v>882.06414799999993</v>
      </c>
      <c r="BN35" s="63"/>
      <c r="BO35" s="63"/>
      <c r="BP35" s="66">
        <v>0</v>
      </c>
      <c r="BQ35" s="67">
        <v>0</v>
      </c>
      <c r="BR35" s="66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</row>
    <row r="36" spans="1:76" ht="18" customHeight="1">
      <c r="A36" s="61" t="s">
        <v>143</v>
      </c>
      <c r="B36" s="68" t="s">
        <v>143</v>
      </c>
      <c r="C36">
        <v>0</v>
      </c>
      <c r="D36">
        <v>0</v>
      </c>
      <c r="E36">
        <v>0</v>
      </c>
      <c r="F36">
        <v>0</v>
      </c>
      <c r="G36">
        <v>0</v>
      </c>
      <c r="H36">
        <v>3.0543999999999998</v>
      </c>
      <c r="I36">
        <v>32.859907999999997</v>
      </c>
      <c r="J36">
        <v>7.2</v>
      </c>
      <c r="K36">
        <v>53.44332</v>
      </c>
      <c r="L36">
        <v>46.445880000000002</v>
      </c>
      <c r="M36">
        <v>9.8800000000000008</v>
      </c>
      <c r="N36">
        <v>0</v>
      </c>
      <c r="O36">
        <v>10.836</v>
      </c>
      <c r="P36">
        <v>5.4180000000000001</v>
      </c>
      <c r="Q36"/>
      <c r="R36">
        <v>0.91441799999999995</v>
      </c>
      <c r="S36">
        <v>28.366475000000001</v>
      </c>
      <c r="T36">
        <v>9.8760480000000008</v>
      </c>
      <c r="U36">
        <v>0</v>
      </c>
      <c r="V36"/>
      <c r="W36">
        <v>0</v>
      </c>
      <c r="X36"/>
      <c r="Y36">
        <v>14.34375</v>
      </c>
      <c r="Z36">
        <v>166.32</v>
      </c>
      <c r="AA36">
        <v>0</v>
      </c>
      <c r="AB36"/>
      <c r="AC36"/>
      <c r="AD36">
        <v>11.6706</v>
      </c>
      <c r="AE36">
        <v>237.05500000000001</v>
      </c>
      <c r="AF36">
        <v>49.4</v>
      </c>
      <c r="AG36">
        <v>3.5387499999999998</v>
      </c>
      <c r="AH36">
        <v>98.907600000000002</v>
      </c>
      <c r="AI36">
        <v>0</v>
      </c>
      <c r="AJ36">
        <v>13.94</v>
      </c>
      <c r="AK36">
        <v>33.03</v>
      </c>
      <c r="AL36">
        <v>16.3125</v>
      </c>
      <c r="AM36">
        <v>33.478124999999999</v>
      </c>
      <c r="AN36">
        <v>3.96</v>
      </c>
      <c r="AO36">
        <v>0</v>
      </c>
      <c r="AP36">
        <v>2.3035000000000001</v>
      </c>
      <c r="AQ36">
        <v>0</v>
      </c>
      <c r="AR36"/>
      <c r="AS36"/>
      <c r="AT36"/>
      <c r="AU36">
        <v>3.456</v>
      </c>
      <c r="AV36">
        <v>0.87087000000000003</v>
      </c>
      <c r="AW36">
        <v>0</v>
      </c>
      <c r="AX36">
        <v>5.5359999999999996</v>
      </c>
      <c r="AY36">
        <v>11.592504</v>
      </c>
      <c r="AZ36">
        <v>7.6440000000000001</v>
      </c>
      <c r="BA36">
        <v>0.6</v>
      </c>
      <c r="BB36">
        <v>6.2329999999999997</v>
      </c>
      <c r="BC36">
        <v>0</v>
      </c>
      <c r="BD36" s="57"/>
      <c r="BE36" s="63"/>
      <c r="BF36" s="63"/>
      <c r="BG36" s="63"/>
      <c r="BH36" s="63"/>
      <c r="BI36" s="64">
        <v>0</v>
      </c>
      <c r="BJ36" s="64">
        <v>0</v>
      </c>
      <c r="BK36" s="64">
        <v>0</v>
      </c>
      <c r="BL36" s="64">
        <v>0</v>
      </c>
      <c r="BM36" s="65">
        <f t="shared" si="0"/>
        <v>928.48664799999995</v>
      </c>
      <c r="BN36" s="63"/>
      <c r="BO36" s="63"/>
      <c r="BP36" s="66">
        <v>0</v>
      </c>
      <c r="BQ36" s="67">
        <v>0</v>
      </c>
      <c r="BR36" s="66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</row>
    <row r="37" spans="1:76" ht="18" customHeight="1">
      <c r="A37" s="61" t="s">
        <v>144</v>
      </c>
      <c r="B37" s="68" t="s">
        <v>144</v>
      </c>
      <c r="C37">
        <v>0</v>
      </c>
      <c r="D37">
        <v>0</v>
      </c>
      <c r="E37">
        <v>0</v>
      </c>
      <c r="F37">
        <v>0</v>
      </c>
      <c r="G37">
        <v>0</v>
      </c>
      <c r="H37">
        <v>2.988</v>
      </c>
      <c r="I37">
        <v>32.859907999999997</v>
      </c>
      <c r="J37">
        <v>7.2</v>
      </c>
      <c r="K37">
        <v>52.996319999999997</v>
      </c>
      <c r="L37">
        <v>46.445880000000002</v>
      </c>
      <c r="M37">
        <v>9.8800000000000008</v>
      </c>
      <c r="N37">
        <v>0</v>
      </c>
      <c r="O37">
        <v>10.836</v>
      </c>
      <c r="P37">
        <v>5.4180000000000001</v>
      </c>
      <c r="Q37"/>
      <c r="R37">
        <v>0.91441799999999995</v>
      </c>
      <c r="S37">
        <v>27.503975000000001</v>
      </c>
      <c r="T37">
        <v>9.8760480000000008</v>
      </c>
      <c r="U37">
        <v>0</v>
      </c>
      <c r="V37"/>
      <c r="W37">
        <v>0</v>
      </c>
      <c r="X37"/>
      <c r="Y37">
        <v>14.34375</v>
      </c>
      <c r="Z37">
        <v>166.32</v>
      </c>
      <c r="AA37">
        <v>0</v>
      </c>
      <c r="AB37"/>
      <c r="AC37"/>
      <c r="AD37">
        <v>11.6706</v>
      </c>
      <c r="AE37">
        <v>237.05500000000001</v>
      </c>
      <c r="AF37">
        <v>49.4</v>
      </c>
      <c r="AG37">
        <v>3.5387499999999998</v>
      </c>
      <c r="AH37">
        <v>98.907600000000002</v>
      </c>
      <c r="AI37">
        <v>0</v>
      </c>
      <c r="AJ37">
        <v>13.94</v>
      </c>
      <c r="AK37">
        <v>33.03</v>
      </c>
      <c r="AL37">
        <v>16.3125</v>
      </c>
      <c r="AM37">
        <v>33.478124999999999</v>
      </c>
      <c r="AN37">
        <v>3.96</v>
      </c>
      <c r="AO37">
        <v>0</v>
      </c>
      <c r="AP37">
        <v>2.3035000000000001</v>
      </c>
      <c r="AQ37">
        <v>0</v>
      </c>
      <c r="AR37"/>
      <c r="AS37"/>
      <c r="AT37"/>
      <c r="AU37">
        <v>3.456</v>
      </c>
      <c r="AV37">
        <v>0.87087000000000003</v>
      </c>
      <c r="AW37">
        <v>0</v>
      </c>
      <c r="AX37">
        <v>5.5359999999999996</v>
      </c>
      <c r="AY37">
        <v>11.592504</v>
      </c>
      <c r="AZ37">
        <v>7.6440000000000001</v>
      </c>
      <c r="BA37">
        <v>0.6</v>
      </c>
      <c r="BB37">
        <v>6.2329999999999997</v>
      </c>
      <c r="BC37">
        <v>0</v>
      </c>
      <c r="BD37" s="57"/>
      <c r="BE37" s="63"/>
      <c r="BF37" s="63"/>
      <c r="BG37" s="63"/>
      <c r="BH37" s="63"/>
      <c r="BI37" s="64">
        <v>91.18</v>
      </c>
      <c r="BJ37" s="64">
        <v>127.65</v>
      </c>
      <c r="BK37" s="64">
        <v>182.35</v>
      </c>
      <c r="BL37" s="64">
        <v>182.35</v>
      </c>
      <c r="BM37" s="65">
        <f t="shared" si="0"/>
        <v>927.11074799999994</v>
      </c>
      <c r="BN37" s="63"/>
      <c r="BO37" s="63"/>
      <c r="BP37" s="66">
        <v>91.18</v>
      </c>
      <c r="BQ37" s="67">
        <v>91.18</v>
      </c>
      <c r="BR37" s="66">
        <v>91.18</v>
      </c>
      <c r="BS37" s="5">
        <v>91.18</v>
      </c>
      <c r="BT37" s="5">
        <v>91.18</v>
      </c>
      <c r="BU37" s="5">
        <v>91.18</v>
      </c>
      <c r="BV37" s="5">
        <v>91.18</v>
      </c>
      <c r="BW37" s="5">
        <v>91.18</v>
      </c>
      <c r="BX37" s="5">
        <v>182.35</v>
      </c>
    </row>
    <row r="38" spans="1:76" ht="18" customHeight="1">
      <c r="A38" s="61" t="s">
        <v>145</v>
      </c>
      <c r="B38" s="68" t="s">
        <v>145</v>
      </c>
      <c r="C38">
        <v>0</v>
      </c>
      <c r="D38">
        <v>0</v>
      </c>
      <c r="E38">
        <v>0</v>
      </c>
      <c r="F38">
        <v>0</v>
      </c>
      <c r="G38">
        <v>0</v>
      </c>
      <c r="H38">
        <v>2.988</v>
      </c>
      <c r="I38">
        <v>32.859907999999997</v>
      </c>
      <c r="J38">
        <v>7.2</v>
      </c>
      <c r="K38">
        <v>52.996319999999997</v>
      </c>
      <c r="L38">
        <v>46.445880000000002</v>
      </c>
      <c r="M38">
        <v>9.8800000000000008</v>
      </c>
      <c r="N38">
        <v>0</v>
      </c>
      <c r="O38">
        <v>10.836</v>
      </c>
      <c r="P38">
        <v>5.4180000000000001</v>
      </c>
      <c r="Q38"/>
      <c r="R38">
        <v>0.91441799999999995</v>
      </c>
      <c r="S38">
        <v>27.503975000000001</v>
      </c>
      <c r="T38">
        <v>9.8760480000000008</v>
      </c>
      <c r="U38">
        <v>0</v>
      </c>
      <c r="V38"/>
      <c r="W38">
        <v>0</v>
      </c>
      <c r="X38"/>
      <c r="Y38">
        <v>14.34375</v>
      </c>
      <c r="Z38">
        <v>166.32</v>
      </c>
      <c r="AA38">
        <v>0</v>
      </c>
      <c r="AB38"/>
      <c r="AC38"/>
      <c r="AD38">
        <v>11.6706</v>
      </c>
      <c r="AE38">
        <v>237.05500000000001</v>
      </c>
      <c r="AF38">
        <v>49.4</v>
      </c>
      <c r="AG38">
        <v>3.5387499999999998</v>
      </c>
      <c r="AH38">
        <v>98.907600000000002</v>
      </c>
      <c r="AI38">
        <v>0</v>
      </c>
      <c r="AJ38">
        <v>13.94</v>
      </c>
      <c r="AK38">
        <v>33.03</v>
      </c>
      <c r="AL38">
        <v>16.3125</v>
      </c>
      <c r="AM38">
        <v>33.478124999999999</v>
      </c>
      <c r="AN38">
        <v>5.0490000000000004</v>
      </c>
      <c r="AO38">
        <v>0</v>
      </c>
      <c r="AP38">
        <v>2.3035000000000001</v>
      </c>
      <c r="AQ38">
        <v>0</v>
      </c>
      <c r="AR38"/>
      <c r="AS38"/>
      <c r="AT38"/>
      <c r="AU38">
        <v>3.456</v>
      </c>
      <c r="AV38">
        <v>0.87087000000000003</v>
      </c>
      <c r="AW38">
        <v>0</v>
      </c>
      <c r="AX38">
        <v>5.5359999999999996</v>
      </c>
      <c r="AY38">
        <v>11.592504</v>
      </c>
      <c r="AZ38">
        <v>7.6440000000000001</v>
      </c>
      <c r="BA38">
        <v>0.6</v>
      </c>
      <c r="BB38">
        <v>6.2329999999999997</v>
      </c>
      <c r="BC38">
        <v>0</v>
      </c>
      <c r="BD38" s="57"/>
      <c r="BE38" s="63"/>
      <c r="BF38" s="63"/>
      <c r="BG38" s="63"/>
      <c r="BH38" s="63"/>
      <c r="BI38" s="64">
        <v>0</v>
      </c>
      <c r="BJ38" s="64">
        <v>0</v>
      </c>
      <c r="BK38" s="64">
        <v>0</v>
      </c>
      <c r="BL38" s="64">
        <v>0</v>
      </c>
      <c r="BM38" s="65">
        <f t="shared" si="0"/>
        <v>928.19974799999989</v>
      </c>
      <c r="BN38" s="63"/>
      <c r="BO38" s="63"/>
      <c r="BP38" s="66">
        <v>0</v>
      </c>
      <c r="BQ38" s="67">
        <v>0</v>
      </c>
      <c r="BR38" s="66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</row>
    <row r="39" spans="1:76" ht="18" customHeight="1">
      <c r="A39" s="61" t="s">
        <v>146</v>
      </c>
      <c r="B39" s="68" t="s">
        <v>146</v>
      </c>
      <c r="C39">
        <v>0</v>
      </c>
      <c r="D39">
        <v>0</v>
      </c>
      <c r="E39">
        <v>0</v>
      </c>
      <c r="F39">
        <v>0</v>
      </c>
      <c r="G39">
        <v>0</v>
      </c>
      <c r="H39">
        <v>2.988</v>
      </c>
      <c r="I39">
        <v>32.859907999999997</v>
      </c>
      <c r="J39">
        <v>7.2</v>
      </c>
      <c r="K39">
        <v>52.996319999999997</v>
      </c>
      <c r="L39">
        <v>46.445880000000002</v>
      </c>
      <c r="M39">
        <v>9.8800000000000008</v>
      </c>
      <c r="N39">
        <v>0</v>
      </c>
      <c r="O39">
        <v>10.836</v>
      </c>
      <c r="P39">
        <v>5.4180000000000001</v>
      </c>
      <c r="Q39"/>
      <c r="R39">
        <v>0.91441799999999995</v>
      </c>
      <c r="S39">
        <v>27.503975000000001</v>
      </c>
      <c r="T39">
        <v>9.8760480000000008</v>
      </c>
      <c r="U39">
        <v>0</v>
      </c>
      <c r="V39"/>
      <c r="W39">
        <v>0</v>
      </c>
      <c r="X39"/>
      <c r="Y39">
        <v>14.34375</v>
      </c>
      <c r="Z39">
        <v>166.32</v>
      </c>
      <c r="AA39">
        <v>0</v>
      </c>
      <c r="AB39"/>
      <c r="AC39"/>
      <c r="AD39">
        <v>11.6706</v>
      </c>
      <c r="AE39">
        <v>237.05500000000001</v>
      </c>
      <c r="AF39">
        <v>49.4</v>
      </c>
      <c r="AG39">
        <v>3.5387499999999998</v>
      </c>
      <c r="AH39">
        <v>98.907600000000002</v>
      </c>
      <c r="AI39">
        <v>0</v>
      </c>
      <c r="AJ39">
        <v>13.94</v>
      </c>
      <c r="AK39">
        <v>33.03</v>
      </c>
      <c r="AL39">
        <v>16.3125</v>
      </c>
      <c r="AM39">
        <v>33.478124999999999</v>
      </c>
      <c r="AN39">
        <v>6.8310000000000004</v>
      </c>
      <c r="AO39">
        <v>0</v>
      </c>
      <c r="AP39">
        <v>2.3035000000000001</v>
      </c>
      <c r="AQ39">
        <v>0</v>
      </c>
      <c r="AR39"/>
      <c r="AS39"/>
      <c r="AT39"/>
      <c r="AU39">
        <v>3.456</v>
      </c>
      <c r="AV39">
        <v>0.87087000000000003</v>
      </c>
      <c r="AW39">
        <v>0</v>
      </c>
      <c r="AX39">
        <v>5.5359999999999996</v>
      </c>
      <c r="AY39">
        <v>11.592504</v>
      </c>
      <c r="AZ39">
        <v>7.6440000000000001</v>
      </c>
      <c r="BA39">
        <v>0.6</v>
      </c>
      <c r="BB39">
        <v>6.2329999999999997</v>
      </c>
      <c r="BC39">
        <v>0</v>
      </c>
      <c r="BD39" s="57"/>
      <c r="BE39" s="63"/>
      <c r="BF39" s="63"/>
      <c r="BG39" s="63"/>
      <c r="BH39" s="63"/>
      <c r="BI39" s="64">
        <v>3.72</v>
      </c>
      <c r="BJ39" s="64">
        <v>3.72</v>
      </c>
      <c r="BK39" s="64">
        <v>3.72</v>
      </c>
      <c r="BL39" s="64">
        <v>3.72</v>
      </c>
      <c r="BM39" s="65">
        <f t="shared" si="0"/>
        <v>929.98174799999993</v>
      </c>
      <c r="BN39" s="63"/>
      <c r="BO39" s="63"/>
      <c r="BP39" s="66">
        <v>3.72</v>
      </c>
      <c r="BQ39" s="67">
        <v>3.72</v>
      </c>
      <c r="BR39" s="66">
        <v>3.72</v>
      </c>
      <c r="BS39" s="5">
        <v>3.72</v>
      </c>
      <c r="BT39" s="5">
        <v>3.72</v>
      </c>
      <c r="BU39" s="5">
        <v>3.72</v>
      </c>
      <c r="BV39" s="5">
        <v>3.72</v>
      </c>
      <c r="BW39" s="5">
        <v>3.72</v>
      </c>
      <c r="BX39" s="5">
        <v>3.72</v>
      </c>
    </row>
    <row r="40" spans="1:76" ht="18" customHeight="1">
      <c r="A40" s="61" t="s">
        <v>147</v>
      </c>
      <c r="B40" s="68" t="s">
        <v>147</v>
      </c>
      <c r="C40">
        <v>0</v>
      </c>
      <c r="D40">
        <v>0</v>
      </c>
      <c r="E40">
        <v>0</v>
      </c>
      <c r="F40">
        <v>0</v>
      </c>
      <c r="G40">
        <v>0</v>
      </c>
      <c r="H40">
        <v>2.988</v>
      </c>
      <c r="I40">
        <v>32.859907999999997</v>
      </c>
      <c r="J40">
        <v>7.2</v>
      </c>
      <c r="K40">
        <v>26.499649999999999</v>
      </c>
      <c r="L40">
        <v>46.445880000000002</v>
      </c>
      <c r="M40">
        <v>9.8800000000000008</v>
      </c>
      <c r="N40">
        <v>0</v>
      </c>
      <c r="O40">
        <v>10.836</v>
      </c>
      <c r="P40">
        <v>5.4180000000000001</v>
      </c>
      <c r="Q40"/>
      <c r="R40">
        <v>0.91441799999999995</v>
      </c>
      <c r="S40">
        <v>27.503975000000001</v>
      </c>
      <c r="T40">
        <v>9.8760480000000008</v>
      </c>
      <c r="U40">
        <v>0</v>
      </c>
      <c r="V40"/>
      <c r="W40">
        <v>0</v>
      </c>
      <c r="X40"/>
      <c r="Y40">
        <v>14.34375</v>
      </c>
      <c r="Z40">
        <v>110.88</v>
      </c>
      <c r="AA40">
        <v>0</v>
      </c>
      <c r="AB40"/>
      <c r="AC40"/>
      <c r="AD40">
        <v>11.6706</v>
      </c>
      <c r="AE40">
        <v>237.05500000000001</v>
      </c>
      <c r="AF40">
        <v>15.6</v>
      </c>
      <c r="AG40">
        <v>3.5387499999999998</v>
      </c>
      <c r="AH40">
        <v>98.907600000000002</v>
      </c>
      <c r="AI40">
        <v>0</v>
      </c>
      <c r="AJ40">
        <v>13.94</v>
      </c>
      <c r="AK40">
        <v>33.03</v>
      </c>
      <c r="AL40">
        <v>16.3125</v>
      </c>
      <c r="AM40">
        <v>33.478124999999999</v>
      </c>
      <c r="AN40">
        <v>6.8310000000000004</v>
      </c>
      <c r="AO40">
        <v>0</v>
      </c>
      <c r="AP40">
        <v>2.3035000000000001</v>
      </c>
      <c r="AQ40">
        <v>0</v>
      </c>
      <c r="AR40"/>
      <c r="AS40"/>
      <c r="AT40"/>
      <c r="AU40">
        <v>3.456</v>
      </c>
      <c r="AV40">
        <v>0.87087000000000003</v>
      </c>
      <c r="AW40">
        <v>0</v>
      </c>
      <c r="AX40">
        <v>5.5359999999999996</v>
      </c>
      <c r="AY40">
        <v>11.592504</v>
      </c>
      <c r="AZ40">
        <v>7.6440000000000001</v>
      </c>
      <c r="BA40">
        <v>0.6</v>
      </c>
      <c r="BB40">
        <v>6.2329999999999997</v>
      </c>
      <c r="BC40">
        <v>0</v>
      </c>
      <c r="BD40" s="57"/>
      <c r="BE40" s="63"/>
      <c r="BF40" s="63"/>
      <c r="BG40" s="63"/>
      <c r="BH40" s="63"/>
      <c r="BI40" s="64">
        <v>30.17</v>
      </c>
      <c r="BJ40" s="64">
        <v>30.17</v>
      </c>
      <c r="BK40" s="64">
        <v>58.67</v>
      </c>
      <c r="BL40" s="64">
        <v>58.67</v>
      </c>
      <c r="BM40" s="65">
        <f t="shared" si="0"/>
        <v>814.24507799999992</v>
      </c>
      <c r="BN40" s="63"/>
      <c r="BO40" s="63"/>
      <c r="BP40" s="66">
        <v>30.17</v>
      </c>
      <c r="BQ40" s="67">
        <v>29.76</v>
      </c>
      <c r="BR40" s="66">
        <v>29.76</v>
      </c>
      <c r="BS40" s="5">
        <v>29.76</v>
      </c>
      <c r="BT40" s="5">
        <v>29.76</v>
      </c>
      <c r="BU40" s="5">
        <v>29.76</v>
      </c>
      <c r="BV40" s="5">
        <v>29.76</v>
      </c>
      <c r="BW40" s="5">
        <v>29.76</v>
      </c>
      <c r="BX40" s="5">
        <v>58.67</v>
      </c>
    </row>
    <row r="41" spans="1:76" ht="18" customHeight="1">
      <c r="A41" s="61" t="s">
        <v>148</v>
      </c>
      <c r="B41" s="68" t="s">
        <v>148</v>
      </c>
      <c r="C41">
        <v>0</v>
      </c>
      <c r="D41">
        <v>0</v>
      </c>
      <c r="E41">
        <v>0</v>
      </c>
      <c r="F41">
        <v>0</v>
      </c>
      <c r="G41">
        <v>0</v>
      </c>
      <c r="H41">
        <v>2.988</v>
      </c>
      <c r="I41">
        <v>32.859907999999997</v>
      </c>
      <c r="J41">
        <v>7.2</v>
      </c>
      <c r="K41">
        <v>0</v>
      </c>
      <c r="L41">
        <v>46.445880000000002</v>
      </c>
      <c r="M41">
        <v>9.8800000000000008</v>
      </c>
      <c r="N41">
        <v>0</v>
      </c>
      <c r="O41">
        <v>10.836</v>
      </c>
      <c r="P41">
        <v>5.4180000000000001</v>
      </c>
      <c r="Q41"/>
      <c r="R41">
        <v>0.91441799999999995</v>
      </c>
      <c r="S41">
        <v>27.503975000000001</v>
      </c>
      <c r="T41">
        <v>9.8760480000000008</v>
      </c>
      <c r="U41">
        <v>0</v>
      </c>
      <c r="V41"/>
      <c r="W41">
        <v>0</v>
      </c>
      <c r="X41"/>
      <c r="Y41">
        <v>14.34375</v>
      </c>
      <c r="Z41">
        <v>110.88</v>
      </c>
      <c r="AA41">
        <v>0</v>
      </c>
      <c r="AB41"/>
      <c r="AC41"/>
      <c r="AD41">
        <v>11.6706</v>
      </c>
      <c r="AE41">
        <v>237.05500000000001</v>
      </c>
      <c r="AF41">
        <v>15.6</v>
      </c>
      <c r="AG41">
        <v>3.5387499999999998</v>
      </c>
      <c r="AH41">
        <v>98.907600000000002</v>
      </c>
      <c r="AI41">
        <v>0</v>
      </c>
      <c r="AJ41">
        <v>13.94</v>
      </c>
      <c r="AK41">
        <v>33.03</v>
      </c>
      <c r="AL41">
        <v>16.3125</v>
      </c>
      <c r="AM41">
        <v>33.478124999999999</v>
      </c>
      <c r="AN41">
        <v>6.8310000000000004</v>
      </c>
      <c r="AO41">
        <v>0</v>
      </c>
      <c r="AP41">
        <v>2.3035000000000001</v>
      </c>
      <c r="AQ41">
        <v>0</v>
      </c>
      <c r="AR41"/>
      <c r="AS41"/>
      <c r="AT41"/>
      <c r="AU41">
        <v>3.456</v>
      </c>
      <c r="AV41">
        <v>0.87087000000000003</v>
      </c>
      <c r="AW41">
        <v>0</v>
      </c>
      <c r="AX41">
        <v>5.5359999999999996</v>
      </c>
      <c r="AY41">
        <v>11.592504</v>
      </c>
      <c r="AZ41">
        <v>7.6440000000000001</v>
      </c>
      <c r="BA41">
        <v>0.6</v>
      </c>
      <c r="BB41">
        <v>6.2329999999999997</v>
      </c>
      <c r="BC41">
        <v>0</v>
      </c>
      <c r="BD41" s="57"/>
      <c r="BE41" s="63"/>
      <c r="BF41" s="63"/>
      <c r="BG41" s="63"/>
      <c r="BH41" s="63"/>
      <c r="BI41" s="64">
        <v>0</v>
      </c>
      <c r="BJ41" s="64">
        <v>0</v>
      </c>
      <c r="BK41" s="64">
        <v>0</v>
      </c>
      <c r="BL41" s="64">
        <v>0</v>
      </c>
      <c r="BM41" s="65">
        <f t="shared" si="0"/>
        <v>787.74542799999995</v>
      </c>
      <c r="BN41" s="63"/>
      <c r="BO41" s="63"/>
      <c r="BP41" s="66">
        <v>0</v>
      </c>
      <c r="BQ41" s="67">
        <v>0</v>
      </c>
      <c r="BR41" s="66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</row>
    <row r="42" spans="1:76" ht="18" customHeight="1">
      <c r="A42" s="61" t="s">
        <v>149</v>
      </c>
      <c r="B42" s="68" t="s">
        <v>149</v>
      </c>
      <c r="C42">
        <v>0</v>
      </c>
      <c r="D42">
        <v>0</v>
      </c>
      <c r="E42">
        <v>0</v>
      </c>
      <c r="F42">
        <v>0</v>
      </c>
      <c r="G42">
        <v>0</v>
      </c>
      <c r="H42">
        <v>2.988</v>
      </c>
      <c r="I42">
        <v>32.859907999999997</v>
      </c>
      <c r="J42">
        <v>7.2</v>
      </c>
      <c r="K42">
        <v>0</v>
      </c>
      <c r="L42">
        <v>46.445880000000002</v>
      </c>
      <c r="M42">
        <v>9.8800000000000008</v>
      </c>
      <c r="N42">
        <v>0</v>
      </c>
      <c r="O42">
        <v>10.836</v>
      </c>
      <c r="P42">
        <v>5.4180000000000001</v>
      </c>
      <c r="Q42"/>
      <c r="R42">
        <v>0.91441799999999995</v>
      </c>
      <c r="S42">
        <v>27.503975000000001</v>
      </c>
      <c r="T42">
        <v>9.8760480000000008</v>
      </c>
      <c r="U42">
        <v>0</v>
      </c>
      <c r="V42"/>
      <c r="W42">
        <v>0</v>
      </c>
      <c r="X42"/>
      <c r="Y42">
        <v>14.34375</v>
      </c>
      <c r="Z42">
        <v>110.88</v>
      </c>
      <c r="AA42">
        <v>0</v>
      </c>
      <c r="AB42"/>
      <c r="AC42"/>
      <c r="AD42">
        <v>11.6706</v>
      </c>
      <c r="AE42">
        <v>237.05500000000001</v>
      </c>
      <c r="AF42">
        <v>15.6</v>
      </c>
      <c r="AG42">
        <v>3.5387499999999998</v>
      </c>
      <c r="AH42">
        <v>98.907600000000002</v>
      </c>
      <c r="AI42">
        <v>0</v>
      </c>
      <c r="AJ42">
        <v>13.94</v>
      </c>
      <c r="AK42">
        <v>33.03</v>
      </c>
      <c r="AL42">
        <v>16.3125</v>
      </c>
      <c r="AM42">
        <v>33.478124999999999</v>
      </c>
      <c r="AN42">
        <v>6.8310000000000004</v>
      </c>
      <c r="AO42">
        <v>0</v>
      </c>
      <c r="AP42">
        <v>2.3035000000000001</v>
      </c>
      <c r="AQ42">
        <v>0</v>
      </c>
      <c r="AR42"/>
      <c r="AS42"/>
      <c r="AT42"/>
      <c r="AU42">
        <v>3.456</v>
      </c>
      <c r="AV42">
        <v>0.87087000000000003</v>
      </c>
      <c r="AW42">
        <v>0</v>
      </c>
      <c r="AX42">
        <v>5.5359999999999996</v>
      </c>
      <c r="AY42">
        <v>11.592504</v>
      </c>
      <c r="AZ42">
        <v>7.6440000000000001</v>
      </c>
      <c r="BA42">
        <v>0.6</v>
      </c>
      <c r="BB42">
        <v>6.2329999999999997</v>
      </c>
      <c r="BC42">
        <v>0</v>
      </c>
      <c r="BD42" s="57"/>
      <c r="BE42" s="63"/>
      <c r="BF42" s="63"/>
      <c r="BG42" s="63"/>
      <c r="BH42" s="63"/>
      <c r="BI42" s="64">
        <v>13.6</v>
      </c>
      <c r="BJ42" s="64">
        <v>13.6</v>
      </c>
      <c r="BK42" s="64">
        <v>13.6</v>
      </c>
      <c r="BL42" s="64">
        <v>13.6</v>
      </c>
      <c r="BM42" s="65">
        <f t="shared" si="0"/>
        <v>787.74542799999995</v>
      </c>
      <c r="BN42" s="63"/>
      <c r="BO42" s="63"/>
      <c r="BP42" s="66">
        <v>13.6</v>
      </c>
      <c r="BQ42" s="67">
        <v>13.6</v>
      </c>
      <c r="BR42" s="66">
        <v>13.6</v>
      </c>
      <c r="BS42" s="5">
        <v>13.6</v>
      </c>
      <c r="BT42" s="5">
        <v>13.6</v>
      </c>
      <c r="BU42" s="5">
        <v>13.6</v>
      </c>
      <c r="BV42" s="5">
        <v>13.6</v>
      </c>
      <c r="BW42" s="5">
        <v>13.6</v>
      </c>
      <c r="BX42" s="5">
        <v>13.6</v>
      </c>
    </row>
    <row r="43" spans="1:76" ht="18" customHeight="1">
      <c r="A43" s="61" t="s">
        <v>150</v>
      </c>
      <c r="B43" s="68" t="s">
        <v>150</v>
      </c>
      <c r="C43">
        <v>0</v>
      </c>
      <c r="D43">
        <v>0</v>
      </c>
      <c r="E43">
        <v>0</v>
      </c>
      <c r="F43">
        <v>0</v>
      </c>
      <c r="G43">
        <v>0</v>
      </c>
      <c r="H43">
        <v>2.988</v>
      </c>
      <c r="I43">
        <v>32.859907999999997</v>
      </c>
      <c r="J43">
        <v>7.2</v>
      </c>
      <c r="K43">
        <v>0</v>
      </c>
      <c r="L43">
        <v>46.445880000000002</v>
      </c>
      <c r="M43">
        <v>9.8800000000000008</v>
      </c>
      <c r="N43">
        <v>0</v>
      </c>
      <c r="O43">
        <v>10.836</v>
      </c>
      <c r="P43">
        <v>5.4180000000000001</v>
      </c>
      <c r="Q43"/>
      <c r="R43">
        <v>0.91441799999999995</v>
      </c>
      <c r="S43">
        <v>28.366475000000001</v>
      </c>
      <c r="T43">
        <v>9.8760480000000008</v>
      </c>
      <c r="U43">
        <v>0</v>
      </c>
      <c r="V43"/>
      <c r="W43">
        <v>0</v>
      </c>
      <c r="X43"/>
      <c r="Y43">
        <v>14.34375</v>
      </c>
      <c r="Z43">
        <v>110.88</v>
      </c>
      <c r="AA43">
        <v>0</v>
      </c>
      <c r="AB43"/>
      <c r="AC43"/>
      <c r="AD43">
        <v>11.6706</v>
      </c>
      <c r="AE43">
        <v>237.05500000000001</v>
      </c>
      <c r="AF43">
        <v>15.6</v>
      </c>
      <c r="AG43">
        <v>3.5387499999999998</v>
      </c>
      <c r="AH43">
        <v>98.907600000000002</v>
      </c>
      <c r="AI43">
        <v>0</v>
      </c>
      <c r="AJ43">
        <v>13.94</v>
      </c>
      <c r="AK43">
        <v>33.03</v>
      </c>
      <c r="AL43">
        <v>16.3125</v>
      </c>
      <c r="AM43">
        <v>33.478124999999999</v>
      </c>
      <c r="AN43">
        <v>6.8310000000000004</v>
      </c>
      <c r="AO43">
        <v>0</v>
      </c>
      <c r="AP43">
        <v>2.3035000000000001</v>
      </c>
      <c r="AQ43">
        <v>0</v>
      </c>
      <c r="AR43"/>
      <c r="AS43"/>
      <c r="AT43"/>
      <c r="AU43">
        <v>3.456</v>
      </c>
      <c r="AV43">
        <v>0.87087000000000003</v>
      </c>
      <c r="AW43">
        <v>0</v>
      </c>
      <c r="AX43">
        <v>5.5359999999999996</v>
      </c>
      <c r="AY43">
        <v>11.592504</v>
      </c>
      <c r="AZ43">
        <v>7.6440000000000001</v>
      </c>
      <c r="BA43">
        <v>0.6</v>
      </c>
      <c r="BB43">
        <v>6.2329999999999997</v>
      </c>
      <c r="BC43">
        <v>0</v>
      </c>
      <c r="BD43" s="57"/>
      <c r="BE43" s="63"/>
      <c r="BF43" s="63"/>
      <c r="BG43" s="63"/>
      <c r="BH43" s="63"/>
      <c r="BI43" s="64">
        <v>31.45</v>
      </c>
      <c r="BJ43" s="64">
        <v>31.45</v>
      </c>
      <c r="BK43" s="64">
        <v>31.45</v>
      </c>
      <c r="BL43" s="64">
        <v>31.45</v>
      </c>
      <c r="BM43" s="65">
        <f t="shared" si="0"/>
        <v>788.6079279999999</v>
      </c>
      <c r="BN43" s="63"/>
      <c r="BO43" s="63"/>
      <c r="BP43" s="66">
        <v>31.45</v>
      </c>
      <c r="BQ43" s="67">
        <v>31.45</v>
      </c>
      <c r="BR43" s="66">
        <v>31.45</v>
      </c>
      <c r="BS43" s="5">
        <v>31.45</v>
      </c>
      <c r="BT43" s="5">
        <v>31.45</v>
      </c>
      <c r="BU43" s="5">
        <v>31.45</v>
      </c>
      <c r="BV43" s="5">
        <v>31.45</v>
      </c>
      <c r="BW43" s="5">
        <v>31.45</v>
      </c>
      <c r="BX43" s="5">
        <v>31.45</v>
      </c>
    </row>
    <row r="44" spans="1:76" ht="18" customHeight="1">
      <c r="A44" s="61" t="s">
        <v>151</v>
      </c>
      <c r="B44" s="68" t="s">
        <v>151</v>
      </c>
      <c r="C44">
        <v>0</v>
      </c>
      <c r="D44">
        <v>0</v>
      </c>
      <c r="E44">
        <v>0</v>
      </c>
      <c r="F44">
        <v>0</v>
      </c>
      <c r="G44">
        <v>0</v>
      </c>
      <c r="H44">
        <v>2.988</v>
      </c>
      <c r="I44">
        <v>32.859907999999997</v>
      </c>
      <c r="J44">
        <v>7.2</v>
      </c>
      <c r="K44">
        <v>0</v>
      </c>
      <c r="L44">
        <v>46.445880000000002</v>
      </c>
      <c r="M44">
        <v>9.8800000000000008</v>
      </c>
      <c r="N44">
        <v>0</v>
      </c>
      <c r="O44">
        <v>10.836</v>
      </c>
      <c r="P44">
        <v>5.4180000000000001</v>
      </c>
      <c r="Q44"/>
      <c r="R44">
        <v>0.91441799999999995</v>
      </c>
      <c r="S44">
        <v>27.503975000000001</v>
      </c>
      <c r="T44">
        <v>9.8760480000000008</v>
      </c>
      <c r="U44">
        <v>0</v>
      </c>
      <c r="V44"/>
      <c r="W44">
        <v>0</v>
      </c>
      <c r="X44"/>
      <c r="Y44">
        <v>14.34375</v>
      </c>
      <c r="Z44">
        <v>110.88</v>
      </c>
      <c r="AA44">
        <v>0</v>
      </c>
      <c r="AB44"/>
      <c r="AC44"/>
      <c r="AD44">
        <v>11.6706</v>
      </c>
      <c r="AE44">
        <v>309.995</v>
      </c>
      <c r="AF44">
        <v>15.6</v>
      </c>
      <c r="AG44">
        <v>3.5387499999999998</v>
      </c>
      <c r="AH44">
        <v>98.907600000000002</v>
      </c>
      <c r="AI44">
        <v>0</v>
      </c>
      <c r="AJ44">
        <v>13.94</v>
      </c>
      <c r="AK44">
        <v>33.03</v>
      </c>
      <c r="AL44">
        <v>16.3125</v>
      </c>
      <c r="AM44">
        <v>33.478124999999999</v>
      </c>
      <c r="AN44">
        <v>6.8310000000000004</v>
      </c>
      <c r="AO44">
        <v>0</v>
      </c>
      <c r="AP44">
        <v>2.3035000000000001</v>
      </c>
      <c r="AQ44">
        <v>0</v>
      </c>
      <c r="AR44"/>
      <c r="AS44"/>
      <c r="AT44"/>
      <c r="AU44">
        <v>3.456</v>
      </c>
      <c r="AV44">
        <v>0.87087000000000003</v>
      </c>
      <c r="AW44">
        <v>0</v>
      </c>
      <c r="AX44">
        <v>5.5359999999999996</v>
      </c>
      <c r="AY44">
        <v>11.592504</v>
      </c>
      <c r="AZ44">
        <v>7.6440000000000001</v>
      </c>
      <c r="BA44">
        <v>0.6</v>
      </c>
      <c r="BB44">
        <v>6.2329999999999997</v>
      </c>
      <c r="BC44">
        <v>0</v>
      </c>
      <c r="BD44" s="57"/>
      <c r="BE44" s="63"/>
      <c r="BF44" s="63"/>
      <c r="BG44" s="63"/>
      <c r="BH44" s="63"/>
      <c r="BI44" s="64">
        <v>33.200000000000003</v>
      </c>
      <c r="BJ44" s="64">
        <v>33.200000000000003</v>
      </c>
      <c r="BK44" s="64">
        <v>33.200000000000003</v>
      </c>
      <c r="BL44" s="64">
        <v>33.200000000000003</v>
      </c>
      <c r="BM44" s="65">
        <f t="shared" si="0"/>
        <v>860.68542799999989</v>
      </c>
      <c r="BN44" s="63"/>
      <c r="BO44" s="63"/>
      <c r="BP44" s="66">
        <v>33.200000000000003</v>
      </c>
      <c r="BQ44" s="67">
        <v>33.200000000000003</v>
      </c>
      <c r="BR44" s="66">
        <v>33.200000000000003</v>
      </c>
      <c r="BS44" s="5">
        <v>33.200000000000003</v>
      </c>
      <c r="BT44" s="5">
        <v>33.200000000000003</v>
      </c>
      <c r="BU44" s="5">
        <v>33.200000000000003</v>
      </c>
      <c r="BV44" s="5">
        <v>33.200000000000003</v>
      </c>
      <c r="BW44" s="5">
        <v>33.200000000000003</v>
      </c>
      <c r="BX44" s="5">
        <v>33.200000000000003</v>
      </c>
    </row>
    <row r="45" spans="1:76" ht="18" customHeight="1">
      <c r="A45" s="61" t="s">
        <v>152</v>
      </c>
      <c r="B45" s="68" t="s">
        <v>152</v>
      </c>
      <c r="C45">
        <v>0</v>
      </c>
      <c r="D45">
        <v>0</v>
      </c>
      <c r="E45">
        <v>0</v>
      </c>
      <c r="F45">
        <v>0</v>
      </c>
      <c r="G45">
        <v>0</v>
      </c>
      <c r="H45">
        <v>2.988</v>
      </c>
      <c r="I45">
        <v>32.859907999999997</v>
      </c>
      <c r="J45">
        <v>7.2</v>
      </c>
      <c r="K45">
        <v>0</v>
      </c>
      <c r="L45">
        <v>46.445880000000002</v>
      </c>
      <c r="M45">
        <v>9.8800000000000008</v>
      </c>
      <c r="N45">
        <v>0</v>
      </c>
      <c r="O45">
        <v>10.836</v>
      </c>
      <c r="P45">
        <v>5.4180000000000001</v>
      </c>
      <c r="Q45"/>
      <c r="R45">
        <v>0.91441799999999995</v>
      </c>
      <c r="S45">
        <v>27.503975000000001</v>
      </c>
      <c r="T45">
        <v>9.8760480000000008</v>
      </c>
      <c r="U45">
        <v>0</v>
      </c>
      <c r="V45"/>
      <c r="W45">
        <v>0</v>
      </c>
      <c r="X45"/>
      <c r="Y45">
        <v>14.34375</v>
      </c>
      <c r="Z45">
        <v>110.88</v>
      </c>
      <c r="AA45">
        <v>0</v>
      </c>
      <c r="AB45"/>
      <c r="AC45"/>
      <c r="AD45">
        <v>11.6706</v>
      </c>
      <c r="AE45">
        <v>309.995</v>
      </c>
      <c r="AF45">
        <v>15.6</v>
      </c>
      <c r="AG45">
        <v>3.5387499999999998</v>
      </c>
      <c r="AH45">
        <v>75.018900000000002</v>
      </c>
      <c r="AI45">
        <v>0</v>
      </c>
      <c r="AJ45">
        <v>13.94</v>
      </c>
      <c r="AK45">
        <v>33.03</v>
      </c>
      <c r="AL45">
        <v>16.3125</v>
      </c>
      <c r="AM45">
        <v>33.478124999999999</v>
      </c>
      <c r="AN45">
        <v>5.0490000000000004</v>
      </c>
      <c r="AO45">
        <v>0</v>
      </c>
      <c r="AP45">
        <v>2.3035000000000001</v>
      </c>
      <c r="AQ45">
        <v>0</v>
      </c>
      <c r="AR45"/>
      <c r="AS45"/>
      <c r="AT45"/>
      <c r="AU45">
        <v>3.456</v>
      </c>
      <c r="AV45">
        <v>0.87087000000000003</v>
      </c>
      <c r="AW45">
        <v>0</v>
      </c>
      <c r="AX45">
        <v>5.5359999999999996</v>
      </c>
      <c r="AY45">
        <v>11.592504</v>
      </c>
      <c r="AZ45">
        <v>7.6440000000000001</v>
      </c>
      <c r="BA45">
        <v>0.6</v>
      </c>
      <c r="BB45">
        <v>12.465999999999999</v>
      </c>
      <c r="BC45">
        <v>0</v>
      </c>
      <c r="BD45" s="57"/>
      <c r="BE45" s="63"/>
      <c r="BF45" s="63"/>
      <c r="BG45" s="63"/>
      <c r="BH45" s="63"/>
      <c r="BI45" s="64">
        <v>17.38</v>
      </c>
      <c r="BJ45" s="64">
        <v>17.38</v>
      </c>
      <c r="BK45" s="64">
        <v>17.38</v>
      </c>
      <c r="BL45" s="64">
        <v>17.38</v>
      </c>
      <c r="BM45" s="65">
        <f t="shared" si="0"/>
        <v>841.24772799999994</v>
      </c>
      <c r="BN45" s="63"/>
      <c r="BO45" s="63"/>
      <c r="BP45" s="66">
        <v>17.38</v>
      </c>
      <c r="BQ45" s="67">
        <v>17.38</v>
      </c>
      <c r="BR45" s="66">
        <v>17.38</v>
      </c>
      <c r="BS45" s="5">
        <v>17.38</v>
      </c>
      <c r="BT45" s="5">
        <v>17.38</v>
      </c>
      <c r="BU45" s="5">
        <v>17.38</v>
      </c>
      <c r="BV45" s="5">
        <v>17.38</v>
      </c>
      <c r="BW45" s="5">
        <v>17.38</v>
      </c>
      <c r="BX45" s="5">
        <v>17.38</v>
      </c>
    </row>
    <row r="46" spans="1:76" ht="18" customHeight="1">
      <c r="A46" s="61" t="s">
        <v>153</v>
      </c>
      <c r="B46" s="68" t="s">
        <v>153</v>
      </c>
      <c r="C46">
        <v>0</v>
      </c>
      <c r="D46">
        <v>0</v>
      </c>
      <c r="E46">
        <v>0</v>
      </c>
      <c r="F46">
        <v>0</v>
      </c>
      <c r="G46">
        <v>0</v>
      </c>
      <c r="H46">
        <v>2.988</v>
      </c>
      <c r="I46">
        <v>32.859907999999997</v>
      </c>
      <c r="J46">
        <v>7.2</v>
      </c>
      <c r="K46">
        <v>0</v>
      </c>
      <c r="L46">
        <v>46.445880000000002</v>
      </c>
      <c r="M46">
        <v>9.8800000000000008</v>
      </c>
      <c r="N46">
        <v>0</v>
      </c>
      <c r="O46">
        <v>10.836</v>
      </c>
      <c r="P46">
        <v>5.4180000000000001</v>
      </c>
      <c r="Q46"/>
      <c r="R46">
        <v>0.91441799999999995</v>
      </c>
      <c r="S46">
        <v>27.503975000000001</v>
      </c>
      <c r="T46">
        <v>9.8760480000000008</v>
      </c>
      <c r="U46">
        <v>0</v>
      </c>
      <c r="V46"/>
      <c r="W46">
        <v>0</v>
      </c>
      <c r="X46"/>
      <c r="Y46">
        <v>14.34375</v>
      </c>
      <c r="Z46">
        <v>110.88</v>
      </c>
      <c r="AA46">
        <v>0</v>
      </c>
      <c r="AB46"/>
      <c r="AC46"/>
      <c r="AD46">
        <v>11.6706</v>
      </c>
      <c r="AE46">
        <v>309.995</v>
      </c>
      <c r="AF46">
        <v>15.6</v>
      </c>
      <c r="AG46">
        <v>3.5387499999999998</v>
      </c>
      <c r="AH46">
        <v>75.018900000000002</v>
      </c>
      <c r="AI46">
        <v>0</v>
      </c>
      <c r="AJ46">
        <v>13.94</v>
      </c>
      <c r="AK46">
        <v>33.03</v>
      </c>
      <c r="AL46">
        <v>16.3125</v>
      </c>
      <c r="AM46">
        <v>33.478124999999999</v>
      </c>
      <c r="AN46">
        <v>5.0490000000000004</v>
      </c>
      <c r="AO46">
        <v>0</v>
      </c>
      <c r="AP46">
        <v>2.3035000000000001</v>
      </c>
      <c r="AQ46">
        <v>0</v>
      </c>
      <c r="AR46"/>
      <c r="AS46"/>
      <c r="AT46"/>
      <c r="AU46">
        <v>3.456</v>
      </c>
      <c r="AV46">
        <v>0.87087000000000003</v>
      </c>
      <c r="AW46">
        <v>0</v>
      </c>
      <c r="AX46">
        <v>5.5359999999999996</v>
      </c>
      <c r="AY46">
        <v>11.592504</v>
      </c>
      <c r="AZ46">
        <v>7.6440000000000001</v>
      </c>
      <c r="BA46">
        <v>0.6</v>
      </c>
      <c r="BB46">
        <v>12.465999999999999</v>
      </c>
      <c r="BC46">
        <v>0</v>
      </c>
      <c r="BD46" s="57"/>
      <c r="BE46" s="63"/>
      <c r="BF46" s="63"/>
      <c r="BG46" s="63"/>
      <c r="BH46" s="63"/>
      <c r="BI46" s="64">
        <v>2.1800000000000002</v>
      </c>
      <c r="BJ46" s="64">
        <v>2.1800000000000002</v>
      </c>
      <c r="BK46" s="64">
        <v>2.1800000000000002</v>
      </c>
      <c r="BL46" s="64">
        <v>2.1800000000000002</v>
      </c>
      <c r="BM46" s="65">
        <f t="shared" si="0"/>
        <v>841.24772799999994</v>
      </c>
      <c r="BN46" s="63"/>
      <c r="BO46" s="63"/>
      <c r="BP46" s="66">
        <v>2.1800000000000002</v>
      </c>
      <c r="BQ46" s="67">
        <v>2.1800000000000002</v>
      </c>
      <c r="BR46" s="66">
        <v>2.1800000000000002</v>
      </c>
      <c r="BS46" s="5">
        <v>2.1800000000000002</v>
      </c>
      <c r="BT46" s="5">
        <v>2.1800000000000002</v>
      </c>
      <c r="BU46" s="5">
        <v>2.1800000000000002</v>
      </c>
      <c r="BV46" s="5">
        <v>2.1800000000000002</v>
      </c>
      <c r="BW46" s="5">
        <v>2.1800000000000002</v>
      </c>
      <c r="BX46" s="5">
        <v>2.1800000000000002</v>
      </c>
    </row>
    <row r="47" spans="1:76" ht="18" customHeight="1">
      <c r="A47" s="61" t="s">
        <v>154</v>
      </c>
      <c r="B47" s="68" t="s">
        <v>154</v>
      </c>
      <c r="C47">
        <v>0</v>
      </c>
      <c r="D47">
        <v>0</v>
      </c>
      <c r="E47">
        <v>0</v>
      </c>
      <c r="F47">
        <v>0</v>
      </c>
      <c r="G47">
        <v>0</v>
      </c>
      <c r="H47">
        <v>2.988</v>
      </c>
      <c r="I47">
        <v>32.859907999999997</v>
      </c>
      <c r="J47">
        <v>7.2</v>
      </c>
      <c r="K47">
        <v>0</v>
      </c>
      <c r="L47">
        <v>46.445880000000002</v>
      </c>
      <c r="M47">
        <v>9.8800000000000008</v>
      </c>
      <c r="N47">
        <v>0</v>
      </c>
      <c r="O47">
        <v>10.836</v>
      </c>
      <c r="P47">
        <v>5.4180000000000001</v>
      </c>
      <c r="Q47"/>
      <c r="R47">
        <v>0.91441799999999995</v>
      </c>
      <c r="S47">
        <v>27.503975000000001</v>
      </c>
      <c r="T47">
        <v>9.8760480000000008</v>
      </c>
      <c r="U47">
        <v>0</v>
      </c>
      <c r="V47"/>
      <c r="W47">
        <v>0</v>
      </c>
      <c r="X47"/>
      <c r="Y47">
        <v>14.34375</v>
      </c>
      <c r="Z47">
        <v>110.88</v>
      </c>
      <c r="AA47">
        <v>0</v>
      </c>
      <c r="AB47"/>
      <c r="AC47"/>
      <c r="AD47">
        <v>11.6706</v>
      </c>
      <c r="AE47">
        <v>309.995</v>
      </c>
      <c r="AF47">
        <v>15.6</v>
      </c>
      <c r="AG47">
        <v>3.5387499999999998</v>
      </c>
      <c r="AH47">
        <v>75.018900000000002</v>
      </c>
      <c r="AI47">
        <v>0</v>
      </c>
      <c r="AJ47">
        <v>13.94</v>
      </c>
      <c r="AK47">
        <v>33.03</v>
      </c>
      <c r="AL47">
        <v>16.3125</v>
      </c>
      <c r="AM47">
        <v>33.478124999999999</v>
      </c>
      <c r="AN47">
        <v>5.0490000000000004</v>
      </c>
      <c r="AO47">
        <v>0</v>
      </c>
      <c r="AP47">
        <v>2.3035000000000001</v>
      </c>
      <c r="AQ47">
        <v>0</v>
      </c>
      <c r="AR47"/>
      <c r="AS47"/>
      <c r="AT47"/>
      <c r="AU47">
        <v>3.456</v>
      </c>
      <c r="AV47">
        <v>0.87087000000000003</v>
      </c>
      <c r="AW47">
        <v>0</v>
      </c>
      <c r="AX47">
        <v>5.5359999999999996</v>
      </c>
      <c r="AY47">
        <v>11.592504</v>
      </c>
      <c r="AZ47">
        <v>7.6440000000000001</v>
      </c>
      <c r="BA47">
        <v>0.6</v>
      </c>
      <c r="BB47">
        <v>6.2329999999999997</v>
      </c>
      <c r="BC47">
        <v>0</v>
      </c>
      <c r="BD47" s="57"/>
      <c r="BE47" s="63"/>
      <c r="BF47" s="63"/>
      <c r="BG47" s="63"/>
      <c r="BH47" s="63"/>
      <c r="BI47" s="64">
        <v>0</v>
      </c>
      <c r="BJ47" s="64">
        <v>0</v>
      </c>
      <c r="BK47" s="64">
        <v>0</v>
      </c>
      <c r="BL47" s="64">
        <v>0</v>
      </c>
      <c r="BM47" s="65">
        <f t="shared" si="0"/>
        <v>835.01472799999988</v>
      </c>
      <c r="BN47" s="63"/>
      <c r="BO47" s="63"/>
      <c r="BP47" s="66">
        <v>0</v>
      </c>
      <c r="BQ47" s="67">
        <v>0</v>
      </c>
      <c r="BR47" s="66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</row>
    <row r="48" spans="1:76" ht="18" customHeight="1">
      <c r="A48" s="61" t="s">
        <v>155</v>
      </c>
      <c r="B48" s="68" t="s">
        <v>155</v>
      </c>
      <c r="C48">
        <v>0</v>
      </c>
      <c r="D48">
        <v>0</v>
      </c>
      <c r="E48">
        <v>0</v>
      </c>
      <c r="F48">
        <v>0</v>
      </c>
      <c r="G48">
        <v>0</v>
      </c>
      <c r="H48">
        <v>2.988</v>
      </c>
      <c r="I48">
        <v>32.859907999999997</v>
      </c>
      <c r="J48">
        <v>7.2</v>
      </c>
      <c r="K48">
        <v>0</v>
      </c>
      <c r="L48">
        <v>46.445880000000002</v>
      </c>
      <c r="M48">
        <v>9.8800000000000008</v>
      </c>
      <c r="N48">
        <v>0</v>
      </c>
      <c r="O48">
        <v>10.836</v>
      </c>
      <c r="P48">
        <v>5.4180000000000001</v>
      </c>
      <c r="Q48"/>
      <c r="R48">
        <v>0.91441799999999995</v>
      </c>
      <c r="S48">
        <v>27.503975000000001</v>
      </c>
      <c r="T48">
        <v>9.8760480000000008</v>
      </c>
      <c r="U48">
        <v>0</v>
      </c>
      <c r="V48"/>
      <c r="W48">
        <v>0</v>
      </c>
      <c r="X48"/>
      <c r="Y48">
        <v>14.34375</v>
      </c>
      <c r="Z48">
        <v>110.88</v>
      </c>
      <c r="AA48">
        <v>0</v>
      </c>
      <c r="AB48"/>
      <c r="AC48"/>
      <c r="AD48">
        <v>11.6706</v>
      </c>
      <c r="AE48">
        <v>309.995</v>
      </c>
      <c r="AF48">
        <v>15.6</v>
      </c>
      <c r="AG48">
        <v>3.5387499999999998</v>
      </c>
      <c r="AH48">
        <v>75.018900000000002</v>
      </c>
      <c r="AI48">
        <v>0</v>
      </c>
      <c r="AJ48">
        <v>13.94</v>
      </c>
      <c r="AK48">
        <v>33.03</v>
      </c>
      <c r="AL48">
        <v>16.3125</v>
      </c>
      <c r="AM48">
        <v>33.478124999999999</v>
      </c>
      <c r="AN48">
        <v>5.0490000000000004</v>
      </c>
      <c r="AO48">
        <v>0</v>
      </c>
      <c r="AP48">
        <v>2.3035000000000001</v>
      </c>
      <c r="AQ48">
        <v>0</v>
      </c>
      <c r="AR48"/>
      <c r="AS48"/>
      <c r="AT48"/>
      <c r="AU48">
        <v>3.456</v>
      </c>
      <c r="AV48">
        <v>0.87087000000000003</v>
      </c>
      <c r="AW48">
        <v>0</v>
      </c>
      <c r="AX48">
        <v>5.5359999999999996</v>
      </c>
      <c r="AY48">
        <v>11.592504</v>
      </c>
      <c r="AZ48">
        <v>7.6440000000000001</v>
      </c>
      <c r="BA48">
        <v>0.6</v>
      </c>
      <c r="BB48">
        <v>6.2329999999999997</v>
      </c>
      <c r="BC48">
        <v>0</v>
      </c>
      <c r="BD48" s="57"/>
      <c r="BE48" s="63"/>
      <c r="BF48" s="63"/>
      <c r="BG48" s="63"/>
      <c r="BH48" s="63"/>
      <c r="BI48" s="64">
        <v>2.92</v>
      </c>
      <c r="BJ48" s="64">
        <v>2.92</v>
      </c>
      <c r="BK48" s="64">
        <v>2.92</v>
      </c>
      <c r="BL48" s="64">
        <v>2.92</v>
      </c>
      <c r="BM48" s="65">
        <f t="shared" si="0"/>
        <v>835.01472799999988</v>
      </c>
      <c r="BN48" s="63"/>
      <c r="BO48" s="63"/>
      <c r="BP48" s="66">
        <v>2.92</v>
      </c>
      <c r="BQ48" s="67">
        <v>2.92</v>
      </c>
      <c r="BR48" s="66">
        <v>2.92</v>
      </c>
      <c r="BS48" s="5">
        <v>2.92</v>
      </c>
      <c r="BT48" s="5">
        <v>2.92</v>
      </c>
      <c r="BU48" s="5">
        <v>2.92</v>
      </c>
      <c r="BV48" s="5">
        <v>2.92</v>
      </c>
      <c r="BW48" s="5">
        <v>2.92</v>
      </c>
      <c r="BX48" s="5">
        <v>2.92</v>
      </c>
    </row>
    <row r="49" spans="1:76" ht="18" customHeight="1">
      <c r="A49" s="61" t="s">
        <v>156</v>
      </c>
      <c r="B49" s="68" t="s">
        <v>156</v>
      </c>
      <c r="C49">
        <v>0</v>
      </c>
      <c r="D49">
        <v>0</v>
      </c>
      <c r="E49">
        <v>0</v>
      </c>
      <c r="F49">
        <v>0</v>
      </c>
      <c r="G49">
        <v>0</v>
      </c>
      <c r="H49">
        <v>2.988</v>
      </c>
      <c r="I49">
        <v>32.859907999999997</v>
      </c>
      <c r="J49">
        <v>7.2</v>
      </c>
      <c r="K49">
        <v>0</v>
      </c>
      <c r="L49">
        <v>46.445880000000002</v>
      </c>
      <c r="M49">
        <v>9.8800000000000008</v>
      </c>
      <c r="N49">
        <v>0</v>
      </c>
      <c r="O49">
        <v>10.836</v>
      </c>
      <c r="P49">
        <v>5.4180000000000001</v>
      </c>
      <c r="Q49"/>
      <c r="R49">
        <v>0.91441799999999995</v>
      </c>
      <c r="S49">
        <v>27.503975000000001</v>
      </c>
      <c r="T49">
        <v>9.8760480000000008</v>
      </c>
      <c r="U49">
        <v>0</v>
      </c>
      <c r="V49"/>
      <c r="W49">
        <v>0</v>
      </c>
      <c r="X49"/>
      <c r="Y49">
        <v>14.34375</v>
      </c>
      <c r="Z49">
        <v>110.88</v>
      </c>
      <c r="AA49">
        <v>0</v>
      </c>
      <c r="AB49"/>
      <c r="AC49"/>
      <c r="AD49">
        <v>11.6706</v>
      </c>
      <c r="AE49">
        <v>309.995</v>
      </c>
      <c r="AF49">
        <v>0</v>
      </c>
      <c r="AG49">
        <v>3.5387499999999998</v>
      </c>
      <c r="AH49">
        <v>75.018900000000002</v>
      </c>
      <c r="AI49">
        <v>0</v>
      </c>
      <c r="AJ49">
        <v>13.94</v>
      </c>
      <c r="AK49">
        <v>33.03</v>
      </c>
      <c r="AL49">
        <v>16.3125</v>
      </c>
      <c r="AM49">
        <v>33.478124999999999</v>
      </c>
      <c r="AN49">
        <v>5.4450000000000003</v>
      </c>
      <c r="AO49">
        <v>0</v>
      </c>
      <c r="AP49">
        <v>2.3035000000000001</v>
      </c>
      <c r="AQ49">
        <v>0</v>
      </c>
      <c r="AR49"/>
      <c r="AS49"/>
      <c r="AT49"/>
      <c r="AU49">
        <v>3.456</v>
      </c>
      <c r="AV49">
        <v>0.87087000000000003</v>
      </c>
      <c r="AW49">
        <v>0</v>
      </c>
      <c r="AX49">
        <v>5.5359999999999996</v>
      </c>
      <c r="AY49">
        <v>11.592504</v>
      </c>
      <c r="AZ49">
        <v>7.6440000000000001</v>
      </c>
      <c r="BA49">
        <v>0.6</v>
      </c>
      <c r="BB49">
        <v>6.2329999999999997</v>
      </c>
      <c r="BC49">
        <v>0</v>
      </c>
      <c r="BD49" s="57"/>
      <c r="BE49" s="63"/>
      <c r="BF49" s="63"/>
      <c r="BG49" s="63"/>
      <c r="BH49" s="63"/>
      <c r="BI49" s="64">
        <v>12</v>
      </c>
      <c r="BJ49" s="64">
        <v>10</v>
      </c>
      <c r="BK49" s="64">
        <v>10</v>
      </c>
      <c r="BL49" s="64">
        <v>10</v>
      </c>
      <c r="BM49" s="65">
        <f t="shared" si="0"/>
        <v>819.81072799999993</v>
      </c>
      <c r="BN49" s="63"/>
      <c r="BO49" s="63"/>
      <c r="BP49" s="66">
        <v>8</v>
      </c>
      <c r="BQ49" s="67">
        <v>8</v>
      </c>
      <c r="BR49" s="66">
        <v>4</v>
      </c>
      <c r="BS49" s="5">
        <v>4</v>
      </c>
      <c r="BT49" s="5">
        <v>4</v>
      </c>
      <c r="BU49" s="5">
        <v>4</v>
      </c>
      <c r="BV49" s="5">
        <v>2</v>
      </c>
      <c r="BW49" s="5">
        <v>2</v>
      </c>
      <c r="BX49" s="5">
        <v>2</v>
      </c>
    </row>
    <row r="50" spans="1:76" ht="18" customHeight="1">
      <c r="A50" s="61" t="s">
        <v>157</v>
      </c>
      <c r="B50" s="68" t="s">
        <v>157</v>
      </c>
      <c r="C50">
        <v>0</v>
      </c>
      <c r="D50">
        <v>0</v>
      </c>
      <c r="E50">
        <v>0</v>
      </c>
      <c r="F50">
        <v>0</v>
      </c>
      <c r="G50">
        <v>0</v>
      </c>
      <c r="H50">
        <v>2.988</v>
      </c>
      <c r="I50">
        <v>32.859907999999997</v>
      </c>
      <c r="J50">
        <v>7.2</v>
      </c>
      <c r="K50">
        <v>0</v>
      </c>
      <c r="L50">
        <v>46.445880000000002</v>
      </c>
      <c r="M50">
        <v>9.8800000000000008</v>
      </c>
      <c r="N50">
        <v>0</v>
      </c>
      <c r="O50">
        <v>10.836</v>
      </c>
      <c r="P50">
        <v>5.4180000000000001</v>
      </c>
      <c r="Q50"/>
      <c r="R50">
        <v>0.91441799999999995</v>
      </c>
      <c r="S50">
        <v>28.366475000000001</v>
      </c>
      <c r="T50">
        <v>9.8760480000000008</v>
      </c>
      <c r="U50">
        <v>0</v>
      </c>
      <c r="V50"/>
      <c r="W50">
        <v>0</v>
      </c>
      <c r="X50"/>
      <c r="Y50">
        <v>14.34375</v>
      </c>
      <c r="Z50">
        <v>110.88</v>
      </c>
      <c r="AA50">
        <v>0</v>
      </c>
      <c r="AB50"/>
      <c r="AC50"/>
      <c r="AD50">
        <v>11.6706</v>
      </c>
      <c r="AE50">
        <v>309.995</v>
      </c>
      <c r="AF50">
        <v>0</v>
      </c>
      <c r="AG50">
        <v>3.5387499999999998</v>
      </c>
      <c r="AH50">
        <v>75.018900000000002</v>
      </c>
      <c r="AI50">
        <v>0</v>
      </c>
      <c r="AJ50">
        <v>13.94</v>
      </c>
      <c r="AK50">
        <v>33.03</v>
      </c>
      <c r="AL50">
        <v>16.3125</v>
      </c>
      <c r="AM50">
        <v>33.478124999999999</v>
      </c>
      <c r="AN50">
        <v>5.0490000000000004</v>
      </c>
      <c r="AO50">
        <v>0</v>
      </c>
      <c r="AP50">
        <v>2.3035000000000001</v>
      </c>
      <c r="AQ50">
        <v>0</v>
      </c>
      <c r="AR50"/>
      <c r="AS50"/>
      <c r="AT50"/>
      <c r="AU50">
        <v>3.456</v>
      </c>
      <c r="AV50">
        <v>0.87087000000000003</v>
      </c>
      <c r="AW50">
        <v>0</v>
      </c>
      <c r="AX50">
        <v>5.5359999999999996</v>
      </c>
      <c r="AY50">
        <v>11.592504</v>
      </c>
      <c r="AZ50">
        <v>7.6440000000000001</v>
      </c>
      <c r="BA50">
        <v>0.6</v>
      </c>
      <c r="BB50">
        <v>6.2329999999999997</v>
      </c>
      <c r="BC50">
        <v>0</v>
      </c>
      <c r="BD50" s="57"/>
      <c r="BE50" s="63"/>
      <c r="BF50" s="63"/>
      <c r="BG50" s="63"/>
      <c r="BH50" s="63"/>
      <c r="BI50" s="64">
        <v>0</v>
      </c>
      <c r="BJ50" s="64">
        <v>0</v>
      </c>
      <c r="BK50" s="64">
        <v>0</v>
      </c>
      <c r="BL50" s="64">
        <v>0</v>
      </c>
      <c r="BM50" s="65">
        <f t="shared" si="0"/>
        <v>820.27722799999981</v>
      </c>
      <c r="BN50" s="63"/>
      <c r="BO50" s="63"/>
      <c r="BP50" s="66">
        <v>0</v>
      </c>
      <c r="BQ50" s="67">
        <v>0</v>
      </c>
      <c r="BR50" s="66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</row>
    <row r="51" spans="1:76" ht="18" customHeight="1">
      <c r="A51" s="61" t="s">
        <v>158</v>
      </c>
      <c r="B51" s="68" t="s">
        <v>158</v>
      </c>
      <c r="C51">
        <v>0</v>
      </c>
      <c r="D51">
        <v>0</v>
      </c>
      <c r="E51">
        <v>0</v>
      </c>
      <c r="F51">
        <v>0</v>
      </c>
      <c r="G51">
        <v>0</v>
      </c>
      <c r="H51">
        <v>2.988</v>
      </c>
      <c r="I51">
        <v>32.859907999999997</v>
      </c>
      <c r="J51">
        <v>7.2</v>
      </c>
      <c r="K51">
        <v>0</v>
      </c>
      <c r="L51">
        <v>46.445880000000002</v>
      </c>
      <c r="M51">
        <v>9.8800000000000008</v>
      </c>
      <c r="N51">
        <v>0</v>
      </c>
      <c r="O51">
        <v>10.836</v>
      </c>
      <c r="P51">
        <v>5.4180000000000001</v>
      </c>
      <c r="Q51"/>
      <c r="R51">
        <v>0.91441799999999995</v>
      </c>
      <c r="S51">
        <v>27.503975000000001</v>
      </c>
      <c r="T51">
        <v>9.8760480000000008</v>
      </c>
      <c r="U51">
        <v>0</v>
      </c>
      <c r="V51"/>
      <c r="W51">
        <v>0</v>
      </c>
      <c r="X51"/>
      <c r="Y51">
        <v>14.34375</v>
      </c>
      <c r="Z51">
        <v>110.88</v>
      </c>
      <c r="AA51">
        <v>0</v>
      </c>
      <c r="AB51"/>
      <c r="AC51"/>
      <c r="AD51">
        <v>11.6706</v>
      </c>
      <c r="AE51">
        <v>309.995</v>
      </c>
      <c r="AF51">
        <v>0</v>
      </c>
      <c r="AG51">
        <v>3.5387499999999998</v>
      </c>
      <c r="AH51">
        <v>75.018900000000002</v>
      </c>
      <c r="AI51">
        <v>0</v>
      </c>
      <c r="AJ51">
        <v>13.94</v>
      </c>
      <c r="AK51">
        <v>33.03</v>
      </c>
      <c r="AL51">
        <v>16.3125</v>
      </c>
      <c r="AM51">
        <v>33.478124999999999</v>
      </c>
      <c r="AN51">
        <v>5.0490000000000004</v>
      </c>
      <c r="AO51">
        <v>0</v>
      </c>
      <c r="AP51">
        <v>2.3035000000000001</v>
      </c>
      <c r="AQ51">
        <v>0</v>
      </c>
      <c r="AR51"/>
      <c r="AS51"/>
      <c r="AT51"/>
      <c r="AU51">
        <v>3.456</v>
      </c>
      <c r="AV51">
        <v>0.87087000000000003</v>
      </c>
      <c r="AW51">
        <v>0</v>
      </c>
      <c r="AX51">
        <v>5.5359999999999996</v>
      </c>
      <c r="AY51">
        <v>11.592504</v>
      </c>
      <c r="AZ51">
        <v>7.6440000000000001</v>
      </c>
      <c r="BA51">
        <v>0.6</v>
      </c>
      <c r="BB51">
        <v>6.2329999999999997</v>
      </c>
      <c r="BC51">
        <v>0</v>
      </c>
      <c r="BD51" s="57"/>
      <c r="BE51" s="63"/>
      <c r="BF51" s="63"/>
      <c r="BG51" s="63"/>
      <c r="BH51" s="63"/>
      <c r="BI51" s="64">
        <v>0</v>
      </c>
      <c r="BJ51" s="64">
        <v>0</v>
      </c>
      <c r="BK51" s="64">
        <v>0</v>
      </c>
      <c r="BL51" s="64">
        <v>0</v>
      </c>
      <c r="BM51" s="65">
        <f t="shared" si="0"/>
        <v>819.41472799999985</v>
      </c>
      <c r="BN51" s="63"/>
      <c r="BO51" s="63"/>
      <c r="BP51" s="66">
        <v>0</v>
      </c>
      <c r="BQ51" s="67">
        <v>0</v>
      </c>
      <c r="BR51" s="66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</row>
    <row r="52" spans="1:76" ht="18" customHeight="1">
      <c r="A52" s="61" t="s">
        <v>159</v>
      </c>
      <c r="B52" s="68" t="s">
        <v>159</v>
      </c>
      <c r="C52">
        <v>0</v>
      </c>
      <c r="D52">
        <v>0</v>
      </c>
      <c r="E52">
        <v>0</v>
      </c>
      <c r="F52">
        <v>0</v>
      </c>
      <c r="G52">
        <v>0</v>
      </c>
      <c r="H52">
        <v>2.988</v>
      </c>
      <c r="I52">
        <v>32.859907999999997</v>
      </c>
      <c r="J52">
        <v>7.2</v>
      </c>
      <c r="K52">
        <v>0</v>
      </c>
      <c r="L52">
        <v>46.445880000000002</v>
      </c>
      <c r="M52">
        <v>9.8800000000000008</v>
      </c>
      <c r="N52">
        <v>0</v>
      </c>
      <c r="O52">
        <v>10.836</v>
      </c>
      <c r="P52">
        <v>5.4180000000000001</v>
      </c>
      <c r="Q52"/>
      <c r="R52">
        <v>0.91441799999999995</v>
      </c>
      <c r="S52">
        <v>27.503975000000001</v>
      </c>
      <c r="T52">
        <v>9.8760480000000008</v>
      </c>
      <c r="U52">
        <v>0</v>
      </c>
      <c r="V52"/>
      <c r="W52">
        <v>0</v>
      </c>
      <c r="X52"/>
      <c r="Y52">
        <v>14.34375</v>
      </c>
      <c r="Z52">
        <v>110.88</v>
      </c>
      <c r="AA52">
        <v>0</v>
      </c>
      <c r="AB52"/>
      <c r="AC52"/>
      <c r="AD52">
        <v>11.6706</v>
      </c>
      <c r="AE52">
        <v>309.995</v>
      </c>
      <c r="AF52">
        <v>0</v>
      </c>
      <c r="AG52">
        <v>3.5387499999999998</v>
      </c>
      <c r="AH52">
        <v>75.018900000000002</v>
      </c>
      <c r="AI52">
        <v>0</v>
      </c>
      <c r="AJ52">
        <v>13.94</v>
      </c>
      <c r="AK52">
        <v>33.03</v>
      </c>
      <c r="AL52">
        <v>16.3125</v>
      </c>
      <c r="AM52">
        <v>33.478124999999999</v>
      </c>
      <c r="AN52">
        <v>5.0490000000000004</v>
      </c>
      <c r="AO52">
        <v>0</v>
      </c>
      <c r="AP52">
        <v>2.3035000000000001</v>
      </c>
      <c r="AQ52">
        <v>0</v>
      </c>
      <c r="AR52"/>
      <c r="AS52"/>
      <c r="AT52"/>
      <c r="AU52">
        <v>3.456</v>
      </c>
      <c r="AV52">
        <v>0.87087000000000003</v>
      </c>
      <c r="AW52">
        <v>0</v>
      </c>
      <c r="AX52">
        <v>5.5359999999999996</v>
      </c>
      <c r="AY52">
        <v>11.592504</v>
      </c>
      <c r="AZ52">
        <v>7.6440000000000001</v>
      </c>
      <c r="BA52">
        <v>0.6</v>
      </c>
      <c r="BB52">
        <v>6.2329999999999997</v>
      </c>
      <c r="BC52">
        <v>0</v>
      </c>
      <c r="BD52" s="57"/>
      <c r="BE52" s="63"/>
      <c r="BF52" s="63"/>
      <c r="BG52" s="63"/>
      <c r="BH52" s="63"/>
      <c r="BI52" s="64">
        <v>3.26</v>
      </c>
      <c r="BJ52" s="64">
        <v>3.26</v>
      </c>
      <c r="BK52" s="64">
        <v>3.26</v>
      </c>
      <c r="BL52" s="64">
        <v>3.26</v>
      </c>
      <c r="BM52" s="65">
        <f t="shared" si="0"/>
        <v>819.41472799999985</v>
      </c>
      <c r="BN52" s="63"/>
      <c r="BO52" s="63"/>
      <c r="BP52" s="66">
        <v>2.11</v>
      </c>
      <c r="BQ52" s="67">
        <v>2.11</v>
      </c>
      <c r="BR52" s="66">
        <v>2.11</v>
      </c>
      <c r="BS52" s="5">
        <v>2.11</v>
      </c>
      <c r="BT52" s="5">
        <v>2.11</v>
      </c>
      <c r="BU52" s="5">
        <v>2.2999999999999998</v>
      </c>
      <c r="BV52" s="5">
        <v>2.2999999999999998</v>
      </c>
      <c r="BW52" s="5">
        <v>2.2999999999999998</v>
      </c>
      <c r="BX52" s="5">
        <v>2.2999999999999998</v>
      </c>
    </row>
    <row r="53" spans="1:76" ht="18" customHeight="1">
      <c r="A53" s="61" t="s">
        <v>160</v>
      </c>
      <c r="B53" s="68" t="s">
        <v>160</v>
      </c>
      <c r="C53">
        <v>0</v>
      </c>
      <c r="D53">
        <v>0</v>
      </c>
      <c r="E53">
        <v>0</v>
      </c>
      <c r="F53">
        <v>0</v>
      </c>
      <c r="G53">
        <v>0</v>
      </c>
      <c r="H53">
        <v>2.988</v>
      </c>
      <c r="I53">
        <v>32.859907999999997</v>
      </c>
      <c r="J53">
        <v>7.2</v>
      </c>
      <c r="K53">
        <v>0</v>
      </c>
      <c r="L53">
        <v>46.445880000000002</v>
      </c>
      <c r="M53">
        <v>9.8800000000000008</v>
      </c>
      <c r="N53">
        <v>0</v>
      </c>
      <c r="O53">
        <v>10.836</v>
      </c>
      <c r="P53">
        <v>5.4180000000000001</v>
      </c>
      <c r="Q53"/>
      <c r="R53">
        <v>0.91441799999999995</v>
      </c>
      <c r="S53">
        <v>27.503975000000001</v>
      </c>
      <c r="T53">
        <v>9.8760480000000008</v>
      </c>
      <c r="U53">
        <v>0</v>
      </c>
      <c r="V53"/>
      <c r="W53">
        <v>0</v>
      </c>
      <c r="X53"/>
      <c r="Y53">
        <v>14.34375</v>
      </c>
      <c r="Z53">
        <v>110.88</v>
      </c>
      <c r="AA53">
        <v>0</v>
      </c>
      <c r="AB53"/>
      <c r="AC53"/>
      <c r="AD53">
        <v>11.6706</v>
      </c>
      <c r="AE53">
        <v>309.995</v>
      </c>
      <c r="AF53">
        <v>0</v>
      </c>
      <c r="AG53">
        <v>3.5387499999999998</v>
      </c>
      <c r="AH53">
        <v>75.018900000000002</v>
      </c>
      <c r="AI53">
        <v>0</v>
      </c>
      <c r="AJ53">
        <v>13.94</v>
      </c>
      <c r="AK53">
        <v>33.03</v>
      </c>
      <c r="AL53">
        <v>16.3125</v>
      </c>
      <c r="AM53">
        <v>33.478124999999999</v>
      </c>
      <c r="AN53">
        <v>5.0490000000000004</v>
      </c>
      <c r="AO53">
        <v>0</v>
      </c>
      <c r="AP53">
        <v>2.3035000000000001</v>
      </c>
      <c r="AQ53">
        <v>0</v>
      </c>
      <c r="AR53"/>
      <c r="AS53"/>
      <c r="AT53"/>
      <c r="AU53">
        <v>3.456</v>
      </c>
      <c r="AV53">
        <v>0.87087000000000003</v>
      </c>
      <c r="AW53">
        <v>0</v>
      </c>
      <c r="AX53">
        <v>5.5359999999999996</v>
      </c>
      <c r="AY53">
        <v>11.592504</v>
      </c>
      <c r="AZ53">
        <v>7.6440000000000001</v>
      </c>
      <c r="BA53">
        <v>0.6</v>
      </c>
      <c r="BB53">
        <v>6.2329999999999997</v>
      </c>
      <c r="BC53">
        <v>0</v>
      </c>
      <c r="BD53" s="57"/>
      <c r="BE53" s="63"/>
      <c r="BF53" s="63"/>
      <c r="BG53" s="63"/>
      <c r="BH53" s="63"/>
      <c r="BI53" s="64">
        <v>0</v>
      </c>
      <c r="BJ53" s="64">
        <v>0</v>
      </c>
      <c r="BK53" s="64">
        <v>0</v>
      </c>
      <c r="BL53" s="64">
        <v>0</v>
      </c>
      <c r="BM53" s="65">
        <f t="shared" si="0"/>
        <v>819.41472799999985</v>
      </c>
      <c r="BN53" s="63"/>
      <c r="BO53" s="63"/>
      <c r="BP53" s="66">
        <v>0</v>
      </c>
      <c r="BQ53" s="67">
        <v>0</v>
      </c>
      <c r="BR53" s="66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</row>
    <row r="54" spans="1:76" ht="18" customHeight="1">
      <c r="A54" s="61" t="s">
        <v>161</v>
      </c>
      <c r="B54" s="68" t="s">
        <v>161</v>
      </c>
      <c r="C54">
        <v>0</v>
      </c>
      <c r="D54">
        <v>0</v>
      </c>
      <c r="E54">
        <v>0</v>
      </c>
      <c r="F54">
        <v>0</v>
      </c>
      <c r="G54">
        <v>0</v>
      </c>
      <c r="H54">
        <v>2.988</v>
      </c>
      <c r="I54">
        <v>32.859907999999997</v>
      </c>
      <c r="J54">
        <v>7.2</v>
      </c>
      <c r="K54">
        <v>0</v>
      </c>
      <c r="L54">
        <v>46.445880000000002</v>
      </c>
      <c r="M54">
        <v>9.8800000000000008</v>
      </c>
      <c r="N54">
        <v>0</v>
      </c>
      <c r="O54">
        <v>10.836</v>
      </c>
      <c r="P54">
        <v>5.4180000000000001</v>
      </c>
      <c r="Q54"/>
      <c r="R54">
        <v>0.91441799999999995</v>
      </c>
      <c r="S54">
        <v>27.503975000000001</v>
      </c>
      <c r="T54">
        <v>9.8760480000000008</v>
      </c>
      <c r="U54">
        <v>0</v>
      </c>
      <c r="V54"/>
      <c r="W54">
        <v>0</v>
      </c>
      <c r="X54"/>
      <c r="Y54">
        <v>14.34375</v>
      </c>
      <c r="Z54">
        <v>110.88</v>
      </c>
      <c r="AA54">
        <v>0</v>
      </c>
      <c r="AB54"/>
      <c r="AC54"/>
      <c r="AD54">
        <v>11.6706</v>
      </c>
      <c r="AE54">
        <v>309.995</v>
      </c>
      <c r="AF54">
        <v>0</v>
      </c>
      <c r="AG54">
        <v>3.5387499999999998</v>
      </c>
      <c r="AH54">
        <v>75.018900000000002</v>
      </c>
      <c r="AI54">
        <v>0</v>
      </c>
      <c r="AJ54">
        <v>13.94</v>
      </c>
      <c r="AK54">
        <v>33.03</v>
      </c>
      <c r="AL54">
        <v>16.3125</v>
      </c>
      <c r="AM54">
        <v>33.478124999999999</v>
      </c>
      <c r="AN54">
        <v>5.0490000000000004</v>
      </c>
      <c r="AO54">
        <v>0</v>
      </c>
      <c r="AP54">
        <v>2.3035000000000001</v>
      </c>
      <c r="AQ54">
        <v>0</v>
      </c>
      <c r="AR54"/>
      <c r="AS54"/>
      <c r="AT54"/>
      <c r="AU54">
        <v>3.456</v>
      </c>
      <c r="AV54">
        <v>0.87087000000000003</v>
      </c>
      <c r="AW54">
        <v>0</v>
      </c>
      <c r="AX54">
        <v>5.5359999999999996</v>
      </c>
      <c r="AY54">
        <v>11.592504</v>
      </c>
      <c r="AZ54">
        <v>7.6440000000000001</v>
      </c>
      <c r="BA54">
        <v>0.6</v>
      </c>
      <c r="BB54">
        <v>6.2329999999999997</v>
      </c>
      <c r="BC54">
        <v>0</v>
      </c>
      <c r="BD54" s="57"/>
      <c r="BE54" s="63"/>
      <c r="BF54" s="63"/>
      <c r="BG54" s="63"/>
      <c r="BH54" s="63"/>
      <c r="BI54" s="64">
        <v>3.5</v>
      </c>
      <c r="BJ54" s="64">
        <v>3.5</v>
      </c>
      <c r="BK54" s="64">
        <v>3.5</v>
      </c>
      <c r="BL54" s="64">
        <v>3.5</v>
      </c>
      <c r="BM54" s="65">
        <f t="shared" si="0"/>
        <v>819.41472799999985</v>
      </c>
      <c r="BN54" s="63"/>
      <c r="BO54" s="63"/>
      <c r="BP54" s="66">
        <v>3.5</v>
      </c>
      <c r="BQ54" s="67">
        <v>3.5</v>
      </c>
      <c r="BR54" s="66">
        <v>3.5</v>
      </c>
      <c r="BS54" s="5">
        <v>3.5</v>
      </c>
      <c r="BT54" s="5">
        <v>3.5</v>
      </c>
      <c r="BU54" s="5">
        <v>3.5</v>
      </c>
      <c r="BV54" s="5">
        <v>3.5</v>
      </c>
      <c r="BW54" s="5">
        <v>3.5</v>
      </c>
      <c r="BX54" s="5">
        <v>3.5</v>
      </c>
    </row>
    <row r="55" spans="1:76" ht="18" customHeight="1">
      <c r="A55" s="61" t="s">
        <v>162</v>
      </c>
      <c r="B55" s="68" t="s">
        <v>162</v>
      </c>
      <c r="C55">
        <v>0</v>
      </c>
      <c r="D55">
        <v>0</v>
      </c>
      <c r="E55">
        <v>0</v>
      </c>
      <c r="F55">
        <v>0</v>
      </c>
      <c r="G55">
        <v>0</v>
      </c>
      <c r="H55">
        <v>2.988</v>
      </c>
      <c r="I55">
        <v>32.859907999999997</v>
      </c>
      <c r="J55">
        <v>7.2</v>
      </c>
      <c r="K55">
        <v>0</v>
      </c>
      <c r="L55">
        <v>46.445880000000002</v>
      </c>
      <c r="M55">
        <v>9.8800000000000008</v>
      </c>
      <c r="N55">
        <v>0</v>
      </c>
      <c r="O55">
        <v>10.836</v>
      </c>
      <c r="P55">
        <v>5.4180000000000001</v>
      </c>
      <c r="Q55"/>
      <c r="R55">
        <v>0.91441799999999995</v>
      </c>
      <c r="S55">
        <v>27.503975000000001</v>
      </c>
      <c r="T55">
        <v>9.8760480000000008</v>
      </c>
      <c r="U55">
        <v>0</v>
      </c>
      <c r="V55"/>
      <c r="W55">
        <v>0</v>
      </c>
      <c r="X55"/>
      <c r="Y55">
        <v>14.34375</v>
      </c>
      <c r="Z55">
        <v>110.88</v>
      </c>
      <c r="AA55">
        <v>0</v>
      </c>
      <c r="AB55"/>
      <c r="AC55"/>
      <c r="AD55">
        <v>11.6706</v>
      </c>
      <c r="AE55">
        <v>309.995</v>
      </c>
      <c r="AF55">
        <v>0</v>
      </c>
      <c r="AG55">
        <v>3.5387499999999998</v>
      </c>
      <c r="AH55">
        <v>75.018900000000002</v>
      </c>
      <c r="AI55">
        <v>0</v>
      </c>
      <c r="AJ55">
        <v>13.94</v>
      </c>
      <c r="AK55">
        <v>33.03</v>
      </c>
      <c r="AL55">
        <v>16.3125</v>
      </c>
      <c r="AM55">
        <v>33.478124999999999</v>
      </c>
      <c r="AN55">
        <v>5.0490000000000004</v>
      </c>
      <c r="AO55">
        <v>0</v>
      </c>
      <c r="AP55">
        <v>2.3035000000000001</v>
      </c>
      <c r="AQ55">
        <v>0</v>
      </c>
      <c r="AR55"/>
      <c r="AS55"/>
      <c r="AT55"/>
      <c r="AU55">
        <v>3.456</v>
      </c>
      <c r="AV55">
        <v>0.87087000000000003</v>
      </c>
      <c r="AW55">
        <v>0</v>
      </c>
      <c r="AX55">
        <v>5.5359999999999996</v>
      </c>
      <c r="AY55">
        <v>11.592504</v>
      </c>
      <c r="AZ55">
        <v>7.6440000000000001</v>
      </c>
      <c r="BA55">
        <v>0.6</v>
      </c>
      <c r="BB55">
        <v>6.2329999999999997</v>
      </c>
      <c r="BC55">
        <v>0</v>
      </c>
      <c r="BD55" s="57"/>
      <c r="BE55" s="63"/>
      <c r="BF55" s="63"/>
      <c r="BG55" s="63"/>
      <c r="BH55" s="63"/>
      <c r="BI55" s="64">
        <v>12.4</v>
      </c>
      <c r="BJ55" s="64">
        <v>12.4</v>
      </c>
      <c r="BK55" s="64">
        <v>12.4</v>
      </c>
      <c r="BL55" s="64">
        <v>12.4</v>
      </c>
      <c r="BM55" s="65">
        <f t="shared" si="0"/>
        <v>819.41472799999985</v>
      </c>
      <c r="BN55" s="63"/>
      <c r="BO55" s="63"/>
      <c r="BP55" s="66">
        <v>12.4</v>
      </c>
      <c r="BQ55" s="67">
        <v>12.4</v>
      </c>
      <c r="BR55" s="66">
        <v>12.4</v>
      </c>
      <c r="BS55" s="5">
        <v>12.4</v>
      </c>
      <c r="BT55" s="5">
        <v>12.4</v>
      </c>
      <c r="BU55" s="5">
        <v>12.4</v>
      </c>
      <c r="BV55" s="5">
        <v>12.4</v>
      </c>
      <c r="BW55" s="5">
        <v>12.4</v>
      </c>
      <c r="BX55" s="5">
        <v>12.4</v>
      </c>
    </row>
    <row r="56" spans="1:76" ht="18" customHeight="1" thickBot="1">
      <c r="A56" s="69" t="s">
        <v>163</v>
      </c>
      <c r="B56" s="68" t="s">
        <v>163</v>
      </c>
      <c r="C56">
        <v>0</v>
      </c>
      <c r="D56">
        <v>0</v>
      </c>
      <c r="E56">
        <v>0</v>
      </c>
      <c r="F56">
        <v>0</v>
      </c>
      <c r="G56">
        <v>0</v>
      </c>
      <c r="H56">
        <v>2.988</v>
      </c>
      <c r="I56">
        <v>32.859907999999997</v>
      </c>
      <c r="J56">
        <v>7.2</v>
      </c>
      <c r="K56">
        <v>0</v>
      </c>
      <c r="L56">
        <v>46.445880000000002</v>
      </c>
      <c r="M56">
        <v>9.8800000000000008</v>
      </c>
      <c r="N56">
        <v>0</v>
      </c>
      <c r="O56">
        <v>10.836</v>
      </c>
      <c r="P56">
        <v>5.4180000000000001</v>
      </c>
      <c r="Q56"/>
      <c r="R56">
        <v>0.91441799999999995</v>
      </c>
      <c r="S56">
        <v>27.503975000000001</v>
      </c>
      <c r="T56">
        <v>9.8760480000000008</v>
      </c>
      <c r="U56">
        <v>0</v>
      </c>
      <c r="V56"/>
      <c r="W56">
        <v>0</v>
      </c>
      <c r="X56"/>
      <c r="Y56">
        <v>14.34375</v>
      </c>
      <c r="Z56">
        <v>55.44</v>
      </c>
      <c r="AA56">
        <v>0</v>
      </c>
      <c r="AB56"/>
      <c r="AC56"/>
      <c r="AD56">
        <v>11.6706</v>
      </c>
      <c r="AE56">
        <v>309.995</v>
      </c>
      <c r="AF56">
        <v>0</v>
      </c>
      <c r="AG56">
        <v>3.5387499999999998</v>
      </c>
      <c r="AH56">
        <v>75.018900000000002</v>
      </c>
      <c r="AI56">
        <v>0</v>
      </c>
      <c r="AJ56">
        <v>13.94</v>
      </c>
      <c r="AK56">
        <v>33.03</v>
      </c>
      <c r="AL56">
        <v>16.3125</v>
      </c>
      <c r="AM56">
        <v>33.478124999999999</v>
      </c>
      <c r="AN56">
        <v>5.0490000000000004</v>
      </c>
      <c r="AO56">
        <v>0</v>
      </c>
      <c r="AP56">
        <v>2.3035000000000001</v>
      </c>
      <c r="AQ56">
        <v>0</v>
      </c>
      <c r="AR56"/>
      <c r="AS56"/>
      <c r="AT56"/>
      <c r="AU56">
        <v>3.456</v>
      </c>
      <c r="AV56">
        <v>0.87087000000000003</v>
      </c>
      <c r="AW56">
        <v>0</v>
      </c>
      <c r="AX56">
        <v>5.5359999999999996</v>
      </c>
      <c r="AY56">
        <v>11.592504</v>
      </c>
      <c r="AZ56">
        <v>7.6440000000000001</v>
      </c>
      <c r="BA56">
        <v>0.6</v>
      </c>
      <c r="BB56">
        <v>6.2329999999999997</v>
      </c>
      <c r="BC56">
        <v>0</v>
      </c>
      <c r="BD56" s="57"/>
      <c r="BE56" s="63"/>
      <c r="BF56" s="63"/>
      <c r="BG56" s="63"/>
      <c r="BH56" s="63"/>
      <c r="BI56" s="64">
        <v>8.1</v>
      </c>
      <c r="BJ56" s="64">
        <v>8.1</v>
      </c>
      <c r="BK56" s="64">
        <v>8.1</v>
      </c>
      <c r="BL56" s="64">
        <v>8.1</v>
      </c>
      <c r="BM56" s="65">
        <f t="shared" si="0"/>
        <v>763.97472799999991</v>
      </c>
      <c r="BN56" s="63"/>
      <c r="BO56" s="63"/>
      <c r="BP56" s="66">
        <v>8.1</v>
      </c>
      <c r="BQ56" s="67">
        <v>8.1</v>
      </c>
      <c r="BR56" s="66">
        <v>8.1</v>
      </c>
      <c r="BS56" s="5">
        <v>8.1</v>
      </c>
      <c r="BT56" s="5">
        <v>8.1</v>
      </c>
      <c r="BU56" s="5">
        <v>8.1</v>
      </c>
      <c r="BV56" s="5">
        <v>8.1</v>
      </c>
      <c r="BW56" s="5">
        <v>8.1</v>
      </c>
      <c r="BX56" s="5">
        <v>8.1</v>
      </c>
    </row>
    <row r="57" spans="1:76" ht="18" customHeight="1">
      <c r="A57" s="70" t="s">
        <v>164</v>
      </c>
      <c r="B57" s="68" t="s">
        <v>164</v>
      </c>
      <c r="C57">
        <v>0</v>
      </c>
      <c r="D57">
        <v>0</v>
      </c>
      <c r="E57">
        <v>0</v>
      </c>
      <c r="F57">
        <v>0</v>
      </c>
      <c r="G57">
        <v>0</v>
      </c>
      <c r="H57">
        <v>2.988</v>
      </c>
      <c r="I57">
        <v>32.859907999999997</v>
      </c>
      <c r="J57">
        <v>0</v>
      </c>
      <c r="K57">
        <v>0</v>
      </c>
      <c r="L57">
        <v>46.445880000000002</v>
      </c>
      <c r="M57">
        <v>9.8800000000000008</v>
      </c>
      <c r="N57">
        <v>0</v>
      </c>
      <c r="O57">
        <v>10.836</v>
      </c>
      <c r="P57">
        <v>5.4180000000000001</v>
      </c>
      <c r="Q57"/>
      <c r="R57">
        <v>0.91441799999999995</v>
      </c>
      <c r="S57">
        <v>28.366475000000001</v>
      </c>
      <c r="T57">
        <v>9.8760480000000008</v>
      </c>
      <c r="U57">
        <v>0</v>
      </c>
      <c r="V57"/>
      <c r="W57">
        <v>0</v>
      </c>
      <c r="X57"/>
      <c r="Y57">
        <v>14.34375</v>
      </c>
      <c r="Z57">
        <v>55.44</v>
      </c>
      <c r="AA57">
        <v>0</v>
      </c>
      <c r="AB57"/>
      <c r="AC57"/>
      <c r="AD57">
        <v>11.6706</v>
      </c>
      <c r="AE57">
        <v>309.995</v>
      </c>
      <c r="AF57">
        <v>0</v>
      </c>
      <c r="AG57">
        <v>3.5387499999999998</v>
      </c>
      <c r="AH57">
        <v>75.018900000000002</v>
      </c>
      <c r="AI57">
        <v>0</v>
      </c>
      <c r="AJ57">
        <v>13.94</v>
      </c>
      <c r="AK57">
        <v>33.03</v>
      </c>
      <c r="AL57">
        <v>16.3125</v>
      </c>
      <c r="AM57">
        <v>33.478124999999999</v>
      </c>
      <c r="AN57">
        <v>5.0490000000000004</v>
      </c>
      <c r="AO57">
        <v>0</v>
      </c>
      <c r="AP57">
        <v>2.3035000000000001</v>
      </c>
      <c r="AQ57">
        <v>0</v>
      </c>
      <c r="AR57"/>
      <c r="AS57"/>
      <c r="AT57"/>
      <c r="AU57">
        <v>3.456</v>
      </c>
      <c r="AV57">
        <v>0.87087000000000003</v>
      </c>
      <c r="AW57">
        <v>0</v>
      </c>
      <c r="AX57">
        <v>5.5359999999999996</v>
      </c>
      <c r="AY57">
        <v>11.592504</v>
      </c>
      <c r="AZ57">
        <v>7.6440000000000001</v>
      </c>
      <c r="BA57">
        <v>0.6</v>
      </c>
      <c r="BB57">
        <v>12.465999999999999</v>
      </c>
      <c r="BC57">
        <v>0</v>
      </c>
      <c r="BD57" s="57"/>
      <c r="BE57" s="63"/>
      <c r="BF57" s="63"/>
      <c r="BG57" s="63"/>
      <c r="BH57" s="63"/>
      <c r="BI57" s="64">
        <v>12.88</v>
      </c>
      <c r="BJ57" s="64">
        <v>12.88</v>
      </c>
      <c r="BK57" s="64">
        <v>12.88</v>
      </c>
      <c r="BL57" s="64">
        <v>12.88</v>
      </c>
      <c r="BM57" s="65">
        <f t="shared" si="0"/>
        <v>763.870228</v>
      </c>
      <c r="BN57" s="63"/>
      <c r="BO57" s="63"/>
      <c r="BP57" s="66">
        <v>12.88</v>
      </c>
      <c r="BQ57" s="67">
        <v>12.88</v>
      </c>
      <c r="BR57" s="66">
        <v>12.88</v>
      </c>
      <c r="BS57" s="5">
        <v>12.88</v>
      </c>
      <c r="BT57" s="5">
        <v>12.88</v>
      </c>
      <c r="BU57" s="5">
        <v>12.88</v>
      </c>
      <c r="BV57" s="5">
        <v>12.88</v>
      </c>
      <c r="BW57" s="5">
        <v>12.88</v>
      </c>
      <c r="BX57" s="5">
        <v>12.88</v>
      </c>
    </row>
    <row r="58" spans="1:76" ht="18" customHeight="1">
      <c r="A58" s="61" t="s">
        <v>165</v>
      </c>
      <c r="B58" s="68" t="s">
        <v>165</v>
      </c>
      <c r="C58">
        <v>0</v>
      </c>
      <c r="D58">
        <v>0</v>
      </c>
      <c r="E58">
        <v>0</v>
      </c>
      <c r="F58">
        <v>0</v>
      </c>
      <c r="G58">
        <v>0</v>
      </c>
      <c r="H58">
        <v>2.988</v>
      </c>
      <c r="I58">
        <v>32.859907999999997</v>
      </c>
      <c r="J58">
        <v>0</v>
      </c>
      <c r="K58">
        <v>0</v>
      </c>
      <c r="L58">
        <v>46.445880000000002</v>
      </c>
      <c r="M58">
        <v>9.8800000000000008</v>
      </c>
      <c r="N58">
        <v>0</v>
      </c>
      <c r="O58">
        <v>10.836</v>
      </c>
      <c r="P58">
        <v>5.4180000000000001</v>
      </c>
      <c r="Q58"/>
      <c r="R58">
        <v>0.91441799999999995</v>
      </c>
      <c r="S58">
        <v>27.503975000000001</v>
      </c>
      <c r="T58">
        <v>9.8760480000000008</v>
      </c>
      <c r="U58">
        <v>0</v>
      </c>
      <c r="V58"/>
      <c r="W58">
        <v>0</v>
      </c>
      <c r="X58"/>
      <c r="Y58">
        <v>14.34375</v>
      </c>
      <c r="Z58">
        <v>55.44</v>
      </c>
      <c r="AA58">
        <v>0</v>
      </c>
      <c r="AB58"/>
      <c r="AC58"/>
      <c r="AD58">
        <v>11.6706</v>
      </c>
      <c r="AE58">
        <v>309.995</v>
      </c>
      <c r="AF58">
        <v>0</v>
      </c>
      <c r="AG58">
        <v>3.5387499999999998</v>
      </c>
      <c r="AH58">
        <v>75.018900000000002</v>
      </c>
      <c r="AI58">
        <v>0</v>
      </c>
      <c r="AJ58">
        <v>13.94</v>
      </c>
      <c r="AK58">
        <v>33.03</v>
      </c>
      <c r="AL58">
        <v>16.3125</v>
      </c>
      <c r="AM58">
        <v>33.478124999999999</v>
      </c>
      <c r="AN58">
        <v>5.0490000000000004</v>
      </c>
      <c r="AO58">
        <v>0</v>
      </c>
      <c r="AP58">
        <v>2.3035000000000001</v>
      </c>
      <c r="AQ58">
        <v>0</v>
      </c>
      <c r="AR58"/>
      <c r="AS58"/>
      <c r="AT58"/>
      <c r="AU58">
        <v>3.456</v>
      </c>
      <c r="AV58">
        <v>0.87087000000000003</v>
      </c>
      <c r="AW58">
        <v>0</v>
      </c>
      <c r="AX58">
        <v>5.5359999999999996</v>
      </c>
      <c r="AY58">
        <v>11.592504</v>
      </c>
      <c r="AZ58">
        <v>7.6440000000000001</v>
      </c>
      <c r="BA58">
        <v>0.6</v>
      </c>
      <c r="BB58">
        <v>12.465999999999999</v>
      </c>
      <c r="BC58">
        <v>0</v>
      </c>
      <c r="BD58" s="57"/>
      <c r="BE58" s="63"/>
      <c r="BF58" s="63"/>
      <c r="BG58" s="63"/>
      <c r="BH58" s="63"/>
      <c r="BI58" s="64">
        <v>0</v>
      </c>
      <c r="BJ58" s="64">
        <v>0</v>
      </c>
      <c r="BK58" s="64">
        <v>0</v>
      </c>
      <c r="BL58" s="64">
        <v>0</v>
      </c>
      <c r="BM58" s="65">
        <f t="shared" si="0"/>
        <v>763.00772800000004</v>
      </c>
      <c r="BN58" s="63"/>
      <c r="BO58" s="63"/>
      <c r="BP58" s="66">
        <v>0</v>
      </c>
      <c r="BQ58" s="67">
        <v>0</v>
      </c>
      <c r="BR58" s="66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</row>
    <row r="59" spans="1:76" ht="18" customHeight="1">
      <c r="A59" s="61" t="s">
        <v>166</v>
      </c>
      <c r="B59" s="68" t="s">
        <v>166</v>
      </c>
      <c r="C59">
        <v>0</v>
      </c>
      <c r="D59">
        <v>0</v>
      </c>
      <c r="E59">
        <v>0</v>
      </c>
      <c r="F59">
        <v>0</v>
      </c>
      <c r="G59">
        <v>0</v>
      </c>
      <c r="H59">
        <v>2.988</v>
      </c>
      <c r="I59">
        <v>32.859907999999997</v>
      </c>
      <c r="J59">
        <v>0</v>
      </c>
      <c r="K59">
        <v>0</v>
      </c>
      <c r="L59">
        <v>46.445880000000002</v>
      </c>
      <c r="M59">
        <v>9.8800000000000008</v>
      </c>
      <c r="N59">
        <v>0</v>
      </c>
      <c r="O59">
        <v>10.836</v>
      </c>
      <c r="P59">
        <v>5.4180000000000001</v>
      </c>
      <c r="Q59"/>
      <c r="R59">
        <v>0.91441799999999995</v>
      </c>
      <c r="S59">
        <v>27.503975000000001</v>
      </c>
      <c r="T59">
        <v>9.8760480000000008</v>
      </c>
      <c r="U59">
        <v>0</v>
      </c>
      <c r="V59"/>
      <c r="W59">
        <v>0</v>
      </c>
      <c r="X59"/>
      <c r="Y59">
        <v>14.34375</v>
      </c>
      <c r="Z59">
        <v>55.44</v>
      </c>
      <c r="AA59">
        <v>0</v>
      </c>
      <c r="AB59"/>
      <c r="AC59"/>
      <c r="AD59">
        <v>11.6706</v>
      </c>
      <c r="AE59">
        <v>309.995</v>
      </c>
      <c r="AF59">
        <v>0</v>
      </c>
      <c r="AG59">
        <v>3.5387499999999998</v>
      </c>
      <c r="AH59">
        <v>75.018900000000002</v>
      </c>
      <c r="AI59">
        <v>0</v>
      </c>
      <c r="AJ59">
        <v>13.94</v>
      </c>
      <c r="AK59">
        <v>33.03</v>
      </c>
      <c r="AL59">
        <v>16.3125</v>
      </c>
      <c r="AM59">
        <v>33.478124999999999</v>
      </c>
      <c r="AN59">
        <v>5.0490000000000004</v>
      </c>
      <c r="AO59">
        <v>0</v>
      </c>
      <c r="AP59">
        <v>2.3035000000000001</v>
      </c>
      <c r="AQ59">
        <v>0</v>
      </c>
      <c r="AR59"/>
      <c r="AS59"/>
      <c r="AT59"/>
      <c r="AU59">
        <v>3.456</v>
      </c>
      <c r="AV59">
        <v>0.87087000000000003</v>
      </c>
      <c r="AW59">
        <v>0</v>
      </c>
      <c r="AX59">
        <v>5.5359999999999996</v>
      </c>
      <c r="AY59">
        <v>11.592504</v>
      </c>
      <c r="AZ59">
        <v>7.6440000000000001</v>
      </c>
      <c r="BA59">
        <v>0.6</v>
      </c>
      <c r="BB59">
        <v>6.2329999999999997</v>
      </c>
      <c r="BC59">
        <v>0</v>
      </c>
      <c r="BD59" s="57"/>
      <c r="BE59" s="63"/>
      <c r="BF59" s="63"/>
      <c r="BG59" s="63"/>
      <c r="BH59" s="63"/>
      <c r="BI59" s="64">
        <f t="shared" ref="BI59:BI104" si="1">N59+O59+P59+Q59+R59+C59+D59+E59+AI59+AJ59+I59+S59+T59+AA59+AB59+AG59+AH59+AN59+AO59+AR59+AU59+AW59+BB59+J59+M59+AE59+BC59+AF59+Z59</f>
        <v>569.95899899999995</v>
      </c>
      <c r="BJ59" s="64">
        <f t="shared" ref="BJ59:BJ104" si="2">V59+AX59+AY59+AZ59+F59+G59+H59+AD59+U59+AS59+K59+L59</f>
        <v>85.876983999999993</v>
      </c>
      <c r="BK59" s="64" t="e">
        <f>AK59+AL59+AM59+AP59+#REF!+X59+Y59</f>
        <v>#REF!</v>
      </c>
      <c r="BL59" s="64">
        <f t="shared" ref="BL59:BL104" si="3">W59+AC59</f>
        <v>0</v>
      </c>
      <c r="BM59" s="65">
        <f t="shared" si="0"/>
        <v>756.77472799999998</v>
      </c>
      <c r="BN59" s="63"/>
      <c r="BO59" s="63"/>
      <c r="BP59" s="66">
        <f t="shared" ref="BP59:BP73" si="4">SUM(C59:BC59)</f>
        <v>756.77472799999998</v>
      </c>
      <c r="BQ59" s="67" t="e">
        <f t="shared" ref="BQ59:BQ104" si="5">((BI59)*$BR$7+(BJ59)*$BS$7+(BK59)*$BT$7+(BL59)*$BU$7)+((BP59-(BI59)*$BR$7+(BJ59)*$BS$7+(BK59)*$BT$7+(BL59)*$BU$7)*$BR$7)</f>
        <v>#REF!</v>
      </c>
      <c r="BR59" s="66" t="e">
        <f t="shared" ref="BR59:BR104" si="6">BP59-BQ59</f>
        <v>#REF!</v>
      </c>
    </row>
    <row r="60" spans="1:76" ht="18" customHeight="1">
      <c r="A60" s="61" t="s">
        <v>167</v>
      </c>
      <c r="B60" s="68" t="s">
        <v>167</v>
      </c>
      <c r="C60">
        <v>0</v>
      </c>
      <c r="D60">
        <v>0</v>
      </c>
      <c r="E60">
        <v>0</v>
      </c>
      <c r="F60">
        <v>0</v>
      </c>
      <c r="G60">
        <v>0</v>
      </c>
      <c r="H60">
        <v>2.988</v>
      </c>
      <c r="I60">
        <v>32.859907999999997</v>
      </c>
      <c r="J60">
        <v>0</v>
      </c>
      <c r="K60">
        <v>0</v>
      </c>
      <c r="L60">
        <v>46.445880000000002</v>
      </c>
      <c r="M60">
        <v>9.8800000000000008</v>
      </c>
      <c r="N60">
        <v>0</v>
      </c>
      <c r="O60">
        <v>10.836</v>
      </c>
      <c r="P60">
        <v>5.4180000000000001</v>
      </c>
      <c r="Q60"/>
      <c r="R60">
        <v>0.91441799999999995</v>
      </c>
      <c r="S60">
        <v>27.503975000000001</v>
      </c>
      <c r="T60">
        <v>9.8760480000000008</v>
      </c>
      <c r="U60">
        <v>0</v>
      </c>
      <c r="V60"/>
      <c r="W60">
        <v>0</v>
      </c>
      <c r="X60"/>
      <c r="Y60">
        <v>14.34375</v>
      </c>
      <c r="Z60">
        <v>55.44</v>
      </c>
      <c r="AA60">
        <v>0</v>
      </c>
      <c r="AB60"/>
      <c r="AC60"/>
      <c r="AD60">
        <v>11.6706</v>
      </c>
      <c r="AE60">
        <v>309.995</v>
      </c>
      <c r="AF60">
        <v>0</v>
      </c>
      <c r="AG60">
        <v>3.5387499999999998</v>
      </c>
      <c r="AH60">
        <v>75.018900000000002</v>
      </c>
      <c r="AI60">
        <v>0</v>
      </c>
      <c r="AJ60">
        <v>13.94</v>
      </c>
      <c r="AK60">
        <v>33.03</v>
      </c>
      <c r="AL60">
        <v>16.3125</v>
      </c>
      <c r="AM60">
        <v>33.478124999999999</v>
      </c>
      <c r="AN60">
        <v>5.0490000000000004</v>
      </c>
      <c r="AO60">
        <v>0</v>
      </c>
      <c r="AP60">
        <v>2.3035000000000001</v>
      </c>
      <c r="AQ60">
        <v>0</v>
      </c>
      <c r="AR60"/>
      <c r="AS60"/>
      <c r="AT60"/>
      <c r="AU60">
        <v>3.456</v>
      </c>
      <c r="AV60">
        <v>0.87087000000000003</v>
      </c>
      <c r="AW60">
        <v>0</v>
      </c>
      <c r="AX60">
        <v>5.5359999999999996</v>
      </c>
      <c r="AY60">
        <v>11.592504</v>
      </c>
      <c r="AZ60">
        <v>7.6440000000000001</v>
      </c>
      <c r="BA60">
        <v>0.6</v>
      </c>
      <c r="BB60">
        <v>6.2329999999999997</v>
      </c>
      <c r="BC60">
        <v>0</v>
      </c>
      <c r="BD60" s="57"/>
      <c r="BE60" s="63"/>
      <c r="BF60" s="63"/>
      <c r="BG60" s="63"/>
      <c r="BH60" s="63"/>
      <c r="BI60" s="64">
        <f t="shared" si="1"/>
        <v>569.95899899999995</v>
      </c>
      <c r="BJ60" s="64">
        <f t="shared" si="2"/>
        <v>85.876983999999993</v>
      </c>
      <c r="BK60" s="64" t="e">
        <f>AK60+AL60+AM60+AP60+#REF!+X60+Y60</f>
        <v>#REF!</v>
      </c>
      <c r="BL60" s="64">
        <f t="shared" si="3"/>
        <v>0</v>
      </c>
      <c r="BM60" s="65">
        <f t="shared" si="0"/>
        <v>756.77472799999998</v>
      </c>
      <c r="BN60" s="63"/>
      <c r="BO60" s="63"/>
      <c r="BP60" s="66">
        <f t="shared" si="4"/>
        <v>756.77472799999998</v>
      </c>
      <c r="BQ60" s="67" t="e">
        <f t="shared" si="5"/>
        <v>#REF!</v>
      </c>
      <c r="BR60" s="66" t="e">
        <f t="shared" si="6"/>
        <v>#REF!</v>
      </c>
    </row>
    <row r="61" spans="1:76" ht="18" customHeight="1">
      <c r="A61" s="61" t="s">
        <v>168</v>
      </c>
      <c r="B61" s="68" t="s">
        <v>168</v>
      </c>
      <c r="C61">
        <v>0</v>
      </c>
      <c r="D61">
        <v>0</v>
      </c>
      <c r="E61">
        <v>0</v>
      </c>
      <c r="F61">
        <v>0</v>
      </c>
      <c r="G61">
        <v>0</v>
      </c>
      <c r="H61">
        <v>2.988</v>
      </c>
      <c r="I61">
        <v>32.859907999999997</v>
      </c>
      <c r="J61">
        <v>0</v>
      </c>
      <c r="K61">
        <v>0</v>
      </c>
      <c r="L61">
        <v>46.445880000000002</v>
      </c>
      <c r="M61">
        <v>9.8800000000000008</v>
      </c>
      <c r="N61">
        <v>0</v>
      </c>
      <c r="O61">
        <v>10.836</v>
      </c>
      <c r="P61">
        <v>5.4180000000000001</v>
      </c>
      <c r="Q61"/>
      <c r="R61">
        <v>0.91441799999999995</v>
      </c>
      <c r="S61">
        <v>27.503975000000001</v>
      </c>
      <c r="T61">
        <v>9.8760480000000008</v>
      </c>
      <c r="U61">
        <v>0</v>
      </c>
      <c r="V61"/>
      <c r="W61">
        <v>0</v>
      </c>
      <c r="X61"/>
      <c r="Y61">
        <v>14.34375</v>
      </c>
      <c r="Z61">
        <v>0</v>
      </c>
      <c r="AA61">
        <v>0</v>
      </c>
      <c r="AB61"/>
      <c r="AC61"/>
      <c r="AD61">
        <v>11.6706</v>
      </c>
      <c r="AE61">
        <v>309.995</v>
      </c>
      <c r="AF61">
        <v>0</v>
      </c>
      <c r="AG61">
        <v>3.5387499999999998</v>
      </c>
      <c r="AH61">
        <v>75.018900000000002</v>
      </c>
      <c r="AI61">
        <v>0</v>
      </c>
      <c r="AJ61">
        <v>13.94</v>
      </c>
      <c r="AK61">
        <v>33.03</v>
      </c>
      <c r="AL61">
        <v>16.3125</v>
      </c>
      <c r="AM61">
        <v>33.478124999999999</v>
      </c>
      <c r="AN61">
        <v>5.4450000000000003</v>
      </c>
      <c r="AO61">
        <v>0</v>
      </c>
      <c r="AP61">
        <v>2.3035000000000001</v>
      </c>
      <c r="AQ61">
        <v>0</v>
      </c>
      <c r="AR61"/>
      <c r="AS61"/>
      <c r="AT61"/>
      <c r="AU61">
        <v>3.456</v>
      </c>
      <c r="AV61">
        <v>0.87087000000000003</v>
      </c>
      <c r="AW61">
        <v>0</v>
      </c>
      <c r="AX61">
        <v>5.5359999999999996</v>
      </c>
      <c r="AY61">
        <v>11.592504</v>
      </c>
      <c r="AZ61">
        <v>7.6440000000000001</v>
      </c>
      <c r="BA61">
        <v>0.6</v>
      </c>
      <c r="BB61">
        <v>6.2329999999999997</v>
      </c>
      <c r="BC61">
        <v>0</v>
      </c>
      <c r="BD61" s="57"/>
      <c r="BE61" s="63"/>
      <c r="BF61" s="63"/>
      <c r="BG61" s="63"/>
      <c r="BH61" s="63"/>
      <c r="BI61" s="64">
        <f t="shared" si="1"/>
        <v>514.91499899999997</v>
      </c>
      <c r="BJ61" s="64">
        <f t="shared" si="2"/>
        <v>85.876983999999993</v>
      </c>
      <c r="BK61" s="64" t="e">
        <f>AK61+AL61+AM61+AP61+#REF!+X61+Y61</f>
        <v>#REF!</v>
      </c>
      <c r="BL61" s="64">
        <f t="shared" si="3"/>
        <v>0</v>
      </c>
      <c r="BM61" s="65">
        <f t="shared" si="0"/>
        <v>701.73072799999989</v>
      </c>
      <c r="BN61" s="63"/>
      <c r="BO61" s="63"/>
      <c r="BP61" s="66">
        <f t="shared" si="4"/>
        <v>701.73072799999989</v>
      </c>
      <c r="BQ61" s="67" t="e">
        <f t="shared" si="5"/>
        <v>#REF!</v>
      </c>
      <c r="BR61" s="66" t="e">
        <f t="shared" si="6"/>
        <v>#REF!</v>
      </c>
    </row>
    <row r="62" spans="1:76" ht="18" customHeight="1">
      <c r="A62" s="61" t="s">
        <v>169</v>
      </c>
      <c r="B62" s="68" t="s">
        <v>169</v>
      </c>
      <c r="C62">
        <v>0</v>
      </c>
      <c r="D62">
        <v>0</v>
      </c>
      <c r="E62">
        <v>0</v>
      </c>
      <c r="F62">
        <v>0</v>
      </c>
      <c r="G62">
        <v>0</v>
      </c>
      <c r="H62">
        <v>2.988</v>
      </c>
      <c r="I62">
        <v>32.859907999999997</v>
      </c>
      <c r="J62">
        <v>0</v>
      </c>
      <c r="K62">
        <v>0</v>
      </c>
      <c r="L62">
        <v>46.445880000000002</v>
      </c>
      <c r="M62">
        <v>9.8800000000000008</v>
      </c>
      <c r="N62">
        <v>0</v>
      </c>
      <c r="O62">
        <v>10.836</v>
      </c>
      <c r="P62">
        <v>5.4180000000000001</v>
      </c>
      <c r="Q62"/>
      <c r="R62">
        <v>0.91441799999999995</v>
      </c>
      <c r="S62">
        <v>27.503975000000001</v>
      </c>
      <c r="T62">
        <v>9.8760480000000008</v>
      </c>
      <c r="U62">
        <v>0</v>
      </c>
      <c r="V62"/>
      <c r="W62">
        <v>0</v>
      </c>
      <c r="X62"/>
      <c r="Y62">
        <v>14.34375</v>
      </c>
      <c r="Z62">
        <v>0</v>
      </c>
      <c r="AA62">
        <v>0</v>
      </c>
      <c r="AB62"/>
      <c r="AC62"/>
      <c r="AD62">
        <v>11.6706</v>
      </c>
      <c r="AE62">
        <v>309.995</v>
      </c>
      <c r="AF62">
        <v>0</v>
      </c>
      <c r="AG62">
        <v>3.5387499999999998</v>
      </c>
      <c r="AH62">
        <v>75.018900000000002</v>
      </c>
      <c r="AI62">
        <v>0</v>
      </c>
      <c r="AJ62">
        <v>13.94</v>
      </c>
      <c r="AK62">
        <v>33.03</v>
      </c>
      <c r="AL62">
        <v>16.3125</v>
      </c>
      <c r="AM62">
        <v>33.478124999999999</v>
      </c>
      <c r="AN62">
        <v>5.0490000000000004</v>
      </c>
      <c r="AO62">
        <v>0</v>
      </c>
      <c r="AP62">
        <v>2.3035000000000001</v>
      </c>
      <c r="AQ62">
        <v>0</v>
      </c>
      <c r="AR62"/>
      <c r="AS62"/>
      <c r="AT62"/>
      <c r="AU62">
        <v>3.456</v>
      </c>
      <c r="AV62">
        <v>0.87087000000000003</v>
      </c>
      <c r="AW62">
        <v>0</v>
      </c>
      <c r="AX62">
        <v>5.5359999999999996</v>
      </c>
      <c r="AY62">
        <v>11.592504</v>
      </c>
      <c r="AZ62">
        <v>7.6440000000000001</v>
      </c>
      <c r="BA62">
        <v>0.6</v>
      </c>
      <c r="BB62">
        <v>6.2329999999999997</v>
      </c>
      <c r="BC62">
        <v>0</v>
      </c>
      <c r="BD62" s="57"/>
      <c r="BE62" s="63"/>
      <c r="BF62" s="63"/>
      <c r="BG62" s="63"/>
      <c r="BH62" s="63"/>
      <c r="BI62" s="64">
        <f t="shared" si="1"/>
        <v>514.51899900000001</v>
      </c>
      <c r="BJ62" s="64">
        <f t="shared" si="2"/>
        <v>85.876983999999993</v>
      </c>
      <c r="BK62" s="64" t="e">
        <f>AK62+AL62+AM62+AP62+#REF!+X62+Y62</f>
        <v>#REF!</v>
      </c>
      <c r="BL62" s="64">
        <f t="shared" si="3"/>
        <v>0</v>
      </c>
      <c r="BM62" s="65">
        <f t="shared" si="0"/>
        <v>701.33472799999981</v>
      </c>
      <c r="BN62" s="63"/>
      <c r="BO62" s="63"/>
      <c r="BP62" s="66">
        <f t="shared" si="4"/>
        <v>701.33472799999981</v>
      </c>
      <c r="BQ62" s="67" t="e">
        <f t="shared" si="5"/>
        <v>#REF!</v>
      </c>
      <c r="BR62" s="66" t="e">
        <f t="shared" si="6"/>
        <v>#REF!</v>
      </c>
    </row>
    <row r="63" spans="1:76" ht="18" customHeight="1">
      <c r="A63" s="61" t="s">
        <v>170</v>
      </c>
      <c r="B63" s="68" t="s">
        <v>170</v>
      </c>
      <c r="C63">
        <v>0</v>
      </c>
      <c r="D63">
        <v>0</v>
      </c>
      <c r="E63">
        <v>0</v>
      </c>
      <c r="F63">
        <v>0</v>
      </c>
      <c r="G63">
        <v>0</v>
      </c>
      <c r="H63">
        <v>2.988</v>
      </c>
      <c r="I63">
        <v>32.859907999999997</v>
      </c>
      <c r="J63">
        <v>0</v>
      </c>
      <c r="K63">
        <v>0</v>
      </c>
      <c r="L63">
        <v>46.445880000000002</v>
      </c>
      <c r="M63">
        <v>9.8800000000000008</v>
      </c>
      <c r="N63">
        <v>0</v>
      </c>
      <c r="O63">
        <v>10.836</v>
      </c>
      <c r="P63">
        <v>5.4180000000000001</v>
      </c>
      <c r="Q63"/>
      <c r="R63">
        <v>0.91441799999999995</v>
      </c>
      <c r="S63">
        <v>27.503975000000001</v>
      </c>
      <c r="T63">
        <v>9.8760480000000008</v>
      </c>
      <c r="U63">
        <v>0</v>
      </c>
      <c r="V63"/>
      <c r="W63">
        <v>0</v>
      </c>
      <c r="X63"/>
      <c r="Y63">
        <v>14.34375</v>
      </c>
      <c r="Z63">
        <v>0</v>
      </c>
      <c r="AA63">
        <v>0</v>
      </c>
      <c r="AB63"/>
      <c r="AC63"/>
      <c r="AD63">
        <v>11.6706</v>
      </c>
      <c r="AE63">
        <v>309.995</v>
      </c>
      <c r="AF63">
        <v>0</v>
      </c>
      <c r="AG63">
        <v>3.5387499999999998</v>
      </c>
      <c r="AH63">
        <v>75.018900000000002</v>
      </c>
      <c r="AI63">
        <v>0</v>
      </c>
      <c r="AJ63">
        <v>13.94</v>
      </c>
      <c r="AK63">
        <v>33.03</v>
      </c>
      <c r="AL63">
        <v>16.3125</v>
      </c>
      <c r="AM63">
        <v>33.478124999999999</v>
      </c>
      <c r="AN63">
        <v>5.0490000000000004</v>
      </c>
      <c r="AO63">
        <v>0</v>
      </c>
      <c r="AP63">
        <v>2.3035000000000001</v>
      </c>
      <c r="AQ63">
        <v>0</v>
      </c>
      <c r="AR63"/>
      <c r="AS63"/>
      <c r="AT63"/>
      <c r="AU63">
        <v>3.456</v>
      </c>
      <c r="AV63">
        <v>0.87087000000000003</v>
      </c>
      <c r="AW63">
        <v>0</v>
      </c>
      <c r="AX63">
        <v>5.5359999999999996</v>
      </c>
      <c r="AY63">
        <v>11.592504</v>
      </c>
      <c r="AZ63">
        <v>7.6440000000000001</v>
      </c>
      <c r="BA63">
        <v>0.6</v>
      </c>
      <c r="BB63">
        <v>6.2329999999999997</v>
      </c>
      <c r="BC63">
        <v>0</v>
      </c>
      <c r="BD63" s="57"/>
      <c r="BE63" s="63"/>
      <c r="BF63" s="63"/>
      <c r="BG63" s="63"/>
      <c r="BH63" s="63"/>
      <c r="BI63" s="64">
        <f t="shared" si="1"/>
        <v>514.51899900000001</v>
      </c>
      <c r="BJ63" s="64">
        <f t="shared" si="2"/>
        <v>85.876983999999993</v>
      </c>
      <c r="BK63" s="64" t="e">
        <f>AK63+AL63+AM63+AP63+#REF!+X63+Y63</f>
        <v>#REF!</v>
      </c>
      <c r="BL63" s="64">
        <f t="shared" si="3"/>
        <v>0</v>
      </c>
      <c r="BM63" s="65">
        <f t="shared" si="0"/>
        <v>701.33472799999981</v>
      </c>
      <c r="BN63" s="63"/>
      <c r="BO63" s="63"/>
      <c r="BP63" s="66">
        <f t="shared" si="4"/>
        <v>701.33472799999981</v>
      </c>
      <c r="BQ63" s="67" t="e">
        <f t="shared" si="5"/>
        <v>#REF!</v>
      </c>
      <c r="BR63" s="66" t="e">
        <f t="shared" si="6"/>
        <v>#REF!</v>
      </c>
    </row>
    <row r="64" spans="1:76" ht="18" customHeight="1">
      <c r="A64" s="61" t="s">
        <v>171</v>
      </c>
      <c r="B64" s="68" t="s">
        <v>171</v>
      </c>
      <c r="C64">
        <v>0</v>
      </c>
      <c r="D64">
        <v>0</v>
      </c>
      <c r="E64">
        <v>0</v>
      </c>
      <c r="F64">
        <v>0</v>
      </c>
      <c r="G64">
        <v>0</v>
      </c>
      <c r="H64">
        <v>2.988</v>
      </c>
      <c r="I64">
        <v>32.859907999999997</v>
      </c>
      <c r="J64">
        <v>0</v>
      </c>
      <c r="K64">
        <v>0</v>
      </c>
      <c r="L64">
        <v>46.445880000000002</v>
      </c>
      <c r="M64">
        <v>9.8800000000000008</v>
      </c>
      <c r="N64">
        <v>0</v>
      </c>
      <c r="O64">
        <v>10.836</v>
      </c>
      <c r="P64">
        <v>5.4180000000000001</v>
      </c>
      <c r="Q64"/>
      <c r="R64">
        <v>0.91441799999999995</v>
      </c>
      <c r="S64">
        <v>28.366475000000001</v>
      </c>
      <c r="T64">
        <v>9.8760480000000008</v>
      </c>
      <c r="U64">
        <v>0</v>
      </c>
      <c r="V64"/>
      <c r="W64">
        <v>0</v>
      </c>
      <c r="X64"/>
      <c r="Y64">
        <v>14.34375</v>
      </c>
      <c r="Z64">
        <v>0</v>
      </c>
      <c r="AA64">
        <v>0</v>
      </c>
      <c r="AB64"/>
      <c r="AC64"/>
      <c r="AD64">
        <v>11.6706</v>
      </c>
      <c r="AE64">
        <v>309.995</v>
      </c>
      <c r="AF64">
        <v>0</v>
      </c>
      <c r="AG64">
        <v>3.5387499999999998</v>
      </c>
      <c r="AH64">
        <v>75.018900000000002</v>
      </c>
      <c r="AI64">
        <v>0</v>
      </c>
      <c r="AJ64">
        <v>13.94</v>
      </c>
      <c r="AK64">
        <v>33.03</v>
      </c>
      <c r="AL64">
        <v>16.3125</v>
      </c>
      <c r="AM64">
        <v>33.478124999999999</v>
      </c>
      <c r="AN64">
        <v>5.0490000000000004</v>
      </c>
      <c r="AO64">
        <v>0</v>
      </c>
      <c r="AP64">
        <v>2.3035000000000001</v>
      </c>
      <c r="AQ64">
        <v>0</v>
      </c>
      <c r="AR64"/>
      <c r="AS64"/>
      <c r="AT64"/>
      <c r="AU64">
        <v>3.456</v>
      </c>
      <c r="AV64">
        <v>0.87087000000000003</v>
      </c>
      <c r="AW64">
        <v>0</v>
      </c>
      <c r="AX64">
        <v>5.5359999999999996</v>
      </c>
      <c r="AY64">
        <v>11.592504</v>
      </c>
      <c r="AZ64">
        <v>7.6440000000000001</v>
      </c>
      <c r="BA64">
        <v>0.6</v>
      </c>
      <c r="BB64">
        <v>6.2329999999999997</v>
      </c>
      <c r="BC64">
        <v>0</v>
      </c>
      <c r="BD64" s="57"/>
      <c r="BE64" s="63"/>
      <c r="BF64" s="63"/>
      <c r="BG64" s="63"/>
      <c r="BH64" s="63"/>
      <c r="BI64" s="64">
        <f t="shared" si="1"/>
        <v>515.38149899999996</v>
      </c>
      <c r="BJ64" s="64">
        <f t="shared" si="2"/>
        <v>85.876983999999993</v>
      </c>
      <c r="BK64" s="64" t="e">
        <f>AK64+AL64+AM64+AP64+#REF!+X64+Y64</f>
        <v>#REF!</v>
      </c>
      <c r="BL64" s="64">
        <f t="shared" si="3"/>
        <v>0</v>
      </c>
      <c r="BM64" s="65">
        <f t="shared" si="0"/>
        <v>702.19722799999988</v>
      </c>
      <c r="BN64" s="63"/>
      <c r="BO64" s="63"/>
      <c r="BP64" s="66">
        <f t="shared" si="4"/>
        <v>702.19722799999988</v>
      </c>
      <c r="BQ64" s="67" t="e">
        <f t="shared" si="5"/>
        <v>#REF!</v>
      </c>
      <c r="BR64" s="66" t="e">
        <f t="shared" si="6"/>
        <v>#REF!</v>
      </c>
    </row>
    <row r="65" spans="1:70" ht="18" customHeight="1">
      <c r="A65" s="61" t="s">
        <v>172</v>
      </c>
      <c r="B65" s="68" t="s">
        <v>172</v>
      </c>
      <c r="C65">
        <v>0</v>
      </c>
      <c r="D65">
        <v>0</v>
      </c>
      <c r="E65">
        <v>0</v>
      </c>
      <c r="F65">
        <v>0</v>
      </c>
      <c r="G65">
        <v>0</v>
      </c>
      <c r="H65">
        <v>2.988</v>
      </c>
      <c r="I65">
        <v>32.859907999999997</v>
      </c>
      <c r="J65">
        <v>0</v>
      </c>
      <c r="K65">
        <v>0</v>
      </c>
      <c r="L65">
        <v>46.445880000000002</v>
      </c>
      <c r="M65">
        <v>9.8800000000000008</v>
      </c>
      <c r="N65">
        <v>0</v>
      </c>
      <c r="O65">
        <v>10.836</v>
      </c>
      <c r="P65">
        <v>5.4180000000000001</v>
      </c>
      <c r="Q65"/>
      <c r="R65">
        <v>0.91441799999999995</v>
      </c>
      <c r="S65">
        <v>27.503975000000001</v>
      </c>
      <c r="T65">
        <v>9.8760480000000008</v>
      </c>
      <c r="U65">
        <v>0</v>
      </c>
      <c r="V65"/>
      <c r="W65">
        <v>0</v>
      </c>
      <c r="X65"/>
      <c r="Y65">
        <v>14.34375</v>
      </c>
      <c r="Z65">
        <v>55.44</v>
      </c>
      <c r="AA65">
        <v>0</v>
      </c>
      <c r="AB65"/>
      <c r="AC65"/>
      <c r="AD65">
        <v>11.6706</v>
      </c>
      <c r="AE65">
        <v>309.995</v>
      </c>
      <c r="AF65">
        <v>0</v>
      </c>
      <c r="AG65">
        <v>3.5387499999999998</v>
      </c>
      <c r="AH65">
        <v>75.018900000000002</v>
      </c>
      <c r="AI65">
        <v>0</v>
      </c>
      <c r="AJ65">
        <v>13.94</v>
      </c>
      <c r="AK65">
        <v>33.03</v>
      </c>
      <c r="AL65">
        <v>16.3125</v>
      </c>
      <c r="AM65">
        <v>33.478124999999999</v>
      </c>
      <c r="AN65">
        <v>5.0490000000000004</v>
      </c>
      <c r="AO65">
        <v>0</v>
      </c>
      <c r="AP65">
        <v>2.3035000000000001</v>
      </c>
      <c r="AQ65">
        <v>0</v>
      </c>
      <c r="AR65"/>
      <c r="AS65"/>
      <c r="AT65"/>
      <c r="AU65">
        <v>3.456</v>
      </c>
      <c r="AV65">
        <v>0.87087000000000003</v>
      </c>
      <c r="AW65">
        <v>0</v>
      </c>
      <c r="AX65">
        <v>5.5359999999999996</v>
      </c>
      <c r="AY65">
        <v>11.592504</v>
      </c>
      <c r="AZ65">
        <v>7.6440000000000001</v>
      </c>
      <c r="BA65">
        <v>0.6</v>
      </c>
      <c r="BB65">
        <v>6.2329999999999997</v>
      </c>
      <c r="BC65">
        <v>0</v>
      </c>
      <c r="BD65" s="57"/>
      <c r="BE65" s="63"/>
      <c r="BF65" s="63"/>
      <c r="BG65" s="63"/>
      <c r="BH65" s="63"/>
      <c r="BI65" s="64">
        <f t="shared" si="1"/>
        <v>569.95899899999995</v>
      </c>
      <c r="BJ65" s="64">
        <f t="shared" si="2"/>
        <v>85.876983999999993</v>
      </c>
      <c r="BK65" s="64" t="e">
        <f>AK65+AL65+AM65+AP65+#REF!+X65+Y65</f>
        <v>#REF!</v>
      </c>
      <c r="BL65" s="64">
        <f t="shared" si="3"/>
        <v>0</v>
      </c>
      <c r="BM65" s="65">
        <f t="shared" si="0"/>
        <v>756.77472799999998</v>
      </c>
      <c r="BN65" s="63"/>
      <c r="BO65" s="63"/>
      <c r="BP65" s="66">
        <f t="shared" si="4"/>
        <v>756.77472799999998</v>
      </c>
      <c r="BQ65" s="67" t="e">
        <f t="shared" si="5"/>
        <v>#REF!</v>
      </c>
      <c r="BR65" s="66" t="e">
        <f t="shared" si="6"/>
        <v>#REF!</v>
      </c>
    </row>
    <row r="66" spans="1:70" ht="18" customHeight="1">
      <c r="A66" s="61" t="s">
        <v>173</v>
      </c>
      <c r="B66" s="68" t="s">
        <v>173</v>
      </c>
      <c r="C66">
        <v>0</v>
      </c>
      <c r="D66">
        <v>0</v>
      </c>
      <c r="E66">
        <v>0</v>
      </c>
      <c r="F66">
        <v>0</v>
      </c>
      <c r="G66">
        <v>0</v>
      </c>
      <c r="H66">
        <v>2.988</v>
      </c>
      <c r="I66">
        <v>32.859907999999997</v>
      </c>
      <c r="J66">
        <v>0</v>
      </c>
      <c r="K66">
        <v>0</v>
      </c>
      <c r="L66">
        <v>46.445880000000002</v>
      </c>
      <c r="M66">
        <v>9.8800000000000008</v>
      </c>
      <c r="N66">
        <v>0</v>
      </c>
      <c r="O66">
        <v>10.836</v>
      </c>
      <c r="P66">
        <v>5.4180000000000001</v>
      </c>
      <c r="Q66"/>
      <c r="R66">
        <v>0.91441799999999995</v>
      </c>
      <c r="S66">
        <v>27.503975000000001</v>
      </c>
      <c r="T66">
        <v>9.8760480000000008</v>
      </c>
      <c r="U66">
        <v>0</v>
      </c>
      <c r="V66"/>
      <c r="W66">
        <v>0</v>
      </c>
      <c r="X66"/>
      <c r="Y66">
        <v>14.34375</v>
      </c>
      <c r="Z66">
        <v>55.44</v>
      </c>
      <c r="AA66">
        <v>0</v>
      </c>
      <c r="AB66"/>
      <c r="AC66"/>
      <c r="AD66">
        <v>11.6706</v>
      </c>
      <c r="AE66">
        <v>309.995</v>
      </c>
      <c r="AF66">
        <v>0</v>
      </c>
      <c r="AG66">
        <v>3.5387499999999998</v>
      </c>
      <c r="AH66">
        <v>75.018900000000002</v>
      </c>
      <c r="AI66">
        <v>0</v>
      </c>
      <c r="AJ66">
        <v>13.94</v>
      </c>
      <c r="AK66">
        <v>33.03</v>
      </c>
      <c r="AL66">
        <v>16.3125</v>
      </c>
      <c r="AM66">
        <v>33.478124999999999</v>
      </c>
      <c r="AN66">
        <v>5.0490000000000004</v>
      </c>
      <c r="AO66">
        <v>0</v>
      </c>
      <c r="AP66">
        <v>2.3035000000000001</v>
      </c>
      <c r="AQ66">
        <v>0</v>
      </c>
      <c r="AR66"/>
      <c r="AS66"/>
      <c r="AT66"/>
      <c r="AU66">
        <v>3.456</v>
      </c>
      <c r="AV66">
        <v>0.87087000000000003</v>
      </c>
      <c r="AW66">
        <v>0</v>
      </c>
      <c r="AX66">
        <v>5.5359999999999996</v>
      </c>
      <c r="AY66">
        <v>11.592504</v>
      </c>
      <c r="AZ66">
        <v>7.6440000000000001</v>
      </c>
      <c r="BA66">
        <v>0.6</v>
      </c>
      <c r="BB66">
        <v>6.2329999999999997</v>
      </c>
      <c r="BC66">
        <v>0</v>
      </c>
      <c r="BD66" s="57"/>
      <c r="BE66" s="63"/>
      <c r="BF66" s="63"/>
      <c r="BG66" s="63"/>
      <c r="BH66" s="63"/>
      <c r="BI66" s="64">
        <f t="shared" si="1"/>
        <v>569.95899899999995</v>
      </c>
      <c r="BJ66" s="64">
        <f t="shared" si="2"/>
        <v>85.876983999999993</v>
      </c>
      <c r="BK66" s="64" t="e">
        <f>AK66+AL66+AM66+AP66+#REF!+X66+Y66</f>
        <v>#REF!</v>
      </c>
      <c r="BL66" s="64">
        <f t="shared" si="3"/>
        <v>0</v>
      </c>
      <c r="BM66" s="65">
        <f t="shared" si="0"/>
        <v>756.77472799999998</v>
      </c>
      <c r="BN66" s="63"/>
      <c r="BO66" s="63"/>
      <c r="BP66" s="66">
        <f t="shared" si="4"/>
        <v>756.77472799999998</v>
      </c>
      <c r="BQ66" s="67" t="e">
        <f t="shared" si="5"/>
        <v>#REF!</v>
      </c>
      <c r="BR66" s="66" t="e">
        <f t="shared" si="6"/>
        <v>#REF!</v>
      </c>
    </row>
    <row r="67" spans="1:70" ht="18" customHeight="1">
      <c r="A67" s="61" t="s">
        <v>174</v>
      </c>
      <c r="B67" s="68" t="s">
        <v>174</v>
      </c>
      <c r="C67">
        <v>0</v>
      </c>
      <c r="D67">
        <v>0</v>
      </c>
      <c r="E67">
        <v>0</v>
      </c>
      <c r="F67">
        <v>0</v>
      </c>
      <c r="G67">
        <v>0</v>
      </c>
      <c r="H67">
        <v>2.988</v>
      </c>
      <c r="I67">
        <v>32.859907999999997</v>
      </c>
      <c r="J67">
        <v>0</v>
      </c>
      <c r="K67">
        <v>0</v>
      </c>
      <c r="L67">
        <v>46.445880000000002</v>
      </c>
      <c r="M67">
        <v>9.8800000000000008</v>
      </c>
      <c r="N67">
        <v>0</v>
      </c>
      <c r="O67">
        <v>10.836</v>
      </c>
      <c r="P67">
        <v>5.4180000000000001</v>
      </c>
      <c r="Q67"/>
      <c r="R67">
        <v>0.91441799999999995</v>
      </c>
      <c r="S67">
        <v>27.503975000000001</v>
      </c>
      <c r="T67">
        <v>9.8760480000000008</v>
      </c>
      <c r="U67">
        <v>0</v>
      </c>
      <c r="V67"/>
      <c r="W67">
        <v>0</v>
      </c>
      <c r="X67"/>
      <c r="Y67">
        <v>14.34375</v>
      </c>
      <c r="Z67">
        <v>55.44</v>
      </c>
      <c r="AA67">
        <v>0</v>
      </c>
      <c r="AB67"/>
      <c r="AC67"/>
      <c r="AD67">
        <v>11.6706</v>
      </c>
      <c r="AE67">
        <v>309.995</v>
      </c>
      <c r="AF67">
        <v>0</v>
      </c>
      <c r="AG67">
        <v>3.5387499999999998</v>
      </c>
      <c r="AH67">
        <v>75.018900000000002</v>
      </c>
      <c r="AI67">
        <v>0</v>
      </c>
      <c r="AJ67">
        <v>13.94</v>
      </c>
      <c r="AK67">
        <v>33.03</v>
      </c>
      <c r="AL67">
        <v>16.3125</v>
      </c>
      <c r="AM67">
        <v>33.478124999999999</v>
      </c>
      <c r="AN67">
        <v>5.0490000000000004</v>
      </c>
      <c r="AO67">
        <v>0</v>
      </c>
      <c r="AP67">
        <v>2.3035000000000001</v>
      </c>
      <c r="AQ67">
        <v>0</v>
      </c>
      <c r="AR67"/>
      <c r="AS67"/>
      <c r="AT67"/>
      <c r="AU67">
        <v>3.456</v>
      </c>
      <c r="AV67">
        <v>0.87087000000000003</v>
      </c>
      <c r="AW67">
        <v>0</v>
      </c>
      <c r="AX67">
        <v>5.5359999999999996</v>
      </c>
      <c r="AY67">
        <v>11.592504</v>
      </c>
      <c r="AZ67">
        <v>7.6440000000000001</v>
      </c>
      <c r="BA67">
        <v>0.6</v>
      </c>
      <c r="BB67">
        <v>6.2329999999999997</v>
      </c>
      <c r="BC67">
        <v>0</v>
      </c>
      <c r="BD67" s="57"/>
      <c r="BE67" s="63"/>
      <c r="BF67" s="63"/>
      <c r="BG67" s="63"/>
      <c r="BH67" s="63"/>
      <c r="BI67" s="64">
        <f t="shared" si="1"/>
        <v>569.95899899999995</v>
      </c>
      <c r="BJ67" s="64">
        <f t="shared" si="2"/>
        <v>85.876983999999993</v>
      </c>
      <c r="BK67" s="64" t="e">
        <f>AK67+AL67+AM67+AP67+#REF!+X67+Y67</f>
        <v>#REF!</v>
      </c>
      <c r="BL67" s="64">
        <f t="shared" si="3"/>
        <v>0</v>
      </c>
      <c r="BM67" s="65">
        <f t="shared" si="0"/>
        <v>756.77472799999998</v>
      </c>
      <c r="BN67" s="63"/>
      <c r="BO67" s="63"/>
      <c r="BP67" s="66">
        <f t="shared" si="4"/>
        <v>756.77472799999998</v>
      </c>
      <c r="BQ67" s="67" t="e">
        <f t="shared" si="5"/>
        <v>#REF!</v>
      </c>
      <c r="BR67" s="66" t="e">
        <f t="shared" si="6"/>
        <v>#REF!</v>
      </c>
    </row>
    <row r="68" spans="1:70" ht="18" customHeight="1">
      <c r="A68" s="61" t="s">
        <v>175</v>
      </c>
      <c r="B68" s="68" t="s">
        <v>175</v>
      </c>
      <c r="C68">
        <v>0</v>
      </c>
      <c r="D68">
        <v>0</v>
      </c>
      <c r="E68">
        <v>0</v>
      </c>
      <c r="F68">
        <v>0</v>
      </c>
      <c r="G68">
        <v>0</v>
      </c>
      <c r="H68">
        <v>2.988</v>
      </c>
      <c r="I68">
        <v>32.859907999999997</v>
      </c>
      <c r="J68">
        <v>0</v>
      </c>
      <c r="K68">
        <v>0</v>
      </c>
      <c r="L68">
        <v>46.445880000000002</v>
      </c>
      <c r="M68">
        <v>9.8800000000000008</v>
      </c>
      <c r="N68">
        <v>0</v>
      </c>
      <c r="O68">
        <v>10.836</v>
      </c>
      <c r="P68">
        <v>5.4180000000000001</v>
      </c>
      <c r="Q68"/>
      <c r="R68">
        <v>0.91441799999999995</v>
      </c>
      <c r="S68">
        <v>27.503975000000001</v>
      </c>
      <c r="T68">
        <v>9.8760480000000008</v>
      </c>
      <c r="U68">
        <v>0</v>
      </c>
      <c r="V68"/>
      <c r="W68">
        <v>0</v>
      </c>
      <c r="X68"/>
      <c r="Y68">
        <v>14.34375</v>
      </c>
      <c r="Z68">
        <v>55.44</v>
      </c>
      <c r="AA68">
        <v>0</v>
      </c>
      <c r="AB68"/>
      <c r="AC68"/>
      <c r="AD68">
        <v>11.6706</v>
      </c>
      <c r="AE68">
        <v>309.995</v>
      </c>
      <c r="AF68">
        <v>0</v>
      </c>
      <c r="AG68">
        <v>3.5387499999999998</v>
      </c>
      <c r="AH68">
        <v>75.018900000000002</v>
      </c>
      <c r="AI68">
        <v>0</v>
      </c>
      <c r="AJ68">
        <v>13.94</v>
      </c>
      <c r="AK68">
        <v>33.03</v>
      </c>
      <c r="AL68">
        <v>16.3125</v>
      </c>
      <c r="AM68">
        <v>33.478124999999999</v>
      </c>
      <c r="AN68">
        <v>5.4450000000000003</v>
      </c>
      <c r="AO68">
        <v>0</v>
      </c>
      <c r="AP68">
        <v>2.3035000000000001</v>
      </c>
      <c r="AQ68">
        <v>0</v>
      </c>
      <c r="AR68"/>
      <c r="AS68"/>
      <c r="AT68"/>
      <c r="AU68">
        <v>3.456</v>
      </c>
      <c r="AV68">
        <v>0.87087000000000003</v>
      </c>
      <c r="AW68">
        <v>0</v>
      </c>
      <c r="AX68">
        <v>5.5359999999999996</v>
      </c>
      <c r="AY68">
        <v>11.592504</v>
      </c>
      <c r="AZ68">
        <v>7.6440000000000001</v>
      </c>
      <c r="BA68">
        <v>0.6</v>
      </c>
      <c r="BB68">
        <v>6.2329999999999997</v>
      </c>
      <c r="BC68">
        <v>0</v>
      </c>
      <c r="BD68" s="57"/>
      <c r="BE68" s="63"/>
      <c r="BF68" s="63"/>
      <c r="BG68" s="63"/>
      <c r="BH68" s="63"/>
      <c r="BI68" s="64">
        <f t="shared" si="1"/>
        <v>570.35499899999991</v>
      </c>
      <c r="BJ68" s="64">
        <f t="shared" si="2"/>
        <v>85.876983999999993</v>
      </c>
      <c r="BK68" s="64" t="e">
        <f>AK68+AL68+AM68+AP68+#REF!+X68+Y68</f>
        <v>#REF!</v>
      </c>
      <c r="BL68" s="64">
        <f t="shared" si="3"/>
        <v>0</v>
      </c>
      <c r="BM68" s="65">
        <f t="shared" si="0"/>
        <v>757.17072800000005</v>
      </c>
      <c r="BN68" s="63"/>
      <c r="BO68" s="63"/>
      <c r="BP68" s="66">
        <f t="shared" si="4"/>
        <v>757.17072800000005</v>
      </c>
      <c r="BQ68" s="67" t="e">
        <f t="shared" si="5"/>
        <v>#REF!</v>
      </c>
      <c r="BR68" s="66" t="e">
        <f t="shared" si="6"/>
        <v>#REF!</v>
      </c>
    </row>
    <row r="69" spans="1:70" ht="18" customHeight="1">
      <c r="A69" s="61" t="s">
        <v>176</v>
      </c>
      <c r="B69" s="68" t="s">
        <v>176</v>
      </c>
      <c r="C69">
        <v>0</v>
      </c>
      <c r="D69">
        <v>0</v>
      </c>
      <c r="E69">
        <v>0</v>
      </c>
      <c r="F69">
        <v>0</v>
      </c>
      <c r="G69">
        <v>0</v>
      </c>
      <c r="H69">
        <v>2.988</v>
      </c>
      <c r="I69">
        <v>32.859907999999997</v>
      </c>
      <c r="J69">
        <v>7.2</v>
      </c>
      <c r="K69">
        <v>0</v>
      </c>
      <c r="L69">
        <v>46.445880000000002</v>
      </c>
      <c r="M69">
        <v>9.8800000000000008</v>
      </c>
      <c r="N69">
        <v>0</v>
      </c>
      <c r="O69">
        <v>10.836</v>
      </c>
      <c r="P69">
        <v>5.4180000000000001</v>
      </c>
      <c r="Q69"/>
      <c r="R69">
        <v>0.91441799999999995</v>
      </c>
      <c r="S69">
        <v>27.503975000000001</v>
      </c>
      <c r="T69">
        <v>9.8760480000000008</v>
      </c>
      <c r="U69">
        <v>0</v>
      </c>
      <c r="V69"/>
      <c r="W69">
        <v>0</v>
      </c>
      <c r="X69"/>
      <c r="Y69">
        <v>14.34375</v>
      </c>
      <c r="Z69">
        <v>55.44</v>
      </c>
      <c r="AA69">
        <v>0</v>
      </c>
      <c r="AB69"/>
      <c r="AC69"/>
      <c r="AD69">
        <v>11.6706</v>
      </c>
      <c r="AE69">
        <v>237.05500000000001</v>
      </c>
      <c r="AF69">
        <v>0</v>
      </c>
      <c r="AG69">
        <v>3.5387499999999998</v>
      </c>
      <c r="AH69">
        <v>75.018900000000002</v>
      </c>
      <c r="AI69">
        <v>0</v>
      </c>
      <c r="AJ69">
        <v>13.94</v>
      </c>
      <c r="AK69">
        <v>33.03</v>
      </c>
      <c r="AL69">
        <v>16.3125</v>
      </c>
      <c r="AM69">
        <v>33.478124999999999</v>
      </c>
      <c r="AN69">
        <v>5.0490000000000004</v>
      </c>
      <c r="AO69">
        <v>0</v>
      </c>
      <c r="AP69">
        <v>2.3035000000000001</v>
      </c>
      <c r="AQ69">
        <v>0</v>
      </c>
      <c r="AR69"/>
      <c r="AS69"/>
      <c r="AT69"/>
      <c r="AU69">
        <v>3.456</v>
      </c>
      <c r="AV69">
        <v>0.87087000000000003</v>
      </c>
      <c r="AW69">
        <v>0</v>
      </c>
      <c r="AX69">
        <v>5.5359999999999996</v>
      </c>
      <c r="AY69">
        <v>11.592504</v>
      </c>
      <c r="AZ69">
        <v>7.6440000000000001</v>
      </c>
      <c r="BA69">
        <v>0.6</v>
      </c>
      <c r="BB69">
        <v>12.465999999999999</v>
      </c>
      <c r="BC69">
        <v>0</v>
      </c>
      <c r="BD69" s="57"/>
      <c r="BE69" s="63"/>
      <c r="BF69" s="63"/>
      <c r="BG69" s="63"/>
      <c r="BH69" s="63"/>
      <c r="BI69" s="64">
        <f t="shared" si="1"/>
        <v>510.451999</v>
      </c>
      <c r="BJ69" s="64">
        <f t="shared" si="2"/>
        <v>85.876983999999993</v>
      </c>
      <c r="BK69" s="64" t="e">
        <f>AK69+AL69+AM69+AP69+#REF!+X69+Y69</f>
        <v>#REF!</v>
      </c>
      <c r="BL69" s="64">
        <f t="shared" si="3"/>
        <v>0</v>
      </c>
      <c r="BM69" s="65">
        <f t="shared" si="0"/>
        <v>697.26772799999992</v>
      </c>
      <c r="BN69" s="63"/>
      <c r="BO69" s="63"/>
      <c r="BP69" s="66">
        <f t="shared" si="4"/>
        <v>697.26772799999992</v>
      </c>
      <c r="BQ69" s="67" t="e">
        <f t="shared" si="5"/>
        <v>#REF!</v>
      </c>
      <c r="BR69" s="66" t="e">
        <f t="shared" si="6"/>
        <v>#REF!</v>
      </c>
    </row>
    <row r="70" spans="1:70" ht="18" customHeight="1">
      <c r="A70" s="61" t="s">
        <v>177</v>
      </c>
      <c r="B70" s="68" t="s">
        <v>177</v>
      </c>
      <c r="C70">
        <v>0</v>
      </c>
      <c r="D70">
        <v>0</v>
      </c>
      <c r="E70">
        <v>0</v>
      </c>
      <c r="F70">
        <v>0</v>
      </c>
      <c r="G70">
        <v>0</v>
      </c>
      <c r="H70">
        <v>2.988</v>
      </c>
      <c r="I70">
        <v>32.859907999999997</v>
      </c>
      <c r="J70">
        <v>7.2</v>
      </c>
      <c r="K70">
        <v>0</v>
      </c>
      <c r="L70">
        <v>46.445880000000002</v>
      </c>
      <c r="M70">
        <v>9.8800000000000008</v>
      </c>
      <c r="N70">
        <v>0</v>
      </c>
      <c r="O70">
        <v>10.836</v>
      </c>
      <c r="P70">
        <v>5.4180000000000001</v>
      </c>
      <c r="Q70"/>
      <c r="R70">
        <v>0.91441799999999995</v>
      </c>
      <c r="S70">
        <v>27.503975000000001</v>
      </c>
      <c r="T70">
        <v>9.8760480000000008</v>
      </c>
      <c r="U70">
        <v>0</v>
      </c>
      <c r="V70"/>
      <c r="W70">
        <v>0</v>
      </c>
      <c r="X70"/>
      <c r="Y70">
        <v>14.34375</v>
      </c>
      <c r="Z70">
        <v>55.44</v>
      </c>
      <c r="AA70">
        <v>0</v>
      </c>
      <c r="AB70"/>
      <c r="AC70"/>
      <c r="AD70">
        <v>11.6706</v>
      </c>
      <c r="AE70">
        <v>237.05500000000001</v>
      </c>
      <c r="AF70">
        <v>0</v>
      </c>
      <c r="AG70">
        <v>3.5387499999999998</v>
      </c>
      <c r="AH70">
        <v>75.018900000000002</v>
      </c>
      <c r="AI70">
        <v>0</v>
      </c>
      <c r="AJ70">
        <v>13.94</v>
      </c>
      <c r="AK70">
        <v>33.03</v>
      </c>
      <c r="AL70">
        <v>16.3125</v>
      </c>
      <c r="AM70">
        <v>33.478124999999999</v>
      </c>
      <c r="AN70">
        <v>5.0490000000000004</v>
      </c>
      <c r="AO70">
        <v>0</v>
      </c>
      <c r="AP70">
        <v>2.3035000000000001</v>
      </c>
      <c r="AQ70">
        <v>0</v>
      </c>
      <c r="AR70"/>
      <c r="AS70"/>
      <c r="AT70"/>
      <c r="AU70">
        <v>3.456</v>
      </c>
      <c r="AV70">
        <v>0.87087000000000003</v>
      </c>
      <c r="AW70">
        <v>0</v>
      </c>
      <c r="AX70">
        <v>5.5359999999999996</v>
      </c>
      <c r="AY70">
        <v>11.592504</v>
      </c>
      <c r="AZ70">
        <v>7.6440000000000001</v>
      </c>
      <c r="BA70">
        <v>0.6</v>
      </c>
      <c r="BB70">
        <v>12.465999999999999</v>
      </c>
      <c r="BC70">
        <v>0</v>
      </c>
      <c r="BD70" s="57"/>
      <c r="BE70" s="63"/>
      <c r="BF70" s="63"/>
      <c r="BG70" s="63"/>
      <c r="BH70" s="63"/>
      <c r="BI70" s="64">
        <f t="shared" si="1"/>
        <v>510.451999</v>
      </c>
      <c r="BJ70" s="64">
        <f t="shared" si="2"/>
        <v>85.876983999999993</v>
      </c>
      <c r="BK70" s="64" t="e">
        <f>AK70+AL70+AM70+AP70+#REF!+X70+Y70</f>
        <v>#REF!</v>
      </c>
      <c r="BL70" s="64">
        <f t="shared" si="3"/>
        <v>0</v>
      </c>
      <c r="BM70" s="65">
        <f t="shared" si="0"/>
        <v>697.26772799999992</v>
      </c>
      <c r="BN70" s="63"/>
      <c r="BO70" s="63"/>
      <c r="BP70" s="66">
        <f t="shared" si="4"/>
        <v>697.26772799999992</v>
      </c>
      <c r="BQ70" s="67" t="e">
        <f t="shared" si="5"/>
        <v>#REF!</v>
      </c>
      <c r="BR70" s="66" t="e">
        <f t="shared" si="6"/>
        <v>#REF!</v>
      </c>
    </row>
    <row r="71" spans="1:70" ht="18" customHeight="1">
      <c r="A71" s="61" t="s">
        <v>178</v>
      </c>
      <c r="B71" s="68" t="s">
        <v>178</v>
      </c>
      <c r="C71">
        <v>0</v>
      </c>
      <c r="D71">
        <v>0</v>
      </c>
      <c r="E71">
        <v>0</v>
      </c>
      <c r="F71">
        <v>0</v>
      </c>
      <c r="G71">
        <v>0</v>
      </c>
      <c r="H71">
        <v>2.988</v>
      </c>
      <c r="I71">
        <v>32.859907999999997</v>
      </c>
      <c r="J71">
        <v>7.2</v>
      </c>
      <c r="K71">
        <v>0</v>
      </c>
      <c r="L71">
        <v>46.445880000000002</v>
      </c>
      <c r="M71">
        <v>19.760000000000002</v>
      </c>
      <c r="N71">
        <v>0</v>
      </c>
      <c r="O71">
        <v>10.836</v>
      </c>
      <c r="P71">
        <v>5.4180000000000001</v>
      </c>
      <c r="Q71"/>
      <c r="R71">
        <v>0.91441799999999995</v>
      </c>
      <c r="S71">
        <v>28.366475000000001</v>
      </c>
      <c r="T71">
        <v>9.8760480000000008</v>
      </c>
      <c r="U71">
        <v>0</v>
      </c>
      <c r="V71"/>
      <c r="W71">
        <v>0</v>
      </c>
      <c r="X71"/>
      <c r="Y71">
        <v>14.34375</v>
      </c>
      <c r="Z71">
        <v>55.44</v>
      </c>
      <c r="AA71">
        <v>0</v>
      </c>
      <c r="AB71"/>
      <c r="AC71"/>
      <c r="AD71">
        <v>11.6706</v>
      </c>
      <c r="AE71">
        <v>237.05500000000001</v>
      </c>
      <c r="AF71">
        <v>0</v>
      </c>
      <c r="AG71">
        <v>3.5387499999999998</v>
      </c>
      <c r="AH71">
        <v>75.018900000000002</v>
      </c>
      <c r="AI71">
        <v>0</v>
      </c>
      <c r="AJ71">
        <v>13.94</v>
      </c>
      <c r="AK71">
        <v>33.03</v>
      </c>
      <c r="AL71">
        <v>16.3125</v>
      </c>
      <c r="AM71">
        <v>33.478124999999999</v>
      </c>
      <c r="AN71">
        <v>5.0490000000000004</v>
      </c>
      <c r="AO71">
        <v>0</v>
      </c>
      <c r="AP71">
        <v>2.3035000000000001</v>
      </c>
      <c r="AQ71">
        <v>0</v>
      </c>
      <c r="AR71"/>
      <c r="AS71"/>
      <c r="AT71"/>
      <c r="AU71">
        <v>3.456</v>
      </c>
      <c r="AV71">
        <v>0.87087000000000003</v>
      </c>
      <c r="AW71">
        <v>0</v>
      </c>
      <c r="AX71">
        <v>5.5359999999999996</v>
      </c>
      <c r="AY71">
        <v>11.592504</v>
      </c>
      <c r="AZ71">
        <v>7.6440000000000001</v>
      </c>
      <c r="BA71">
        <v>0.6</v>
      </c>
      <c r="BB71">
        <v>6.2329999999999997</v>
      </c>
      <c r="BC71">
        <v>0</v>
      </c>
      <c r="BD71" s="57"/>
      <c r="BE71" s="63"/>
      <c r="BF71" s="63"/>
      <c r="BG71" s="63"/>
      <c r="BH71" s="63"/>
      <c r="BI71" s="64">
        <f t="shared" si="1"/>
        <v>514.961499</v>
      </c>
      <c r="BJ71" s="64">
        <f t="shared" si="2"/>
        <v>85.876983999999993</v>
      </c>
      <c r="BK71" s="64" t="e">
        <f>AK71+AL71+AM71+AP71+#REF!+X71+Y71</f>
        <v>#REF!</v>
      </c>
      <c r="BL71" s="64">
        <f t="shared" si="3"/>
        <v>0</v>
      </c>
      <c r="BM71" s="65">
        <f t="shared" si="0"/>
        <v>701.77722799999981</v>
      </c>
      <c r="BN71" s="63"/>
      <c r="BO71" s="63"/>
      <c r="BP71" s="66">
        <f t="shared" si="4"/>
        <v>701.77722799999981</v>
      </c>
      <c r="BQ71" s="67" t="e">
        <f t="shared" si="5"/>
        <v>#REF!</v>
      </c>
      <c r="BR71" s="66" t="e">
        <f t="shared" si="6"/>
        <v>#REF!</v>
      </c>
    </row>
    <row r="72" spans="1:70" ht="18" customHeight="1">
      <c r="A72" s="61" t="s">
        <v>179</v>
      </c>
      <c r="B72" s="68" t="s">
        <v>179</v>
      </c>
      <c r="C72">
        <v>0</v>
      </c>
      <c r="D72">
        <v>0</v>
      </c>
      <c r="E72">
        <v>0</v>
      </c>
      <c r="F72">
        <v>0</v>
      </c>
      <c r="G72">
        <v>0</v>
      </c>
      <c r="H72">
        <v>2.988</v>
      </c>
      <c r="I72">
        <v>32.859907999999997</v>
      </c>
      <c r="J72">
        <v>7.2</v>
      </c>
      <c r="K72">
        <v>0</v>
      </c>
      <c r="L72">
        <v>46.445880000000002</v>
      </c>
      <c r="M72">
        <v>29.6829</v>
      </c>
      <c r="N72">
        <v>0</v>
      </c>
      <c r="O72">
        <v>10.836</v>
      </c>
      <c r="P72">
        <v>5.4180000000000001</v>
      </c>
      <c r="Q72"/>
      <c r="R72">
        <v>0.91441799999999995</v>
      </c>
      <c r="S72">
        <v>27.503975000000001</v>
      </c>
      <c r="T72">
        <v>9.8760480000000008</v>
      </c>
      <c r="U72">
        <v>0</v>
      </c>
      <c r="V72"/>
      <c r="W72">
        <v>0</v>
      </c>
      <c r="X72"/>
      <c r="Y72">
        <v>14.34375</v>
      </c>
      <c r="Z72">
        <v>58.24</v>
      </c>
      <c r="AA72">
        <v>0</v>
      </c>
      <c r="AB72"/>
      <c r="AC72"/>
      <c r="AD72">
        <v>11.6706</v>
      </c>
      <c r="AE72">
        <v>237.05500000000001</v>
      </c>
      <c r="AF72">
        <v>0</v>
      </c>
      <c r="AG72">
        <v>3.5387499999999998</v>
      </c>
      <c r="AH72">
        <v>75.018900000000002</v>
      </c>
      <c r="AI72">
        <v>0</v>
      </c>
      <c r="AJ72">
        <v>13.94</v>
      </c>
      <c r="AK72">
        <v>33.03</v>
      </c>
      <c r="AL72">
        <v>16.3125</v>
      </c>
      <c r="AM72">
        <v>33.478124999999999</v>
      </c>
      <c r="AN72">
        <v>5.0490000000000004</v>
      </c>
      <c r="AO72">
        <v>0</v>
      </c>
      <c r="AP72">
        <v>2.3035000000000001</v>
      </c>
      <c r="AQ72">
        <v>0</v>
      </c>
      <c r="AR72"/>
      <c r="AS72"/>
      <c r="AT72"/>
      <c r="AU72">
        <v>3.456</v>
      </c>
      <c r="AV72">
        <v>0.87087000000000003</v>
      </c>
      <c r="AW72">
        <v>0</v>
      </c>
      <c r="AX72">
        <v>5.5359999999999996</v>
      </c>
      <c r="AY72">
        <v>11.592504</v>
      </c>
      <c r="AZ72">
        <v>7.6440000000000001</v>
      </c>
      <c r="BA72">
        <v>0.6</v>
      </c>
      <c r="BB72">
        <v>6.2329999999999997</v>
      </c>
      <c r="BC72">
        <v>0</v>
      </c>
      <c r="BD72" s="57"/>
      <c r="BE72" s="63"/>
      <c r="BF72" s="63"/>
      <c r="BG72" s="63"/>
      <c r="BH72" s="63"/>
      <c r="BI72" s="64">
        <f t="shared" si="1"/>
        <v>526.82189900000003</v>
      </c>
      <c r="BJ72" s="64">
        <f t="shared" si="2"/>
        <v>85.876983999999993</v>
      </c>
      <c r="BK72" s="64" t="e">
        <f>AK72+AL72+AM72+AP72+#REF!+X72+Y72</f>
        <v>#REF!</v>
      </c>
      <c r="BL72" s="64">
        <f t="shared" si="3"/>
        <v>0</v>
      </c>
      <c r="BM72" s="65">
        <f t="shared" si="0"/>
        <v>713.63762799999984</v>
      </c>
      <c r="BN72" s="63"/>
      <c r="BO72" s="63"/>
      <c r="BP72" s="66">
        <f t="shared" si="4"/>
        <v>713.63762799999984</v>
      </c>
      <c r="BQ72" s="67" t="e">
        <f t="shared" si="5"/>
        <v>#REF!</v>
      </c>
      <c r="BR72" s="66" t="e">
        <f t="shared" si="6"/>
        <v>#REF!</v>
      </c>
    </row>
    <row r="73" spans="1:70" ht="18" customHeight="1">
      <c r="A73" s="61" t="s">
        <v>180</v>
      </c>
      <c r="B73" s="68" t="s">
        <v>180</v>
      </c>
      <c r="C73">
        <v>0</v>
      </c>
      <c r="D73">
        <v>0</v>
      </c>
      <c r="E73">
        <v>0</v>
      </c>
      <c r="F73">
        <v>0</v>
      </c>
      <c r="G73">
        <v>0</v>
      </c>
      <c r="H73">
        <v>2.988</v>
      </c>
      <c r="I73">
        <v>32.859907999999997</v>
      </c>
      <c r="J73">
        <v>7.2</v>
      </c>
      <c r="K73">
        <v>0</v>
      </c>
      <c r="L73">
        <v>46.445880000000002</v>
      </c>
      <c r="M73">
        <v>29.6829</v>
      </c>
      <c r="N73">
        <v>0</v>
      </c>
      <c r="O73">
        <v>10.836</v>
      </c>
      <c r="P73">
        <v>5.4180000000000001</v>
      </c>
      <c r="Q73"/>
      <c r="R73">
        <v>0.91441799999999995</v>
      </c>
      <c r="S73">
        <v>27.503975000000001</v>
      </c>
      <c r="T73">
        <v>9.8760480000000008</v>
      </c>
      <c r="U73">
        <v>0</v>
      </c>
      <c r="V73"/>
      <c r="W73">
        <v>0</v>
      </c>
      <c r="X73"/>
      <c r="Y73">
        <v>14.34375</v>
      </c>
      <c r="Z73">
        <v>110.88</v>
      </c>
      <c r="AA73">
        <v>0</v>
      </c>
      <c r="AB73"/>
      <c r="AC73"/>
      <c r="AD73">
        <v>11.6706</v>
      </c>
      <c r="AE73">
        <v>237.05500000000001</v>
      </c>
      <c r="AF73">
        <v>0</v>
      </c>
      <c r="AG73">
        <v>5.4757499999999997</v>
      </c>
      <c r="AH73">
        <v>75.018900000000002</v>
      </c>
      <c r="AI73">
        <v>0</v>
      </c>
      <c r="AJ73">
        <v>13.94</v>
      </c>
      <c r="AK73">
        <v>33.03</v>
      </c>
      <c r="AL73">
        <v>16.3125</v>
      </c>
      <c r="AM73">
        <v>33.478124999999999</v>
      </c>
      <c r="AN73">
        <v>5.0490000000000004</v>
      </c>
      <c r="AO73">
        <v>0</v>
      </c>
      <c r="AP73">
        <v>2.3035000000000001</v>
      </c>
      <c r="AQ73">
        <v>0</v>
      </c>
      <c r="AR73"/>
      <c r="AS73"/>
      <c r="AT73"/>
      <c r="AU73">
        <v>3.456</v>
      </c>
      <c r="AV73">
        <v>0.87087000000000003</v>
      </c>
      <c r="AW73">
        <v>0</v>
      </c>
      <c r="AX73">
        <v>5.5359999999999996</v>
      </c>
      <c r="AY73">
        <v>11.592504</v>
      </c>
      <c r="AZ73">
        <v>7.6440000000000001</v>
      </c>
      <c r="BA73">
        <v>0.6</v>
      </c>
      <c r="BB73">
        <v>6.2329999999999997</v>
      </c>
      <c r="BC73">
        <v>0</v>
      </c>
      <c r="BD73" s="57"/>
      <c r="BE73" s="63"/>
      <c r="BF73" s="63"/>
      <c r="BG73" s="63"/>
      <c r="BH73" s="63"/>
      <c r="BI73" s="64">
        <f t="shared" si="1"/>
        <v>581.39889900000003</v>
      </c>
      <c r="BJ73" s="64">
        <f t="shared" si="2"/>
        <v>85.876983999999993</v>
      </c>
      <c r="BK73" s="64" t="e">
        <f>AK73+AL73+AM73+AP73+#REF!+X73+Y73</f>
        <v>#REF!</v>
      </c>
      <c r="BL73" s="64">
        <f t="shared" si="3"/>
        <v>0</v>
      </c>
      <c r="BM73" s="65">
        <f t="shared" si="0"/>
        <v>768.21462799999983</v>
      </c>
      <c r="BN73" s="63"/>
      <c r="BO73" s="63"/>
      <c r="BP73" s="66">
        <f t="shared" si="4"/>
        <v>768.21462799999983</v>
      </c>
      <c r="BQ73" s="67" t="e">
        <f t="shared" si="5"/>
        <v>#REF!</v>
      </c>
      <c r="BR73" s="66" t="e">
        <f t="shared" si="6"/>
        <v>#REF!</v>
      </c>
    </row>
    <row r="74" spans="1:70" ht="18" customHeight="1">
      <c r="A74" s="61" t="s">
        <v>181</v>
      </c>
      <c r="B74" s="68" t="s">
        <v>181</v>
      </c>
      <c r="C74">
        <v>0</v>
      </c>
      <c r="D74">
        <v>0</v>
      </c>
      <c r="E74">
        <v>0</v>
      </c>
      <c r="F74">
        <v>0</v>
      </c>
      <c r="G74">
        <v>0</v>
      </c>
      <c r="H74">
        <v>2.988</v>
      </c>
      <c r="I74">
        <v>32.859907999999997</v>
      </c>
      <c r="J74">
        <v>7.2</v>
      </c>
      <c r="K74">
        <v>0</v>
      </c>
      <c r="L74">
        <v>46.445880000000002</v>
      </c>
      <c r="M74">
        <v>29.6829</v>
      </c>
      <c r="N74">
        <v>0</v>
      </c>
      <c r="O74">
        <v>10.836</v>
      </c>
      <c r="P74">
        <v>5.4180000000000001</v>
      </c>
      <c r="Q74"/>
      <c r="R74">
        <v>0.91441799999999995</v>
      </c>
      <c r="S74">
        <v>27.503975000000001</v>
      </c>
      <c r="T74">
        <v>9.8760480000000008</v>
      </c>
      <c r="U74">
        <v>0</v>
      </c>
      <c r="V74"/>
      <c r="W74">
        <v>0</v>
      </c>
      <c r="X74"/>
      <c r="Y74">
        <v>14.34375</v>
      </c>
      <c r="Z74">
        <v>110.88</v>
      </c>
      <c r="AA74">
        <v>0</v>
      </c>
      <c r="AB74"/>
      <c r="AC74"/>
      <c r="AD74">
        <v>11.6706</v>
      </c>
      <c r="AE74">
        <v>237.05500000000001</v>
      </c>
      <c r="AF74">
        <v>0</v>
      </c>
      <c r="AG74">
        <v>5.4757499999999997</v>
      </c>
      <c r="AH74">
        <v>75.018900000000002</v>
      </c>
      <c r="AI74">
        <v>0</v>
      </c>
      <c r="AJ74">
        <v>13.94</v>
      </c>
      <c r="AK74">
        <v>33.03</v>
      </c>
      <c r="AL74">
        <v>16.3125</v>
      </c>
      <c r="AM74">
        <v>33.478124999999999</v>
      </c>
      <c r="AN74">
        <v>5.0490000000000004</v>
      </c>
      <c r="AO74">
        <v>0</v>
      </c>
      <c r="AP74">
        <v>2.3035000000000001</v>
      </c>
      <c r="AQ74">
        <v>0</v>
      </c>
      <c r="AR74"/>
      <c r="AS74"/>
      <c r="AT74"/>
      <c r="AU74">
        <v>3.456</v>
      </c>
      <c r="AV74">
        <v>0.87087000000000003</v>
      </c>
      <c r="AW74">
        <v>0</v>
      </c>
      <c r="AX74">
        <v>5.5359999999999996</v>
      </c>
      <c r="AY74">
        <v>11.592504</v>
      </c>
      <c r="AZ74">
        <v>7.6440000000000001</v>
      </c>
      <c r="BA74">
        <v>0.6</v>
      </c>
      <c r="BB74">
        <v>6.2329999999999997</v>
      </c>
      <c r="BC74">
        <v>0</v>
      </c>
      <c r="BD74" s="57"/>
      <c r="BE74" s="63"/>
      <c r="BF74" s="63"/>
      <c r="BG74" s="63"/>
      <c r="BH74" s="63"/>
      <c r="BI74" s="64">
        <f t="shared" si="1"/>
        <v>581.39889900000003</v>
      </c>
      <c r="BJ74" s="64">
        <f t="shared" si="2"/>
        <v>85.876983999999993</v>
      </c>
      <c r="BK74" s="64" t="e">
        <f>AK74+AL74+AM74+AP74+#REF!+X74+Y74</f>
        <v>#REF!</v>
      </c>
      <c r="BL74" s="64">
        <f t="shared" si="3"/>
        <v>0</v>
      </c>
      <c r="BM74" s="65">
        <f t="shared" ref="BM74:BM104" si="7">SUM(C74:BC74)</f>
        <v>768.21462799999983</v>
      </c>
      <c r="BN74" s="63"/>
      <c r="BO74" s="63"/>
      <c r="BP74" s="66">
        <f t="shared" ref="BP74:BP104" si="8">SUM(C74:BC74)</f>
        <v>768.21462799999983</v>
      </c>
      <c r="BQ74" s="67" t="e">
        <f t="shared" si="5"/>
        <v>#REF!</v>
      </c>
      <c r="BR74" s="66" t="e">
        <f t="shared" si="6"/>
        <v>#REF!</v>
      </c>
    </row>
    <row r="75" spans="1:70" ht="18" customHeight="1">
      <c r="A75" s="61" t="s">
        <v>182</v>
      </c>
      <c r="B75" s="68" t="s">
        <v>182</v>
      </c>
      <c r="C75">
        <v>0</v>
      </c>
      <c r="D75">
        <v>0</v>
      </c>
      <c r="E75">
        <v>0</v>
      </c>
      <c r="F75">
        <v>0</v>
      </c>
      <c r="G75">
        <v>0</v>
      </c>
      <c r="H75">
        <v>2.988</v>
      </c>
      <c r="I75">
        <v>32.859907999999997</v>
      </c>
      <c r="J75">
        <v>7.2</v>
      </c>
      <c r="K75">
        <v>0</v>
      </c>
      <c r="L75">
        <v>46.445880000000002</v>
      </c>
      <c r="M75">
        <v>29.6829</v>
      </c>
      <c r="N75">
        <v>0</v>
      </c>
      <c r="O75">
        <v>10.836</v>
      </c>
      <c r="P75">
        <v>5.4180000000000001</v>
      </c>
      <c r="Q75"/>
      <c r="R75">
        <v>0.91441799999999995</v>
      </c>
      <c r="S75">
        <v>27.503975000000001</v>
      </c>
      <c r="T75">
        <v>9.8760480000000008</v>
      </c>
      <c r="U75">
        <v>0</v>
      </c>
      <c r="V75"/>
      <c r="W75">
        <v>0</v>
      </c>
      <c r="X75"/>
      <c r="Y75">
        <v>14.34375</v>
      </c>
      <c r="Z75">
        <v>110.88</v>
      </c>
      <c r="AA75">
        <v>0</v>
      </c>
      <c r="AB75"/>
      <c r="AC75"/>
      <c r="AD75">
        <v>11.6706</v>
      </c>
      <c r="AE75">
        <v>237.05500000000001</v>
      </c>
      <c r="AF75">
        <v>0</v>
      </c>
      <c r="AG75">
        <v>5.4757499999999997</v>
      </c>
      <c r="AH75">
        <v>75.018900000000002</v>
      </c>
      <c r="AI75">
        <v>0</v>
      </c>
      <c r="AJ75">
        <v>13.94</v>
      </c>
      <c r="AK75">
        <v>33.03</v>
      </c>
      <c r="AL75">
        <v>16.3125</v>
      </c>
      <c r="AM75">
        <v>33.478124999999999</v>
      </c>
      <c r="AN75">
        <v>5.4450000000000003</v>
      </c>
      <c r="AO75">
        <v>0</v>
      </c>
      <c r="AP75">
        <v>2.3035000000000001</v>
      </c>
      <c r="AQ75">
        <v>0</v>
      </c>
      <c r="AR75"/>
      <c r="AS75"/>
      <c r="AT75"/>
      <c r="AU75">
        <v>3.456</v>
      </c>
      <c r="AV75">
        <v>0.87087000000000003</v>
      </c>
      <c r="AW75">
        <v>0</v>
      </c>
      <c r="AX75">
        <v>5.5359999999999996</v>
      </c>
      <c r="AY75">
        <v>11.592504</v>
      </c>
      <c r="AZ75">
        <v>7.6440000000000001</v>
      </c>
      <c r="BA75">
        <v>0.6</v>
      </c>
      <c r="BB75">
        <v>6.2329999999999997</v>
      </c>
      <c r="BC75">
        <v>0</v>
      </c>
      <c r="BD75" s="57"/>
      <c r="BE75" s="63"/>
      <c r="BF75" s="63"/>
      <c r="BG75" s="63"/>
      <c r="BH75" s="63"/>
      <c r="BI75" s="64">
        <f t="shared" si="1"/>
        <v>581.79489899999999</v>
      </c>
      <c r="BJ75" s="64">
        <f t="shared" si="2"/>
        <v>85.876983999999993</v>
      </c>
      <c r="BK75" s="64" t="e">
        <f>AK75+AL75+AM75+AP75+#REF!+X75+Y75</f>
        <v>#REF!</v>
      </c>
      <c r="BL75" s="64">
        <f t="shared" si="3"/>
        <v>0</v>
      </c>
      <c r="BM75" s="65">
        <f t="shared" si="7"/>
        <v>768.61062799999991</v>
      </c>
      <c r="BN75" s="63"/>
      <c r="BO75" s="63"/>
      <c r="BP75" s="66">
        <f t="shared" si="8"/>
        <v>768.61062799999991</v>
      </c>
      <c r="BQ75" s="67" t="e">
        <f t="shared" si="5"/>
        <v>#REF!</v>
      </c>
      <c r="BR75" s="66" t="e">
        <f t="shared" si="6"/>
        <v>#REF!</v>
      </c>
    </row>
    <row r="76" spans="1:70" ht="18" customHeight="1">
      <c r="A76" s="61" t="s">
        <v>183</v>
      </c>
      <c r="B76" s="68" t="s">
        <v>183</v>
      </c>
      <c r="C76">
        <v>0</v>
      </c>
      <c r="D76">
        <v>0</v>
      </c>
      <c r="E76">
        <v>0</v>
      </c>
      <c r="F76">
        <v>0</v>
      </c>
      <c r="G76">
        <v>0</v>
      </c>
      <c r="H76">
        <v>2.988</v>
      </c>
      <c r="I76">
        <v>32.859907999999997</v>
      </c>
      <c r="J76">
        <v>7.2</v>
      </c>
      <c r="K76">
        <v>0</v>
      </c>
      <c r="L76">
        <v>46.445880000000002</v>
      </c>
      <c r="M76">
        <v>29.6829</v>
      </c>
      <c r="N76">
        <v>0</v>
      </c>
      <c r="O76">
        <v>10.836</v>
      </c>
      <c r="P76">
        <v>5.4180000000000001</v>
      </c>
      <c r="Q76"/>
      <c r="R76">
        <v>0.91441799999999995</v>
      </c>
      <c r="S76">
        <v>27.503975000000001</v>
      </c>
      <c r="T76">
        <v>9.8760480000000008</v>
      </c>
      <c r="U76">
        <v>0</v>
      </c>
      <c r="V76"/>
      <c r="W76">
        <v>0</v>
      </c>
      <c r="X76"/>
      <c r="Y76">
        <v>14.34375</v>
      </c>
      <c r="Z76">
        <v>110.88</v>
      </c>
      <c r="AA76">
        <v>0</v>
      </c>
      <c r="AB76"/>
      <c r="AC76"/>
      <c r="AD76">
        <v>11.6706</v>
      </c>
      <c r="AE76">
        <v>237.05500000000001</v>
      </c>
      <c r="AF76">
        <v>0</v>
      </c>
      <c r="AG76">
        <v>5.4757499999999997</v>
      </c>
      <c r="AH76">
        <v>75.018900000000002</v>
      </c>
      <c r="AI76">
        <v>0</v>
      </c>
      <c r="AJ76">
        <v>13.94</v>
      </c>
      <c r="AK76">
        <v>33.03</v>
      </c>
      <c r="AL76">
        <v>16.3125</v>
      </c>
      <c r="AM76">
        <v>33.478124999999999</v>
      </c>
      <c r="AN76">
        <v>5.0490000000000004</v>
      </c>
      <c r="AO76">
        <v>0</v>
      </c>
      <c r="AP76">
        <v>2.3035000000000001</v>
      </c>
      <c r="AQ76">
        <v>0</v>
      </c>
      <c r="AR76"/>
      <c r="AS76"/>
      <c r="AT76"/>
      <c r="AU76">
        <v>3.456</v>
      </c>
      <c r="AV76">
        <v>0.87087000000000003</v>
      </c>
      <c r="AW76">
        <v>0</v>
      </c>
      <c r="AX76">
        <v>5.5359999999999996</v>
      </c>
      <c r="AY76">
        <v>11.592504</v>
      </c>
      <c r="AZ76">
        <v>7.6440000000000001</v>
      </c>
      <c r="BA76">
        <v>0.6</v>
      </c>
      <c r="BB76">
        <v>6.2329999999999997</v>
      </c>
      <c r="BC76">
        <v>0</v>
      </c>
      <c r="BD76" s="57"/>
      <c r="BE76" s="63"/>
      <c r="BF76" s="63"/>
      <c r="BG76" s="63"/>
      <c r="BH76" s="63"/>
      <c r="BI76" s="64">
        <f t="shared" si="1"/>
        <v>581.39889900000003</v>
      </c>
      <c r="BJ76" s="64">
        <f t="shared" si="2"/>
        <v>85.876983999999993</v>
      </c>
      <c r="BK76" s="64" t="e">
        <f>AK76+AL76+AM76+AP76+#REF!+X76+Y76</f>
        <v>#REF!</v>
      </c>
      <c r="BL76" s="64">
        <f t="shared" si="3"/>
        <v>0</v>
      </c>
      <c r="BM76" s="65">
        <f t="shared" si="7"/>
        <v>768.21462799999983</v>
      </c>
      <c r="BN76" s="63"/>
      <c r="BO76" s="63"/>
      <c r="BP76" s="66">
        <f t="shared" si="8"/>
        <v>768.21462799999983</v>
      </c>
      <c r="BQ76" s="67" t="e">
        <f t="shared" si="5"/>
        <v>#REF!</v>
      </c>
      <c r="BR76" s="66" t="e">
        <f t="shared" si="6"/>
        <v>#REF!</v>
      </c>
    </row>
    <row r="77" spans="1:70" ht="18" customHeight="1">
      <c r="A77" s="61" t="s">
        <v>184</v>
      </c>
      <c r="B77" s="68" t="s">
        <v>184</v>
      </c>
      <c r="C77">
        <v>0</v>
      </c>
      <c r="D77">
        <v>0</v>
      </c>
      <c r="E77">
        <v>0</v>
      </c>
      <c r="F77">
        <v>0</v>
      </c>
      <c r="G77">
        <v>0</v>
      </c>
      <c r="H77">
        <v>2.988</v>
      </c>
      <c r="I77">
        <v>32.859907999999997</v>
      </c>
      <c r="J77">
        <v>7.2</v>
      </c>
      <c r="K77">
        <v>0</v>
      </c>
      <c r="L77">
        <v>46.445880000000002</v>
      </c>
      <c r="M77">
        <v>29.6829</v>
      </c>
      <c r="N77">
        <v>0</v>
      </c>
      <c r="O77">
        <v>10.836</v>
      </c>
      <c r="P77">
        <v>5.4180000000000001</v>
      </c>
      <c r="Q77"/>
      <c r="R77">
        <v>0.91441799999999995</v>
      </c>
      <c r="S77">
        <v>27.503975000000001</v>
      </c>
      <c r="T77">
        <v>9.8760480000000008</v>
      </c>
      <c r="U77">
        <v>0</v>
      </c>
      <c r="V77"/>
      <c r="W77">
        <v>0</v>
      </c>
      <c r="X77"/>
      <c r="Y77">
        <v>14.34375</v>
      </c>
      <c r="Z77">
        <v>110.88</v>
      </c>
      <c r="AA77">
        <v>0</v>
      </c>
      <c r="AB77"/>
      <c r="AC77"/>
      <c r="AD77">
        <v>11.6706</v>
      </c>
      <c r="AE77">
        <v>237.05500000000001</v>
      </c>
      <c r="AF77">
        <v>0</v>
      </c>
      <c r="AG77">
        <v>5.4757499999999997</v>
      </c>
      <c r="AH77">
        <v>75.018900000000002</v>
      </c>
      <c r="AI77">
        <v>0</v>
      </c>
      <c r="AJ77">
        <v>13.94</v>
      </c>
      <c r="AK77">
        <v>33.03</v>
      </c>
      <c r="AL77">
        <v>16.3125</v>
      </c>
      <c r="AM77">
        <v>33.478124999999999</v>
      </c>
      <c r="AN77">
        <v>5.0490000000000004</v>
      </c>
      <c r="AO77">
        <v>0</v>
      </c>
      <c r="AP77">
        <v>2.3035000000000001</v>
      </c>
      <c r="AQ77">
        <v>0</v>
      </c>
      <c r="AR77"/>
      <c r="AS77"/>
      <c r="AT77"/>
      <c r="AU77">
        <v>3.456</v>
      </c>
      <c r="AV77">
        <v>0.87087000000000003</v>
      </c>
      <c r="AW77">
        <v>0</v>
      </c>
      <c r="AX77">
        <v>5.5359999999999996</v>
      </c>
      <c r="AY77">
        <v>11.592504</v>
      </c>
      <c r="AZ77">
        <v>7.6440000000000001</v>
      </c>
      <c r="BA77">
        <v>0.6</v>
      </c>
      <c r="BB77">
        <v>6.2329999999999997</v>
      </c>
      <c r="BC77">
        <v>0</v>
      </c>
      <c r="BD77" s="57"/>
      <c r="BE77" s="63"/>
      <c r="BF77" s="63"/>
      <c r="BG77" s="63"/>
      <c r="BH77" s="63"/>
      <c r="BI77" s="64">
        <f t="shared" si="1"/>
        <v>581.39889900000003</v>
      </c>
      <c r="BJ77" s="64">
        <f t="shared" si="2"/>
        <v>85.876983999999993</v>
      </c>
      <c r="BK77" s="64" t="e">
        <f>AK77+AL77+AM77+AP77+#REF!+X77+Y77</f>
        <v>#REF!</v>
      </c>
      <c r="BL77" s="64">
        <f t="shared" si="3"/>
        <v>0</v>
      </c>
      <c r="BM77" s="65">
        <f t="shared" si="7"/>
        <v>768.21462799999983</v>
      </c>
      <c r="BN77" s="63"/>
      <c r="BO77" s="63"/>
      <c r="BP77" s="66">
        <f t="shared" si="8"/>
        <v>768.21462799999983</v>
      </c>
      <c r="BQ77" s="67" t="e">
        <f t="shared" si="5"/>
        <v>#REF!</v>
      </c>
      <c r="BR77" s="66" t="e">
        <f t="shared" si="6"/>
        <v>#REF!</v>
      </c>
    </row>
    <row r="78" spans="1:70" ht="18" customHeight="1">
      <c r="A78" s="61" t="s">
        <v>185</v>
      </c>
      <c r="B78" s="68" t="s">
        <v>185</v>
      </c>
      <c r="C78">
        <v>0</v>
      </c>
      <c r="D78">
        <v>0</v>
      </c>
      <c r="E78">
        <v>0</v>
      </c>
      <c r="F78">
        <v>0</v>
      </c>
      <c r="G78">
        <v>0</v>
      </c>
      <c r="H78">
        <v>2.988</v>
      </c>
      <c r="I78">
        <v>32.859907999999997</v>
      </c>
      <c r="J78">
        <v>7.2</v>
      </c>
      <c r="K78">
        <v>0</v>
      </c>
      <c r="L78">
        <v>46.445880000000002</v>
      </c>
      <c r="M78">
        <v>29.6829</v>
      </c>
      <c r="N78">
        <v>0</v>
      </c>
      <c r="O78">
        <v>10.836</v>
      </c>
      <c r="P78">
        <v>5.4180000000000001</v>
      </c>
      <c r="Q78"/>
      <c r="R78">
        <v>0.91441799999999995</v>
      </c>
      <c r="S78">
        <v>28.366475000000001</v>
      </c>
      <c r="T78">
        <v>9.8760480000000008</v>
      </c>
      <c r="U78">
        <v>0</v>
      </c>
      <c r="V78"/>
      <c r="W78">
        <v>0</v>
      </c>
      <c r="X78"/>
      <c r="Y78">
        <v>14.34375</v>
      </c>
      <c r="Z78">
        <v>110.88</v>
      </c>
      <c r="AA78">
        <v>0</v>
      </c>
      <c r="AB78"/>
      <c r="AC78"/>
      <c r="AD78">
        <v>11.6706</v>
      </c>
      <c r="AE78">
        <v>360.3236</v>
      </c>
      <c r="AF78">
        <v>0</v>
      </c>
      <c r="AG78">
        <v>7.2637499999999999</v>
      </c>
      <c r="AH78">
        <v>114.8334</v>
      </c>
      <c r="AI78">
        <v>0</v>
      </c>
      <c r="AJ78">
        <v>13.94</v>
      </c>
      <c r="AK78">
        <v>33.03</v>
      </c>
      <c r="AL78">
        <v>16.3125</v>
      </c>
      <c r="AM78">
        <v>33.478124999999999</v>
      </c>
      <c r="AN78">
        <v>5.0490000000000004</v>
      </c>
      <c r="AO78">
        <v>0</v>
      </c>
      <c r="AP78">
        <v>2.3035000000000001</v>
      </c>
      <c r="AQ78">
        <v>0</v>
      </c>
      <c r="AR78"/>
      <c r="AS78"/>
      <c r="AT78"/>
      <c r="AU78">
        <v>3.456</v>
      </c>
      <c r="AV78">
        <v>0.87087000000000003</v>
      </c>
      <c r="AW78">
        <v>0</v>
      </c>
      <c r="AX78">
        <v>5.5359999999999996</v>
      </c>
      <c r="AY78">
        <v>11.592504</v>
      </c>
      <c r="AZ78">
        <v>7.6440000000000001</v>
      </c>
      <c r="BA78">
        <v>0.6</v>
      </c>
      <c r="BB78">
        <v>6.2329999999999997</v>
      </c>
      <c r="BC78">
        <v>0</v>
      </c>
      <c r="BD78" s="57"/>
      <c r="BE78" s="63"/>
      <c r="BF78" s="63"/>
      <c r="BG78" s="63"/>
      <c r="BH78" s="63"/>
      <c r="BI78" s="64">
        <f t="shared" si="1"/>
        <v>747.13249899999994</v>
      </c>
      <c r="BJ78" s="64">
        <f t="shared" si="2"/>
        <v>85.876983999999993</v>
      </c>
      <c r="BK78" s="64" t="e">
        <f>AK78+AL78+AM78+AP78+#REF!+X78+Y78</f>
        <v>#REF!</v>
      </c>
      <c r="BL78" s="64">
        <f t="shared" si="3"/>
        <v>0</v>
      </c>
      <c r="BM78" s="65">
        <f t="shared" si="7"/>
        <v>933.94822799999974</v>
      </c>
      <c r="BN78" s="63"/>
      <c r="BO78" s="63"/>
      <c r="BP78" s="66">
        <f t="shared" si="8"/>
        <v>933.94822799999974</v>
      </c>
      <c r="BQ78" s="67" t="e">
        <f t="shared" si="5"/>
        <v>#REF!</v>
      </c>
      <c r="BR78" s="66" t="e">
        <f t="shared" si="6"/>
        <v>#REF!</v>
      </c>
    </row>
    <row r="79" spans="1:70" ht="18" customHeight="1">
      <c r="A79" s="61" t="s">
        <v>186</v>
      </c>
      <c r="B79" s="68" t="s">
        <v>186</v>
      </c>
      <c r="C79">
        <v>0</v>
      </c>
      <c r="D79">
        <v>0</v>
      </c>
      <c r="E79">
        <v>0</v>
      </c>
      <c r="F79">
        <v>0</v>
      </c>
      <c r="G79">
        <v>0</v>
      </c>
      <c r="H79">
        <v>2.988</v>
      </c>
      <c r="I79">
        <v>40.357596999999998</v>
      </c>
      <c r="J79">
        <v>14.4</v>
      </c>
      <c r="K79">
        <v>26.498159999999999</v>
      </c>
      <c r="L79">
        <v>46.445880000000002</v>
      </c>
      <c r="M79">
        <v>29.6829</v>
      </c>
      <c r="N79">
        <v>0</v>
      </c>
      <c r="O79">
        <v>10.836</v>
      </c>
      <c r="P79">
        <v>5.4180000000000001</v>
      </c>
      <c r="Q79"/>
      <c r="R79">
        <v>1.1637900000000001</v>
      </c>
      <c r="S79">
        <v>27.503975000000001</v>
      </c>
      <c r="T79">
        <v>9.8760480000000008</v>
      </c>
      <c r="U79">
        <v>0</v>
      </c>
      <c r="V79"/>
      <c r="W79">
        <v>0</v>
      </c>
      <c r="X79"/>
      <c r="Y79">
        <v>14.34375</v>
      </c>
      <c r="Z79">
        <v>166.32</v>
      </c>
      <c r="AA79">
        <v>0</v>
      </c>
      <c r="AB79"/>
      <c r="AC79"/>
      <c r="AD79">
        <v>11.6706</v>
      </c>
      <c r="AE79">
        <v>440.19290000000001</v>
      </c>
      <c r="AF79">
        <v>3.25</v>
      </c>
      <c r="AG79">
        <v>7.2637499999999999</v>
      </c>
      <c r="AH79">
        <v>140.39850000000001</v>
      </c>
      <c r="AI79">
        <v>0</v>
      </c>
      <c r="AJ79">
        <v>13.94</v>
      </c>
      <c r="AK79">
        <v>33.03</v>
      </c>
      <c r="AL79">
        <v>16.3125</v>
      </c>
      <c r="AM79">
        <v>33.478124999999999</v>
      </c>
      <c r="AN79">
        <v>5.0490000000000004</v>
      </c>
      <c r="AO79">
        <v>0</v>
      </c>
      <c r="AP79">
        <v>2.3035000000000001</v>
      </c>
      <c r="AQ79">
        <v>0</v>
      </c>
      <c r="AR79"/>
      <c r="AS79"/>
      <c r="AT79"/>
      <c r="AU79">
        <v>3.456</v>
      </c>
      <c r="AV79">
        <v>0.87087000000000003</v>
      </c>
      <c r="AW79">
        <v>0</v>
      </c>
      <c r="AX79">
        <v>5.5359999999999996</v>
      </c>
      <c r="AY79">
        <v>11.592504</v>
      </c>
      <c r="AZ79">
        <v>7.6440000000000001</v>
      </c>
      <c r="BA79">
        <v>0.6</v>
      </c>
      <c r="BB79">
        <v>6.2329999999999997</v>
      </c>
      <c r="BC79">
        <v>0</v>
      </c>
      <c r="BD79" s="57"/>
      <c r="BE79" s="63"/>
      <c r="BF79" s="63"/>
      <c r="BG79" s="63"/>
      <c r="BH79" s="63"/>
      <c r="BI79" s="64">
        <f t="shared" si="1"/>
        <v>925.34145999999987</v>
      </c>
      <c r="BJ79" s="64">
        <f t="shared" si="2"/>
        <v>112.37514399999999</v>
      </c>
      <c r="BK79" s="64" t="e">
        <f>AK79+AL79+AM79+AP79+#REF!+X79+Y79</f>
        <v>#REF!</v>
      </c>
      <c r="BL79" s="64">
        <f t="shared" si="3"/>
        <v>0</v>
      </c>
      <c r="BM79" s="65">
        <f t="shared" si="7"/>
        <v>1138.6553489999999</v>
      </c>
      <c r="BN79" s="63"/>
      <c r="BO79" s="63"/>
      <c r="BP79" s="66">
        <f t="shared" si="8"/>
        <v>1138.6553489999999</v>
      </c>
      <c r="BQ79" s="67" t="e">
        <f t="shared" si="5"/>
        <v>#REF!</v>
      </c>
      <c r="BR79" s="66" t="e">
        <f t="shared" si="6"/>
        <v>#REF!</v>
      </c>
    </row>
    <row r="80" spans="1:70" ht="18" customHeight="1">
      <c r="A80" s="61" t="s">
        <v>187</v>
      </c>
      <c r="B80" s="68" t="s">
        <v>187</v>
      </c>
      <c r="C80">
        <v>0</v>
      </c>
      <c r="D80">
        <v>0</v>
      </c>
      <c r="E80">
        <v>0</v>
      </c>
      <c r="F80">
        <v>0</v>
      </c>
      <c r="G80">
        <v>0</v>
      </c>
      <c r="H80">
        <v>2.988</v>
      </c>
      <c r="I80">
        <v>49.866861</v>
      </c>
      <c r="J80">
        <v>14.4</v>
      </c>
      <c r="K80">
        <v>52.996319999999997</v>
      </c>
      <c r="L80">
        <v>46.445880000000002</v>
      </c>
      <c r="M80">
        <v>29.6829</v>
      </c>
      <c r="N80">
        <v>0</v>
      </c>
      <c r="O80">
        <v>10.836</v>
      </c>
      <c r="P80">
        <v>5.4180000000000001</v>
      </c>
      <c r="Q80"/>
      <c r="R80">
        <v>1.41327</v>
      </c>
      <c r="S80">
        <v>27.503975000000001</v>
      </c>
      <c r="T80">
        <v>9.8760480000000008</v>
      </c>
      <c r="U80">
        <v>0</v>
      </c>
      <c r="V80"/>
      <c r="W80">
        <v>0</v>
      </c>
      <c r="X80"/>
      <c r="Y80">
        <v>14.34375</v>
      </c>
      <c r="Z80">
        <v>166.32</v>
      </c>
      <c r="AA80">
        <v>0</v>
      </c>
      <c r="AB80"/>
      <c r="AC80"/>
      <c r="AD80">
        <v>11.6706</v>
      </c>
      <c r="AE80">
        <v>494.53320000000002</v>
      </c>
      <c r="AF80">
        <v>3.25</v>
      </c>
      <c r="AG80">
        <v>8.9921500000000005</v>
      </c>
      <c r="AH80">
        <v>158.00069999999999</v>
      </c>
      <c r="AI80">
        <v>0</v>
      </c>
      <c r="AJ80">
        <v>13.94</v>
      </c>
      <c r="AK80">
        <v>33.03</v>
      </c>
      <c r="AL80">
        <v>16.3125</v>
      </c>
      <c r="AM80">
        <v>33.478124999999999</v>
      </c>
      <c r="AN80">
        <v>5.0490000000000004</v>
      </c>
      <c r="AO80">
        <v>0</v>
      </c>
      <c r="AP80">
        <v>2.3035000000000001</v>
      </c>
      <c r="AQ80">
        <v>0</v>
      </c>
      <c r="AR80"/>
      <c r="AS80"/>
      <c r="AT80"/>
      <c r="AU80">
        <v>3.456</v>
      </c>
      <c r="AV80">
        <v>0.87087000000000003</v>
      </c>
      <c r="AW80">
        <v>0</v>
      </c>
      <c r="AX80">
        <v>5.5359999999999996</v>
      </c>
      <c r="AY80">
        <v>11.592504</v>
      </c>
      <c r="AZ80">
        <v>7.6440000000000001</v>
      </c>
      <c r="BA80">
        <v>0.6</v>
      </c>
      <c r="BB80">
        <v>6.2329999999999997</v>
      </c>
      <c r="BC80">
        <v>0</v>
      </c>
      <c r="BD80" s="57"/>
      <c r="BE80" s="63"/>
      <c r="BF80" s="63"/>
      <c r="BG80" s="63"/>
      <c r="BH80" s="63"/>
      <c r="BI80" s="64">
        <f t="shared" si="1"/>
        <v>1008.7711039999999</v>
      </c>
      <c r="BJ80" s="64">
        <f t="shared" si="2"/>
        <v>138.87330400000002</v>
      </c>
      <c r="BK80" s="64" t="e">
        <f>AK80+AL80+AM80+AP80+#REF!+X80+Y80</f>
        <v>#REF!</v>
      </c>
      <c r="BL80" s="64">
        <f t="shared" si="3"/>
        <v>0</v>
      </c>
      <c r="BM80" s="65">
        <f t="shared" si="7"/>
        <v>1248.583153</v>
      </c>
      <c r="BN80" s="63"/>
      <c r="BO80" s="63"/>
      <c r="BP80" s="66">
        <f t="shared" si="8"/>
        <v>1248.583153</v>
      </c>
      <c r="BQ80" s="67" t="e">
        <f t="shared" si="5"/>
        <v>#REF!</v>
      </c>
      <c r="BR80" s="66" t="e">
        <f t="shared" si="6"/>
        <v>#REF!</v>
      </c>
    </row>
    <row r="81" spans="1:70" ht="18" customHeight="1">
      <c r="A81" s="61" t="s">
        <v>188</v>
      </c>
      <c r="B81" s="68" t="s">
        <v>188</v>
      </c>
      <c r="C81">
        <v>0</v>
      </c>
      <c r="D81">
        <v>0</v>
      </c>
      <c r="E81">
        <v>0</v>
      </c>
      <c r="F81">
        <v>0</v>
      </c>
      <c r="G81">
        <v>0</v>
      </c>
      <c r="H81">
        <v>2.988</v>
      </c>
      <c r="I81">
        <v>56.267327999999999</v>
      </c>
      <c r="J81">
        <v>21.6</v>
      </c>
      <c r="K81">
        <v>79.494479999999996</v>
      </c>
      <c r="L81">
        <v>46.445880000000002</v>
      </c>
      <c r="M81">
        <v>29.6829</v>
      </c>
      <c r="N81">
        <v>0</v>
      </c>
      <c r="O81">
        <v>10.836</v>
      </c>
      <c r="P81">
        <v>5.4180000000000001</v>
      </c>
      <c r="Q81"/>
      <c r="R81">
        <v>1.6625700000000001</v>
      </c>
      <c r="S81">
        <v>33.253974999999997</v>
      </c>
      <c r="T81">
        <v>9.8760480000000008</v>
      </c>
      <c r="U81">
        <v>0</v>
      </c>
      <c r="V81"/>
      <c r="W81">
        <v>0</v>
      </c>
      <c r="X81"/>
      <c r="Y81">
        <v>14.34375</v>
      </c>
      <c r="Z81">
        <v>210.56</v>
      </c>
      <c r="AA81">
        <v>0</v>
      </c>
      <c r="AB81"/>
      <c r="AC81"/>
      <c r="AD81">
        <v>11.6706</v>
      </c>
      <c r="AE81">
        <v>540.48540000000003</v>
      </c>
      <c r="AF81">
        <v>7.8</v>
      </c>
      <c r="AG81">
        <v>8.9921500000000005</v>
      </c>
      <c r="AH81">
        <v>170.99279999999999</v>
      </c>
      <c r="AI81">
        <v>0</v>
      </c>
      <c r="AJ81">
        <v>13.94</v>
      </c>
      <c r="AK81">
        <v>33.03</v>
      </c>
      <c r="AL81">
        <v>16.3125</v>
      </c>
      <c r="AM81">
        <v>33.478124999999999</v>
      </c>
      <c r="AN81">
        <v>5.4450000000000003</v>
      </c>
      <c r="AO81">
        <v>0</v>
      </c>
      <c r="AP81">
        <v>2.3035000000000001</v>
      </c>
      <c r="AQ81">
        <v>0</v>
      </c>
      <c r="AR81"/>
      <c r="AS81"/>
      <c r="AT81"/>
      <c r="AU81">
        <v>3.456</v>
      </c>
      <c r="AV81">
        <v>0.87087000000000003</v>
      </c>
      <c r="AW81">
        <v>0</v>
      </c>
      <c r="AX81">
        <v>5.5359999999999996</v>
      </c>
      <c r="AY81">
        <v>11.592504</v>
      </c>
      <c r="AZ81">
        <v>7.6440000000000001</v>
      </c>
      <c r="BA81">
        <v>0.6</v>
      </c>
      <c r="BB81">
        <v>6.2329999999999997</v>
      </c>
      <c r="BC81">
        <v>0</v>
      </c>
      <c r="BD81" s="57"/>
      <c r="BE81" s="63"/>
      <c r="BF81" s="63"/>
      <c r="BG81" s="63"/>
      <c r="BH81" s="63"/>
      <c r="BI81" s="64">
        <f t="shared" si="1"/>
        <v>1136.5011710000001</v>
      </c>
      <c r="BJ81" s="64">
        <f t="shared" si="2"/>
        <v>165.371464</v>
      </c>
      <c r="BK81" s="64" t="e">
        <f>AK81+AL81+AM81+AP81+#REF!+X81+Y81</f>
        <v>#REF!</v>
      </c>
      <c r="BL81" s="64">
        <f t="shared" si="3"/>
        <v>0</v>
      </c>
      <c r="BM81" s="65">
        <f t="shared" si="7"/>
        <v>1402.8113799999999</v>
      </c>
      <c r="BN81" s="63"/>
      <c r="BO81" s="63"/>
      <c r="BP81" s="66">
        <f t="shared" si="8"/>
        <v>1402.8113799999999</v>
      </c>
      <c r="BQ81" s="67" t="e">
        <f t="shared" si="5"/>
        <v>#REF!</v>
      </c>
      <c r="BR81" s="66" t="e">
        <f t="shared" si="6"/>
        <v>#REF!</v>
      </c>
    </row>
    <row r="82" spans="1:70" ht="18" customHeight="1">
      <c r="A82" s="61" t="s">
        <v>189</v>
      </c>
      <c r="B82" s="68" t="s">
        <v>189</v>
      </c>
      <c r="C82">
        <v>0</v>
      </c>
      <c r="D82">
        <v>0</v>
      </c>
      <c r="E82">
        <v>0</v>
      </c>
      <c r="F82">
        <v>0</v>
      </c>
      <c r="G82">
        <v>0</v>
      </c>
      <c r="H82">
        <v>2.988</v>
      </c>
      <c r="I82">
        <v>65.776590999999996</v>
      </c>
      <c r="J82">
        <v>21.6</v>
      </c>
      <c r="K82">
        <v>79.494479999999996</v>
      </c>
      <c r="L82">
        <v>46.445880000000002</v>
      </c>
      <c r="M82">
        <v>29.6829</v>
      </c>
      <c r="N82">
        <v>0</v>
      </c>
      <c r="O82">
        <v>10.836</v>
      </c>
      <c r="P82">
        <v>5.4180000000000001</v>
      </c>
      <c r="Q82"/>
      <c r="R82">
        <v>1.6625700000000001</v>
      </c>
      <c r="S82">
        <v>33.253974999999997</v>
      </c>
      <c r="T82">
        <v>9.8760480000000008</v>
      </c>
      <c r="U82">
        <v>0</v>
      </c>
      <c r="V82"/>
      <c r="W82">
        <v>0</v>
      </c>
      <c r="X82"/>
      <c r="Y82">
        <v>14.34375</v>
      </c>
      <c r="Z82">
        <v>221.76</v>
      </c>
      <c r="AA82">
        <v>0</v>
      </c>
      <c r="AB82"/>
      <c r="AC82"/>
      <c r="AD82">
        <v>11.6706</v>
      </c>
      <c r="AE82">
        <v>540.48540000000003</v>
      </c>
      <c r="AF82">
        <v>15.6</v>
      </c>
      <c r="AG82">
        <v>8.9921500000000005</v>
      </c>
      <c r="AH82">
        <v>170.99279999999999</v>
      </c>
      <c r="AI82">
        <v>0</v>
      </c>
      <c r="AJ82">
        <v>13.94</v>
      </c>
      <c r="AK82">
        <v>33.03</v>
      </c>
      <c r="AL82">
        <v>16.3125</v>
      </c>
      <c r="AM82">
        <v>33.478124999999999</v>
      </c>
      <c r="AN82">
        <v>5.0490000000000004</v>
      </c>
      <c r="AO82">
        <v>0</v>
      </c>
      <c r="AP82">
        <v>2.3035000000000001</v>
      </c>
      <c r="AQ82">
        <v>0</v>
      </c>
      <c r="AR82"/>
      <c r="AS82"/>
      <c r="AT82"/>
      <c r="AU82">
        <v>3.456</v>
      </c>
      <c r="AV82">
        <v>0.87087000000000003</v>
      </c>
      <c r="AW82">
        <v>0</v>
      </c>
      <c r="AX82">
        <v>5.5359999999999996</v>
      </c>
      <c r="AY82">
        <v>11.592504</v>
      </c>
      <c r="AZ82">
        <v>7.6440000000000001</v>
      </c>
      <c r="BA82">
        <v>0.6</v>
      </c>
      <c r="BB82">
        <v>6.2329999999999997</v>
      </c>
      <c r="BC82">
        <v>0</v>
      </c>
      <c r="BD82" s="57"/>
      <c r="BE82" s="63"/>
      <c r="BF82" s="63"/>
      <c r="BG82" s="63"/>
      <c r="BH82" s="63"/>
      <c r="BI82" s="64">
        <f t="shared" si="1"/>
        <v>1164.6144340000001</v>
      </c>
      <c r="BJ82" s="64">
        <f t="shared" si="2"/>
        <v>165.371464</v>
      </c>
      <c r="BK82" s="64" t="e">
        <f>AK82+AL82+AM82+AP82+#REF!+X82+Y82</f>
        <v>#REF!</v>
      </c>
      <c r="BL82" s="64">
        <f t="shared" si="3"/>
        <v>0</v>
      </c>
      <c r="BM82" s="65">
        <f t="shared" si="7"/>
        <v>1430.9246429999998</v>
      </c>
      <c r="BN82" s="63"/>
      <c r="BO82" s="63"/>
      <c r="BP82" s="66">
        <f t="shared" si="8"/>
        <v>1430.9246429999998</v>
      </c>
      <c r="BQ82" s="67" t="e">
        <f t="shared" si="5"/>
        <v>#REF!</v>
      </c>
      <c r="BR82" s="66" t="e">
        <f t="shared" si="6"/>
        <v>#REF!</v>
      </c>
    </row>
    <row r="83" spans="1:70" ht="18" customHeight="1">
      <c r="A83" s="61" t="s">
        <v>190</v>
      </c>
      <c r="B83" s="68" t="s">
        <v>190</v>
      </c>
      <c r="C83">
        <v>0</v>
      </c>
      <c r="D83">
        <v>0</v>
      </c>
      <c r="E83">
        <v>0</v>
      </c>
      <c r="F83">
        <v>0</v>
      </c>
      <c r="G83">
        <v>0</v>
      </c>
      <c r="H83">
        <v>2.988</v>
      </c>
      <c r="I83">
        <v>75.285854999999998</v>
      </c>
      <c r="J83">
        <v>21.6</v>
      </c>
      <c r="K83">
        <v>79.494479999999996</v>
      </c>
      <c r="L83">
        <v>47.793500000000002</v>
      </c>
      <c r="M83">
        <v>29.6829</v>
      </c>
      <c r="N83">
        <v>0</v>
      </c>
      <c r="O83">
        <v>10.836</v>
      </c>
      <c r="P83">
        <v>5.4180000000000001</v>
      </c>
      <c r="Q83"/>
      <c r="R83">
        <v>1.6625700000000001</v>
      </c>
      <c r="S83">
        <v>45.616475000000001</v>
      </c>
      <c r="T83">
        <v>9.8760480000000008</v>
      </c>
      <c r="U83">
        <v>0</v>
      </c>
      <c r="V83"/>
      <c r="W83">
        <v>0</v>
      </c>
      <c r="X83"/>
      <c r="Y83">
        <v>14.34375</v>
      </c>
      <c r="Z83">
        <v>221.76</v>
      </c>
      <c r="AA83">
        <v>0</v>
      </c>
      <c r="AB83"/>
      <c r="AC83"/>
      <c r="AD83">
        <v>11.6706</v>
      </c>
      <c r="AE83">
        <v>540.48540000000003</v>
      </c>
      <c r="AF83">
        <v>49.4</v>
      </c>
      <c r="AG83">
        <v>8.9921500000000005</v>
      </c>
      <c r="AH83">
        <v>170.99279999999999</v>
      </c>
      <c r="AI83">
        <v>0</v>
      </c>
      <c r="AJ83">
        <v>13.94</v>
      </c>
      <c r="AK83">
        <v>33.03</v>
      </c>
      <c r="AL83">
        <v>16.3125</v>
      </c>
      <c r="AM83">
        <v>33.478124999999999</v>
      </c>
      <c r="AN83">
        <v>5.0490000000000004</v>
      </c>
      <c r="AO83">
        <v>0</v>
      </c>
      <c r="AP83">
        <v>2.3035000000000001</v>
      </c>
      <c r="AQ83">
        <v>0</v>
      </c>
      <c r="AR83"/>
      <c r="AS83"/>
      <c r="AT83"/>
      <c r="AU83">
        <v>3.456</v>
      </c>
      <c r="AV83">
        <v>0.87087000000000003</v>
      </c>
      <c r="AW83">
        <v>0</v>
      </c>
      <c r="AX83">
        <v>5.5359999999999996</v>
      </c>
      <c r="AY83">
        <v>11.592504</v>
      </c>
      <c r="AZ83">
        <v>7.6440000000000001</v>
      </c>
      <c r="BA83">
        <v>0.6</v>
      </c>
      <c r="BB83">
        <v>12.465999999999999</v>
      </c>
      <c r="BC83">
        <v>0</v>
      </c>
      <c r="BD83" s="57"/>
      <c r="BE83" s="63"/>
      <c r="BF83" s="63"/>
      <c r="BG83" s="63"/>
      <c r="BH83" s="63"/>
      <c r="BI83" s="64">
        <f t="shared" si="1"/>
        <v>1226.519198</v>
      </c>
      <c r="BJ83" s="64">
        <f t="shared" si="2"/>
        <v>166.71908399999998</v>
      </c>
      <c r="BK83" s="64" t="e">
        <f>AK83+AL83+AM83+AP83+#REF!+X83+Y83</f>
        <v>#REF!</v>
      </c>
      <c r="BL83" s="64">
        <f t="shared" si="3"/>
        <v>0</v>
      </c>
      <c r="BM83" s="65">
        <f t="shared" si="7"/>
        <v>1494.177027</v>
      </c>
      <c r="BN83" s="63"/>
      <c r="BO83" s="63"/>
      <c r="BP83" s="66">
        <f t="shared" si="8"/>
        <v>1494.177027</v>
      </c>
      <c r="BQ83" s="67" t="e">
        <f t="shared" si="5"/>
        <v>#REF!</v>
      </c>
      <c r="BR83" s="66" t="e">
        <f t="shared" si="6"/>
        <v>#REF!</v>
      </c>
    </row>
    <row r="84" spans="1:70" ht="18" customHeight="1">
      <c r="A84" s="61" t="s">
        <v>191</v>
      </c>
      <c r="B84" s="68" t="s">
        <v>191</v>
      </c>
      <c r="C84">
        <v>0</v>
      </c>
      <c r="D84">
        <v>0</v>
      </c>
      <c r="E84">
        <v>0</v>
      </c>
      <c r="F84">
        <v>0</v>
      </c>
      <c r="G84">
        <v>0</v>
      </c>
      <c r="H84">
        <v>2.988</v>
      </c>
      <c r="I84">
        <v>75.285854999999998</v>
      </c>
      <c r="J84">
        <v>21.6</v>
      </c>
      <c r="K84">
        <v>79.494479999999996</v>
      </c>
      <c r="L84">
        <v>47.793500000000002</v>
      </c>
      <c r="M84">
        <v>29.6829</v>
      </c>
      <c r="N84">
        <v>0</v>
      </c>
      <c r="O84">
        <v>10.836</v>
      </c>
      <c r="P84">
        <v>5.4180000000000001</v>
      </c>
      <c r="Q84"/>
      <c r="R84">
        <v>1.6625700000000001</v>
      </c>
      <c r="S84">
        <v>45.616475000000001</v>
      </c>
      <c r="T84">
        <v>9.8760480000000008</v>
      </c>
      <c r="U84">
        <v>0</v>
      </c>
      <c r="V84"/>
      <c r="W84">
        <v>0</v>
      </c>
      <c r="X84"/>
      <c r="Y84">
        <v>14.34375</v>
      </c>
      <c r="Z84">
        <v>221.76</v>
      </c>
      <c r="AA84">
        <v>0</v>
      </c>
      <c r="AB84"/>
      <c r="AC84"/>
      <c r="AD84">
        <v>11.6706</v>
      </c>
      <c r="AE84">
        <v>540.48540000000003</v>
      </c>
      <c r="AF84">
        <v>49.4</v>
      </c>
      <c r="AG84">
        <v>8.9921500000000005</v>
      </c>
      <c r="AH84">
        <v>170.99279999999999</v>
      </c>
      <c r="AI84">
        <v>0</v>
      </c>
      <c r="AJ84">
        <v>13.94</v>
      </c>
      <c r="AK84">
        <v>33.03</v>
      </c>
      <c r="AL84">
        <v>16.3125</v>
      </c>
      <c r="AM84">
        <v>33.478124999999999</v>
      </c>
      <c r="AN84">
        <v>5.0490000000000004</v>
      </c>
      <c r="AO84">
        <v>0</v>
      </c>
      <c r="AP84">
        <v>2.3035000000000001</v>
      </c>
      <c r="AQ84">
        <v>0</v>
      </c>
      <c r="AR84"/>
      <c r="AS84"/>
      <c r="AT84"/>
      <c r="AU84">
        <v>3.456</v>
      </c>
      <c r="AV84">
        <v>0.87087000000000003</v>
      </c>
      <c r="AW84">
        <v>0</v>
      </c>
      <c r="AX84">
        <v>5.5359999999999996</v>
      </c>
      <c r="AY84">
        <v>11.592504</v>
      </c>
      <c r="AZ84">
        <v>7.6440000000000001</v>
      </c>
      <c r="BA84">
        <v>0.6</v>
      </c>
      <c r="BB84">
        <v>12.465999999999999</v>
      </c>
      <c r="BC84">
        <v>0</v>
      </c>
      <c r="BD84" s="57"/>
      <c r="BE84" s="63"/>
      <c r="BF84" s="63"/>
      <c r="BG84" s="63"/>
      <c r="BH84" s="63"/>
      <c r="BI84" s="64">
        <f t="shared" si="1"/>
        <v>1226.519198</v>
      </c>
      <c r="BJ84" s="64">
        <f t="shared" si="2"/>
        <v>166.71908399999998</v>
      </c>
      <c r="BK84" s="64" t="e">
        <f>AK84+AL84+AM84+AP84+#REF!+X84+Y84</f>
        <v>#REF!</v>
      </c>
      <c r="BL84" s="64">
        <f t="shared" si="3"/>
        <v>0</v>
      </c>
      <c r="BM84" s="65">
        <f t="shared" si="7"/>
        <v>1494.177027</v>
      </c>
      <c r="BN84" s="63"/>
      <c r="BO84" s="63"/>
      <c r="BP84" s="66">
        <f t="shared" si="8"/>
        <v>1494.177027</v>
      </c>
      <c r="BQ84" s="67" t="e">
        <f t="shared" si="5"/>
        <v>#REF!</v>
      </c>
      <c r="BR84" s="66" t="e">
        <f t="shared" si="6"/>
        <v>#REF!</v>
      </c>
    </row>
    <row r="85" spans="1:70" ht="18" customHeight="1">
      <c r="A85" s="61" t="s">
        <v>192</v>
      </c>
      <c r="B85" s="68" t="s">
        <v>192</v>
      </c>
      <c r="C85">
        <v>0</v>
      </c>
      <c r="D85">
        <v>0</v>
      </c>
      <c r="E85">
        <v>0</v>
      </c>
      <c r="F85">
        <v>0</v>
      </c>
      <c r="G85">
        <v>0</v>
      </c>
      <c r="H85">
        <v>2.988</v>
      </c>
      <c r="I85">
        <v>75.285854999999998</v>
      </c>
      <c r="J85">
        <v>21.6</v>
      </c>
      <c r="K85">
        <v>79.494479999999996</v>
      </c>
      <c r="L85">
        <v>47.793500000000002</v>
      </c>
      <c r="M85">
        <v>29.6829</v>
      </c>
      <c r="N85">
        <v>0</v>
      </c>
      <c r="O85">
        <v>10.836</v>
      </c>
      <c r="P85">
        <v>5.4180000000000001</v>
      </c>
      <c r="Q85"/>
      <c r="R85">
        <v>1.6625700000000001</v>
      </c>
      <c r="S85">
        <v>46.478974999999998</v>
      </c>
      <c r="T85">
        <v>9.8760480000000008</v>
      </c>
      <c r="U85">
        <v>0</v>
      </c>
      <c r="V85"/>
      <c r="W85">
        <v>0</v>
      </c>
      <c r="X85"/>
      <c r="Y85">
        <v>14.34375</v>
      </c>
      <c r="Z85">
        <v>221.76</v>
      </c>
      <c r="AA85">
        <v>0</v>
      </c>
      <c r="AB85"/>
      <c r="AC85"/>
      <c r="AD85">
        <v>11.6706</v>
      </c>
      <c r="AE85">
        <v>540.48540000000003</v>
      </c>
      <c r="AF85">
        <v>49.4</v>
      </c>
      <c r="AG85">
        <v>8.9921500000000005</v>
      </c>
      <c r="AH85">
        <v>170.99279999999999</v>
      </c>
      <c r="AI85">
        <v>0</v>
      </c>
      <c r="AJ85">
        <v>13.94</v>
      </c>
      <c r="AK85">
        <v>33.03</v>
      </c>
      <c r="AL85">
        <v>16.3125</v>
      </c>
      <c r="AM85">
        <v>33.478124999999999</v>
      </c>
      <c r="AN85">
        <v>6.8310000000000004</v>
      </c>
      <c r="AO85">
        <v>0</v>
      </c>
      <c r="AP85">
        <v>2.3035000000000001</v>
      </c>
      <c r="AQ85">
        <v>0</v>
      </c>
      <c r="AR85"/>
      <c r="AS85"/>
      <c r="AT85"/>
      <c r="AU85">
        <v>3.456</v>
      </c>
      <c r="AV85">
        <v>0.87087000000000003</v>
      </c>
      <c r="AW85">
        <v>0</v>
      </c>
      <c r="AX85">
        <v>5.5359999999999996</v>
      </c>
      <c r="AY85">
        <v>11.592504</v>
      </c>
      <c r="AZ85">
        <v>7.6440000000000001</v>
      </c>
      <c r="BA85">
        <v>0.6</v>
      </c>
      <c r="BB85">
        <v>6.2329999999999997</v>
      </c>
      <c r="BC85">
        <v>0</v>
      </c>
      <c r="BD85" s="57"/>
      <c r="BE85" s="63"/>
      <c r="BF85" s="63"/>
      <c r="BG85" s="63"/>
      <c r="BH85" s="63"/>
      <c r="BI85" s="64">
        <f t="shared" si="1"/>
        <v>1222.9306980000001</v>
      </c>
      <c r="BJ85" s="64">
        <f t="shared" si="2"/>
        <v>166.71908399999998</v>
      </c>
      <c r="BK85" s="64" t="e">
        <f>AK85+AL85+AM85+AP85+#REF!+X85+Y85</f>
        <v>#REF!</v>
      </c>
      <c r="BL85" s="64">
        <f t="shared" si="3"/>
        <v>0</v>
      </c>
      <c r="BM85" s="65">
        <f t="shared" si="7"/>
        <v>1490.5885270000001</v>
      </c>
      <c r="BN85" s="63"/>
      <c r="BO85" s="63"/>
      <c r="BP85" s="66">
        <f t="shared" si="8"/>
        <v>1490.5885270000001</v>
      </c>
      <c r="BQ85" s="67" t="e">
        <f t="shared" si="5"/>
        <v>#REF!</v>
      </c>
      <c r="BR85" s="66" t="e">
        <f t="shared" si="6"/>
        <v>#REF!</v>
      </c>
    </row>
    <row r="86" spans="1:70" ht="18" customHeight="1">
      <c r="A86" s="61" t="s">
        <v>193</v>
      </c>
      <c r="B86" s="68" t="s">
        <v>193</v>
      </c>
      <c r="C86">
        <v>0</v>
      </c>
      <c r="D86">
        <v>0</v>
      </c>
      <c r="E86">
        <v>0</v>
      </c>
      <c r="F86">
        <v>0</v>
      </c>
      <c r="G86">
        <v>0</v>
      </c>
      <c r="H86">
        <v>2.988</v>
      </c>
      <c r="I86">
        <v>75.285854999999998</v>
      </c>
      <c r="J86">
        <v>21.6</v>
      </c>
      <c r="K86">
        <v>79.494479999999996</v>
      </c>
      <c r="L86">
        <v>47.793500000000002</v>
      </c>
      <c r="M86">
        <v>29.6829</v>
      </c>
      <c r="N86">
        <v>0</v>
      </c>
      <c r="O86">
        <v>10.836</v>
      </c>
      <c r="P86">
        <v>5.4180000000000001</v>
      </c>
      <c r="Q86"/>
      <c r="R86">
        <v>1.6625700000000001</v>
      </c>
      <c r="S86">
        <v>45.616475000000001</v>
      </c>
      <c r="T86">
        <v>9.8760480000000008</v>
      </c>
      <c r="U86">
        <v>0</v>
      </c>
      <c r="V86"/>
      <c r="W86">
        <v>0</v>
      </c>
      <c r="X86"/>
      <c r="Y86">
        <v>14.34375</v>
      </c>
      <c r="Z86">
        <v>221.76</v>
      </c>
      <c r="AA86">
        <v>0</v>
      </c>
      <c r="AB86"/>
      <c r="AC86"/>
      <c r="AD86">
        <v>11.6706</v>
      </c>
      <c r="AE86">
        <v>540.48540000000003</v>
      </c>
      <c r="AF86">
        <v>49.4</v>
      </c>
      <c r="AG86">
        <v>8.9921500000000005</v>
      </c>
      <c r="AH86">
        <v>170.99279999999999</v>
      </c>
      <c r="AI86">
        <v>0</v>
      </c>
      <c r="AJ86">
        <v>13.94</v>
      </c>
      <c r="AK86">
        <v>33.03</v>
      </c>
      <c r="AL86">
        <v>16.3125</v>
      </c>
      <c r="AM86">
        <v>33.478124999999999</v>
      </c>
      <c r="AN86">
        <v>6.8310000000000004</v>
      </c>
      <c r="AO86">
        <v>0</v>
      </c>
      <c r="AP86">
        <v>2.3035000000000001</v>
      </c>
      <c r="AQ86">
        <v>0</v>
      </c>
      <c r="AR86"/>
      <c r="AS86"/>
      <c r="AT86"/>
      <c r="AU86">
        <v>3.456</v>
      </c>
      <c r="AV86">
        <v>0.87087000000000003</v>
      </c>
      <c r="AW86">
        <v>0</v>
      </c>
      <c r="AX86">
        <v>5.5359999999999996</v>
      </c>
      <c r="AY86">
        <v>11.592504</v>
      </c>
      <c r="AZ86">
        <v>7.6440000000000001</v>
      </c>
      <c r="BA86">
        <v>0.6</v>
      </c>
      <c r="BB86">
        <v>6.2329999999999997</v>
      </c>
      <c r="BC86">
        <v>0</v>
      </c>
      <c r="BD86" s="57"/>
      <c r="BE86" s="63"/>
      <c r="BF86" s="63"/>
      <c r="BG86" s="63"/>
      <c r="BH86" s="63"/>
      <c r="BI86" s="64">
        <f t="shared" si="1"/>
        <v>1222.0681979999999</v>
      </c>
      <c r="BJ86" s="64">
        <f t="shared" si="2"/>
        <v>166.71908399999998</v>
      </c>
      <c r="BK86" s="64" t="e">
        <f>AK86+AL86+AM86+AP86+#REF!+X86+Y86</f>
        <v>#REF!</v>
      </c>
      <c r="BL86" s="64">
        <f t="shared" si="3"/>
        <v>0</v>
      </c>
      <c r="BM86" s="65">
        <f t="shared" si="7"/>
        <v>1489.7260269999999</v>
      </c>
      <c r="BN86" s="63"/>
      <c r="BO86" s="63"/>
      <c r="BP86" s="66">
        <f t="shared" si="8"/>
        <v>1489.7260269999999</v>
      </c>
      <c r="BQ86" s="67" t="e">
        <f t="shared" si="5"/>
        <v>#REF!</v>
      </c>
      <c r="BR86" s="66" t="e">
        <f t="shared" si="6"/>
        <v>#REF!</v>
      </c>
    </row>
    <row r="87" spans="1:70" ht="18" customHeight="1">
      <c r="A87" s="61" t="s">
        <v>194</v>
      </c>
      <c r="B87" s="68" t="s">
        <v>194</v>
      </c>
      <c r="C87">
        <v>0</v>
      </c>
      <c r="D87">
        <v>0</v>
      </c>
      <c r="E87">
        <v>0</v>
      </c>
      <c r="F87">
        <v>0</v>
      </c>
      <c r="G87">
        <v>0</v>
      </c>
      <c r="H87">
        <v>2.988</v>
      </c>
      <c r="I87">
        <v>75.285854999999998</v>
      </c>
      <c r="J87">
        <v>21.6</v>
      </c>
      <c r="K87">
        <v>79.494479999999996</v>
      </c>
      <c r="L87">
        <v>47.793500000000002</v>
      </c>
      <c r="M87">
        <v>29.6829</v>
      </c>
      <c r="N87">
        <v>0</v>
      </c>
      <c r="O87">
        <v>10.836</v>
      </c>
      <c r="P87">
        <v>5.4180000000000001</v>
      </c>
      <c r="Q87"/>
      <c r="R87">
        <v>1.6625700000000001</v>
      </c>
      <c r="S87">
        <v>45.616475000000001</v>
      </c>
      <c r="T87">
        <v>9.8760480000000008</v>
      </c>
      <c r="U87">
        <v>0</v>
      </c>
      <c r="V87"/>
      <c r="W87">
        <v>0</v>
      </c>
      <c r="X87"/>
      <c r="Y87">
        <v>14.34375</v>
      </c>
      <c r="Z87">
        <v>221.76</v>
      </c>
      <c r="AA87">
        <v>0</v>
      </c>
      <c r="AB87"/>
      <c r="AC87"/>
      <c r="AD87">
        <v>11.6706</v>
      </c>
      <c r="AE87">
        <v>540.48540000000003</v>
      </c>
      <c r="AF87">
        <v>49.4</v>
      </c>
      <c r="AG87">
        <v>8.9921500000000005</v>
      </c>
      <c r="AH87">
        <v>170.99279999999999</v>
      </c>
      <c r="AI87">
        <v>0</v>
      </c>
      <c r="AJ87">
        <v>13.94</v>
      </c>
      <c r="AK87">
        <v>33.03</v>
      </c>
      <c r="AL87">
        <v>16.3125</v>
      </c>
      <c r="AM87">
        <v>33.478124999999999</v>
      </c>
      <c r="AN87">
        <v>6.8310000000000004</v>
      </c>
      <c r="AO87">
        <v>0</v>
      </c>
      <c r="AP87">
        <v>2.3035000000000001</v>
      </c>
      <c r="AQ87">
        <v>0</v>
      </c>
      <c r="AR87"/>
      <c r="AS87"/>
      <c r="AT87"/>
      <c r="AU87">
        <v>3.456</v>
      </c>
      <c r="AV87">
        <v>0.87087000000000003</v>
      </c>
      <c r="AW87">
        <v>0</v>
      </c>
      <c r="AX87">
        <v>5.5359999999999996</v>
      </c>
      <c r="AY87">
        <v>11.592504</v>
      </c>
      <c r="AZ87">
        <v>7.6440000000000001</v>
      </c>
      <c r="BA87">
        <v>0.6</v>
      </c>
      <c r="BB87">
        <v>6.2329999999999997</v>
      </c>
      <c r="BC87">
        <v>0</v>
      </c>
      <c r="BD87" s="57"/>
      <c r="BE87" s="63"/>
      <c r="BF87" s="63"/>
      <c r="BG87" s="63"/>
      <c r="BH87" s="63"/>
      <c r="BI87" s="64">
        <f t="shared" si="1"/>
        <v>1222.0681979999999</v>
      </c>
      <c r="BJ87" s="64">
        <f t="shared" si="2"/>
        <v>166.71908399999998</v>
      </c>
      <c r="BK87" s="64" t="e">
        <f>AK87+AL87+AM87+AP87+#REF!+X87+Y87</f>
        <v>#REF!</v>
      </c>
      <c r="BL87" s="64">
        <f t="shared" si="3"/>
        <v>0</v>
      </c>
      <c r="BM87" s="65">
        <f t="shared" si="7"/>
        <v>1489.7260269999999</v>
      </c>
      <c r="BN87" s="63"/>
      <c r="BO87" s="63"/>
      <c r="BP87" s="66">
        <f t="shared" si="8"/>
        <v>1489.7260269999999</v>
      </c>
      <c r="BQ87" s="67" t="e">
        <f t="shared" si="5"/>
        <v>#REF!</v>
      </c>
      <c r="BR87" s="66" t="e">
        <f t="shared" si="6"/>
        <v>#REF!</v>
      </c>
    </row>
    <row r="88" spans="1:70" ht="18" customHeight="1">
      <c r="A88" s="61" t="s">
        <v>195</v>
      </c>
      <c r="B88" s="68" t="s">
        <v>195</v>
      </c>
      <c r="C88">
        <v>0</v>
      </c>
      <c r="D88">
        <v>0</v>
      </c>
      <c r="E88">
        <v>0</v>
      </c>
      <c r="F88">
        <v>0</v>
      </c>
      <c r="G88">
        <v>0</v>
      </c>
      <c r="H88">
        <v>2.988</v>
      </c>
      <c r="I88">
        <v>75.285854999999998</v>
      </c>
      <c r="J88">
        <v>21.6</v>
      </c>
      <c r="K88">
        <v>79.494479999999996</v>
      </c>
      <c r="L88">
        <v>47.793500000000002</v>
      </c>
      <c r="M88">
        <v>29.6829</v>
      </c>
      <c r="N88">
        <v>0</v>
      </c>
      <c r="O88">
        <v>10.836</v>
      </c>
      <c r="P88">
        <v>5.4180000000000001</v>
      </c>
      <c r="Q88"/>
      <c r="R88">
        <v>1.6625700000000001</v>
      </c>
      <c r="S88">
        <v>45.616475000000001</v>
      </c>
      <c r="T88">
        <v>9.8760480000000008</v>
      </c>
      <c r="U88">
        <v>0</v>
      </c>
      <c r="V88"/>
      <c r="W88">
        <v>0</v>
      </c>
      <c r="X88"/>
      <c r="Y88">
        <v>14.34375</v>
      </c>
      <c r="Z88">
        <v>221.76</v>
      </c>
      <c r="AA88">
        <v>0</v>
      </c>
      <c r="AB88"/>
      <c r="AC88"/>
      <c r="AD88">
        <v>11.6706</v>
      </c>
      <c r="AE88">
        <v>540.48540000000003</v>
      </c>
      <c r="AF88">
        <v>49.4</v>
      </c>
      <c r="AG88">
        <v>8.9921500000000005</v>
      </c>
      <c r="AH88">
        <v>170.99279999999999</v>
      </c>
      <c r="AI88">
        <v>0</v>
      </c>
      <c r="AJ88">
        <v>13.94</v>
      </c>
      <c r="AK88">
        <v>33.03</v>
      </c>
      <c r="AL88">
        <v>16.3125</v>
      </c>
      <c r="AM88">
        <v>33.478124999999999</v>
      </c>
      <c r="AN88">
        <v>6.8310000000000004</v>
      </c>
      <c r="AO88">
        <v>0</v>
      </c>
      <c r="AP88">
        <v>2.3035000000000001</v>
      </c>
      <c r="AQ88">
        <v>0</v>
      </c>
      <c r="AR88"/>
      <c r="AS88"/>
      <c r="AT88"/>
      <c r="AU88">
        <v>3.456</v>
      </c>
      <c r="AV88">
        <v>0.87087000000000003</v>
      </c>
      <c r="AW88">
        <v>0</v>
      </c>
      <c r="AX88">
        <v>5.5359999999999996</v>
      </c>
      <c r="AY88">
        <v>11.592504</v>
      </c>
      <c r="AZ88">
        <v>7.6440000000000001</v>
      </c>
      <c r="BA88">
        <v>0.6</v>
      </c>
      <c r="BB88">
        <v>6.2329999999999997</v>
      </c>
      <c r="BC88">
        <v>0</v>
      </c>
      <c r="BD88" s="57"/>
      <c r="BE88" s="63"/>
      <c r="BF88" s="63"/>
      <c r="BG88" s="63"/>
      <c r="BH88" s="63"/>
      <c r="BI88" s="64">
        <f t="shared" si="1"/>
        <v>1222.0681979999999</v>
      </c>
      <c r="BJ88" s="64">
        <f t="shared" si="2"/>
        <v>166.71908399999998</v>
      </c>
      <c r="BK88" s="64" t="e">
        <f>AK88+AL88+AM88+AP88+#REF!+X88+Y88</f>
        <v>#REF!</v>
      </c>
      <c r="BL88" s="64">
        <f t="shared" si="3"/>
        <v>0</v>
      </c>
      <c r="BM88" s="65">
        <f t="shared" si="7"/>
        <v>1489.7260269999999</v>
      </c>
      <c r="BN88" s="63"/>
      <c r="BO88" s="63"/>
      <c r="BP88" s="66">
        <f t="shared" si="8"/>
        <v>1489.7260269999999</v>
      </c>
      <c r="BQ88" s="67" t="e">
        <f t="shared" si="5"/>
        <v>#REF!</v>
      </c>
      <c r="BR88" s="66" t="e">
        <f t="shared" si="6"/>
        <v>#REF!</v>
      </c>
    </row>
    <row r="89" spans="1:70" ht="18" customHeight="1">
      <c r="A89" s="61" t="s">
        <v>196</v>
      </c>
      <c r="B89" s="68" t="s">
        <v>196</v>
      </c>
      <c r="C89">
        <v>0</v>
      </c>
      <c r="D89">
        <v>0</v>
      </c>
      <c r="E89">
        <v>0</v>
      </c>
      <c r="F89">
        <v>0</v>
      </c>
      <c r="G89">
        <v>0</v>
      </c>
      <c r="H89">
        <v>3.0543999999999998</v>
      </c>
      <c r="I89">
        <v>75.285854999999998</v>
      </c>
      <c r="J89">
        <v>21.6</v>
      </c>
      <c r="K89">
        <v>79.494479999999996</v>
      </c>
      <c r="L89">
        <v>47.793500000000002</v>
      </c>
      <c r="M89">
        <v>29.6829</v>
      </c>
      <c r="N89">
        <v>0</v>
      </c>
      <c r="O89">
        <v>10.836</v>
      </c>
      <c r="P89">
        <v>5.4180000000000001</v>
      </c>
      <c r="Q89"/>
      <c r="R89">
        <v>1.6625700000000001</v>
      </c>
      <c r="S89">
        <v>45.616475000000001</v>
      </c>
      <c r="T89">
        <v>9.8760480000000008</v>
      </c>
      <c r="U89">
        <v>0</v>
      </c>
      <c r="V89"/>
      <c r="W89">
        <v>0</v>
      </c>
      <c r="X89"/>
      <c r="Y89">
        <v>14.34375</v>
      </c>
      <c r="Z89">
        <v>221.76</v>
      </c>
      <c r="AA89">
        <v>0</v>
      </c>
      <c r="AB89"/>
      <c r="AC89"/>
      <c r="AD89">
        <v>11.6706</v>
      </c>
      <c r="AE89">
        <v>540.48540000000003</v>
      </c>
      <c r="AF89">
        <v>15.6</v>
      </c>
      <c r="AG89">
        <v>8.9921500000000005</v>
      </c>
      <c r="AH89">
        <v>170.99279999999999</v>
      </c>
      <c r="AI89">
        <v>0</v>
      </c>
      <c r="AJ89">
        <v>13.94</v>
      </c>
      <c r="AK89">
        <v>33.03</v>
      </c>
      <c r="AL89">
        <v>16.3125</v>
      </c>
      <c r="AM89">
        <v>33.478124999999999</v>
      </c>
      <c r="AN89">
        <v>6.8310000000000004</v>
      </c>
      <c r="AO89">
        <v>0</v>
      </c>
      <c r="AP89">
        <v>2.3035000000000001</v>
      </c>
      <c r="AQ89">
        <v>0</v>
      </c>
      <c r="AR89"/>
      <c r="AS89"/>
      <c r="AT89"/>
      <c r="AU89">
        <v>3.456</v>
      </c>
      <c r="AV89">
        <v>0.87087000000000003</v>
      </c>
      <c r="AW89">
        <v>0</v>
      </c>
      <c r="AX89">
        <v>5.5359999999999996</v>
      </c>
      <c r="AY89">
        <v>11.592504</v>
      </c>
      <c r="AZ89">
        <v>7.6440000000000001</v>
      </c>
      <c r="BA89">
        <v>0.6</v>
      </c>
      <c r="BB89">
        <v>6.5039999999999996</v>
      </c>
      <c r="BC89">
        <v>0</v>
      </c>
      <c r="BD89" s="57"/>
      <c r="BE89" s="63"/>
      <c r="BF89" s="63"/>
      <c r="BG89" s="63"/>
      <c r="BH89" s="63"/>
      <c r="BI89" s="64">
        <f t="shared" si="1"/>
        <v>1188.5391980000002</v>
      </c>
      <c r="BJ89" s="64">
        <f t="shared" si="2"/>
        <v>166.785484</v>
      </c>
      <c r="BK89" s="64" t="e">
        <f>AK89+AL89+AM89+AP89+#REF!+X89+Y89</f>
        <v>#REF!</v>
      </c>
      <c r="BL89" s="64">
        <f t="shared" si="3"/>
        <v>0</v>
      </c>
      <c r="BM89" s="65">
        <f t="shared" si="7"/>
        <v>1456.2634269999999</v>
      </c>
      <c r="BN89" s="63"/>
      <c r="BO89" s="63"/>
      <c r="BP89" s="66">
        <f t="shared" si="8"/>
        <v>1456.2634269999999</v>
      </c>
      <c r="BQ89" s="67" t="e">
        <f t="shared" si="5"/>
        <v>#REF!</v>
      </c>
      <c r="BR89" s="66" t="e">
        <f t="shared" si="6"/>
        <v>#REF!</v>
      </c>
    </row>
    <row r="90" spans="1:70" ht="18" customHeight="1">
      <c r="A90" s="61" t="s">
        <v>197</v>
      </c>
      <c r="B90" s="68" t="s">
        <v>197</v>
      </c>
      <c r="C90">
        <v>0</v>
      </c>
      <c r="D90">
        <v>0</v>
      </c>
      <c r="E90">
        <v>0</v>
      </c>
      <c r="F90">
        <v>0</v>
      </c>
      <c r="G90">
        <v>0</v>
      </c>
      <c r="H90">
        <v>3.0543999999999998</v>
      </c>
      <c r="I90">
        <v>75.285854999999998</v>
      </c>
      <c r="J90">
        <v>21.6</v>
      </c>
      <c r="K90">
        <v>79.494479999999996</v>
      </c>
      <c r="L90">
        <v>47.793500000000002</v>
      </c>
      <c r="M90">
        <v>29.6829</v>
      </c>
      <c r="N90">
        <v>0</v>
      </c>
      <c r="O90">
        <v>10.836</v>
      </c>
      <c r="P90">
        <v>5.4180000000000001</v>
      </c>
      <c r="Q90"/>
      <c r="R90">
        <v>1.6625700000000001</v>
      </c>
      <c r="S90">
        <v>45.616475000000001</v>
      </c>
      <c r="T90">
        <v>9.8760480000000008</v>
      </c>
      <c r="U90">
        <v>0</v>
      </c>
      <c r="V90"/>
      <c r="W90">
        <v>0</v>
      </c>
      <c r="X90"/>
      <c r="Y90">
        <v>14.34375</v>
      </c>
      <c r="Z90">
        <v>221.76</v>
      </c>
      <c r="AA90">
        <v>0</v>
      </c>
      <c r="AB90"/>
      <c r="AC90"/>
      <c r="AD90">
        <v>11.6706</v>
      </c>
      <c r="AE90">
        <v>540.48540000000003</v>
      </c>
      <c r="AF90">
        <v>15.6</v>
      </c>
      <c r="AG90">
        <v>8.9921500000000005</v>
      </c>
      <c r="AH90">
        <v>170.99279999999999</v>
      </c>
      <c r="AI90">
        <v>0</v>
      </c>
      <c r="AJ90">
        <v>13.94</v>
      </c>
      <c r="AK90">
        <v>33.03</v>
      </c>
      <c r="AL90">
        <v>16.3125</v>
      </c>
      <c r="AM90">
        <v>33.478124999999999</v>
      </c>
      <c r="AN90">
        <v>6.8310000000000004</v>
      </c>
      <c r="AO90">
        <v>0</v>
      </c>
      <c r="AP90">
        <v>2.3035000000000001</v>
      </c>
      <c r="AQ90">
        <v>0</v>
      </c>
      <c r="AR90"/>
      <c r="AS90"/>
      <c r="AT90"/>
      <c r="AU90">
        <v>3.456</v>
      </c>
      <c r="AV90">
        <v>0.87087000000000003</v>
      </c>
      <c r="AW90">
        <v>0</v>
      </c>
      <c r="AX90">
        <v>5.5359999999999996</v>
      </c>
      <c r="AY90">
        <v>11.592504</v>
      </c>
      <c r="AZ90">
        <v>7.6440000000000001</v>
      </c>
      <c r="BA90">
        <v>0.6</v>
      </c>
      <c r="BB90">
        <v>6.5039999999999996</v>
      </c>
      <c r="BC90">
        <v>0</v>
      </c>
      <c r="BD90" s="57"/>
      <c r="BE90" s="63"/>
      <c r="BF90" s="63"/>
      <c r="BG90" s="63"/>
      <c r="BH90" s="63"/>
      <c r="BI90" s="64">
        <f t="shared" si="1"/>
        <v>1188.5391980000002</v>
      </c>
      <c r="BJ90" s="64">
        <f t="shared" si="2"/>
        <v>166.785484</v>
      </c>
      <c r="BK90" s="64" t="e">
        <f>AK90+AL90+AM90+AP90+#REF!+X90+Y90</f>
        <v>#REF!</v>
      </c>
      <c r="BL90" s="64">
        <f t="shared" si="3"/>
        <v>0</v>
      </c>
      <c r="BM90" s="65">
        <f t="shared" si="7"/>
        <v>1456.2634269999999</v>
      </c>
      <c r="BN90" s="63"/>
      <c r="BO90" s="63"/>
      <c r="BP90" s="66">
        <f t="shared" si="8"/>
        <v>1456.2634269999999</v>
      </c>
      <c r="BQ90" s="67" t="e">
        <f t="shared" si="5"/>
        <v>#REF!</v>
      </c>
      <c r="BR90" s="66" t="e">
        <f t="shared" si="6"/>
        <v>#REF!</v>
      </c>
    </row>
    <row r="91" spans="1:70" ht="18" customHeight="1">
      <c r="A91" s="61" t="s">
        <v>198</v>
      </c>
      <c r="B91" s="68" t="s">
        <v>198</v>
      </c>
      <c r="C91">
        <v>0</v>
      </c>
      <c r="D91">
        <v>0</v>
      </c>
      <c r="E91">
        <v>0</v>
      </c>
      <c r="F91">
        <v>0</v>
      </c>
      <c r="G91">
        <v>0</v>
      </c>
      <c r="H91">
        <v>3.0543999999999998</v>
      </c>
      <c r="I91">
        <v>75.285854999999998</v>
      </c>
      <c r="J91">
        <v>21.6</v>
      </c>
      <c r="K91">
        <v>79.494479999999996</v>
      </c>
      <c r="L91">
        <v>47.793500000000002</v>
      </c>
      <c r="M91">
        <v>29.6829</v>
      </c>
      <c r="N91">
        <v>0</v>
      </c>
      <c r="O91">
        <v>10.836</v>
      </c>
      <c r="P91">
        <v>5.4180000000000001</v>
      </c>
      <c r="Q91"/>
      <c r="R91">
        <v>1.6625700000000001</v>
      </c>
      <c r="S91">
        <v>45.616475000000001</v>
      </c>
      <c r="T91">
        <v>9.8760480000000008</v>
      </c>
      <c r="U91">
        <v>0</v>
      </c>
      <c r="V91"/>
      <c r="W91">
        <v>0</v>
      </c>
      <c r="X91"/>
      <c r="Y91">
        <v>14.34375</v>
      </c>
      <c r="Z91">
        <v>221.76</v>
      </c>
      <c r="AA91">
        <v>0</v>
      </c>
      <c r="AB91"/>
      <c r="AC91"/>
      <c r="AD91">
        <v>11.6706</v>
      </c>
      <c r="AE91">
        <v>540.48540000000003</v>
      </c>
      <c r="AF91">
        <v>15.6</v>
      </c>
      <c r="AG91">
        <v>8.9921500000000005</v>
      </c>
      <c r="AH91">
        <v>170.99279999999999</v>
      </c>
      <c r="AI91">
        <v>0</v>
      </c>
      <c r="AJ91">
        <v>13.94</v>
      </c>
      <c r="AK91">
        <v>33.03</v>
      </c>
      <c r="AL91">
        <v>16.3125</v>
      </c>
      <c r="AM91">
        <v>33.478124999999999</v>
      </c>
      <c r="AN91">
        <v>5.0490000000000004</v>
      </c>
      <c r="AO91">
        <v>0</v>
      </c>
      <c r="AP91">
        <v>2.3035000000000001</v>
      </c>
      <c r="AQ91">
        <v>0</v>
      </c>
      <c r="AR91"/>
      <c r="AS91"/>
      <c r="AT91"/>
      <c r="AU91">
        <v>3.456</v>
      </c>
      <c r="AV91">
        <v>0.87087000000000003</v>
      </c>
      <c r="AW91">
        <v>0</v>
      </c>
      <c r="AX91">
        <v>5.5359999999999996</v>
      </c>
      <c r="AY91">
        <v>11.592504</v>
      </c>
      <c r="AZ91">
        <v>7.6440000000000001</v>
      </c>
      <c r="BA91">
        <v>0.6</v>
      </c>
      <c r="BB91">
        <v>6.5039999999999996</v>
      </c>
      <c r="BC91">
        <v>0</v>
      </c>
      <c r="BD91" s="57"/>
      <c r="BE91" s="63"/>
      <c r="BF91" s="63"/>
      <c r="BG91" s="63"/>
      <c r="BH91" s="63"/>
      <c r="BI91" s="64">
        <f t="shared" si="1"/>
        <v>1186.7571980000002</v>
      </c>
      <c r="BJ91" s="64">
        <f t="shared" si="2"/>
        <v>166.785484</v>
      </c>
      <c r="BK91" s="64" t="e">
        <f>AK91+AL91+AM91+AP91+#REF!+X91+Y91</f>
        <v>#REF!</v>
      </c>
      <c r="BL91" s="64">
        <f t="shared" si="3"/>
        <v>0</v>
      </c>
      <c r="BM91" s="65">
        <f t="shared" si="7"/>
        <v>1454.4814269999999</v>
      </c>
      <c r="BN91" s="63"/>
      <c r="BO91" s="63"/>
      <c r="BP91" s="66">
        <f t="shared" si="8"/>
        <v>1454.4814269999999</v>
      </c>
      <c r="BQ91" s="67" t="e">
        <f t="shared" si="5"/>
        <v>#REF!</v>
      </c>
      <c r="BR91" s="66" t="e">
        <f>BP91-BQ91</f>
        <v>#REF!</v>
      </c>
    </row>
    <row r="92" spans="1:70" ht="18" customHeight="1">
      <c r="A92" s="61" t="s">
        <v>199</v>
      </c>
      <c r="B92" s="68" t="s">
        <v>199</v>
      </c>
      <c r="C92">
        <v>0</v>
      </c>
      <c r="D92">
        <v>0</v>
      </c>
      <c r="E92">
        <v>0</v>
      </c>
      <c r="F92">
        <v>0</v>
      </c>
      <c r="G92">
        <v>0</v>
      </c>
      <c r="H92">
        <v>3.0543999999999998</v>
      </c>
      <c r="I92">
        <v>75.285854999999998</v>
      </c>
      <c r="J92">
        <v>21.6</v>
      </c>
      <c r="K92">
        <v>79.494479999999996</v>
      </c>
      <c r="L92">
        <v>47.793500000000002</v>
      </c>
      <c r="M92">
        <v>29.6829</v>
      </c>
      <c r="N92">
        <v>0</v>
      </c>
      <c r="O92">
        <v>10.836</v>
      </c>
      <c r="P92">
        <v>5.4180000000000001</v>
      </c>
      <c r="Q92"/>
      <c r="R92">
        <v>1.6625700000000001</v>
      </c>
      <c r="S92">
        <v>46.478974999999998</v>
      </c>
      <c r="T92">
        <v>9.8760480000000008</v>
      </c>
      <c r="U92">
        <v>0</v>
      </c>
      <c r="V92"/>
      <c r="W92">
        <v>0</v>
      </c>
      <c r="X92"/>
      <c r="Y92">
        <v>14.34375</v>
      </c>
      <c r="Z92">
        <v>221.76</v>
      </c>
      <c r="AA92">
        <v>0</v>
      </c>
      <c r="AB92"/>
      <c r="AC92"/>
      <c r="AD92">
        <v>11.6706</v>
      </c>
      <c r="AE92">
        <v>540.48540000000003</v>
      </c>
      <c r="AF92">
        <v>15.6</v>
      </c>
      <c r="AG92">
        <v>8.9921500000000005</v>
      </c>
      <c r="AH92">
        <v>170.99279999999999</v>
      </c>
      <c r="AI92">
        <v>0</v>
      </c>
      <c r="AJ92">
        <v>13.94</v>
      </c>
      <c r="AK92">
        <v>33.03</v>
      </c>
      <c r="AL92">
        <v>16.3125</v>
      </c>
      <c r="AM92">
        <v>33.478124999999999</v>
      </c>
      <c r="AN92">
        <v>4.0590000000000002</v>
      </c>
      <c r="AO92">
        <v>0</v>
      </c>
      <c r="AP92">
        <v>2.3035000000000001</v>
      </c>
      <c r="AQ92">
        <v>0</v>
      </c>
      <c r="AR92"/>
      <c r="AS92"/>
      <c r="AT92"/>
      <c r="AU92">
        <v>3.456</v>
      </c>
      <c r="AV92">
        <v>0.87087000000000003</v>
      </c>
      <c r="AW92">
        <v>0</v>
      </c>
      <c r="AX92">
        <v>5.5359999999999996</v>
      </c>
      <c r="AY92">
        <v>11.592504</v>
      </c>
      <c r="AZ92">
        <v>7.6440000000000001</v>
      </c>
      <c r="BA92">
        <v>0.6</v>
      </c>
      <c r="BB92">
        <v>6.5039999999999996</v>
      </c>
      <c r="BC92">
        <v>0</v>
      </c>
      <c r="BD92" s="57"/>
      <c r="BE92" s="63"/>
      <c r="BF92" s="63"/>
      <c r="BG92" s="63"/>
      <c r="BH92" s="63"/>
      <c r="BI92" s="64">
        <f t="shared" si="1"/>
        <v>1186.6296980000002</v>
      </c>
      <c r="BJ92" s="64">
        <f t="shared" si="2"/>
        <v>166.785484</v>
      </c>
      <c r="BK92" s="64" t="e">
        <f>AK92+AL92+AM92+AP92+#REF!+X92+Y92</f>
        <v>#REF!</v>
      </c>
      <c r="BL92" s="64">
        <f t="shared" si="3"/>
        <v>0</v>
      </c>
      <c r="BM92" s="65">
        <f t="shared" si="7"/>
        <v>1454.3539269999997</v>
      </c>
      <c r="BN92" s="63"/>
      <c r="BO92" s="63"/>
      <c r="BP92" s="66">
        <f t="shared" si="8"/>
        <v>1454.3539269999997</v>
      </c>
      <c r="BQ92" s="67" t="e">
        <f t="shared" si="5"/>
        <v>#REF!</v>
      </c>
      <c r="BR92" s="66" t="e">
        <f t="shared" si="6"/>
        <v>#REF!</v>
      </c>
    </row>
    <row r="93" spans="1:70" ht="18" customHeight="1">
      <c r="A93" s="61" t="s">
        <v>200</v>
      </c>
      <c r="B93" s="68" t="s">
        <v>200</v>
      </c>
      <c r="C93">
        <v>0</v>
      </c>
      <c r="D93">
        <v>0</v>
      </c>
      <c r="E93">
        <v>0</v>
      </c>
      <c r="F93">
        <v>0</v>
      </c>
      <c r="G93">
        <v>0</v>
      </c>
      <c r="H93">
        <v>3.0543999999999998</v>
      </c>
      <c r="I93">
        <v>75.285854999999998</v>
      </c>
      <c r="J93">
        <v>21.6</v>
      </c>
      <c r="K93">
        <v>79.494479999999996</v>
      </c>
      <c r="L93">
        <v>47.793500000000002</v>
      </c>
      <c r="M93">
        <v>29.6829</v>
      </c>
      <c r="N93">
        <v>0</v>
      </c>
      <c r="O93">
        <v>10.836</v>
      </c>
      <c r="P93">
        <v>5.4180000000000001</v>
      </c>
      <c r="Q93"/>
      <c r="R93">
        <v>1.6625700000000001</v>
      </c>
      <c r="S93">
        <v>45.616475000000001</v>
      </c>
      <c r="T93">
        <v>9.8760480000000008</v>
      </c>
      <c r="U93">
        <v>0</v>
      </c>
      <c r="V93"/>
      <c r="W93">
        <v>0</v>
      </c>
      <c r="X93"/>
      <c r="Y93">
        <v>14.34375</v>
      </c>
      <c r="Z93">
        <v>221.76</v>
      </c>
      <c r="AA93">
        <v>0</v>
      </c>
      <c r="AB93"/>
      <c r="AC93"/>
      <c r="AD93">
        <v>11.6706</v>
      </c>
      <c r="AE93">
        <v>540.48540000000003</v>
      </c>
      <c r="AF93">
        <v>15.6</v>
      </c>
      <c r="AG93">
        <v>8.9921500000000005</v>
      </c>
      <c r="AH93">
        <v>170.99279999999999</v>
      </c>
      <c r="AI93">
        <v>0</v>
      </c>
      <c r="AJ93">
        <v>13.94</v>
      </c>
      <c r="AK93">
        <v>33.03</v>
      </c>
      <c r="AL93">
        <v>16.3125</v>
      </c>
      <c r="AM93">
        <v>33.478124999999999</v>
      </c>
      <c r="AN93">
        <v>4.0590000000000002</v>
      </c>
      <c r="AO93">
        <v>0</v>
      </c>
      <c r="AP93">
        <v>2.3035000000000001</v>
      </c>
      <c r="AQ93">
        <v>0</v>
      </c>
      <c r="AR93"/>
      <c r="AS93"/>
      <c r="AT93"/>
      <c r="AU93">
        <v>3.456</v>
      </c>
      <c r="AV93">
        <v>0.87087000000000003</v>
      </c>
      <c r="AW93">
        <v>0</v>
      </c>
      <c r="AX93">
        <v>5.5359999999999996</v>
      </c>
      <c r="AY93">
        <v>11.592504</v>
      </c>
      <c r="AZ93">
        <v>7.6440000000000001</v>
      </c>
      <c r="BA93">
        <v>0.6</v>
      </c>
      <c r="BB93">
        <v>6.5039999999999996</v>
      </c>
      <c r="BC93">
        <v>0</v>
      </c>
      <c r="BD93" s="57"/>
      <c r="BE93" s="63"/>
      <c r="BF93" s="63"/>
      <c r="BG93" s="63"/>
      <c r="BH93" s="63"/>
      <c r="BI93" s="64">
        <f t="shared" si="1"/>
        <v>1185.767198</v>
      </c>
      <c r="BJ93" s="64">
        <f t="shared" si="2"/>
        <v>166.785484</v>
      </c>
      <c r="BK93" s="64" t="e">
        <f>AK93+AL93+AM93+AP93+#REF!+X93+Y93</f>
        <v>#REF!</v>
      </c>
      <c r="BL93" s="64">
        <f t="shared" si="3"/>
        <v>0</v>
      </c>
      <c r="BM93" s="65">
        <f t="shared" si="7"/>
        <v>1453.4914269999999</v>
      </c>
      <c r="BN93" s="63"/>
      <c r="BO93" s="63"/>
      <c r="BP93" s="66">
        <f t="shared" si="8"/>
        <v>1453.4914269999999</v>
      </c>
      <c r="BQ93" s="67" t="e">
        <f t="shared" si="5"/>
        <v>#REF!</v>
      </c>
      <c r="BR93" s="66" t="e">
        <f t="shared" si="6"/>
        <v>#REF!</v>
      </c>
    </row>
    <row r="94" spans="1:70" ht="18" customHeight="1">
      <c r="A94" s="61" t="s">
        <v>201</v>
      </c>
      <c r="B94" s="68" t="s">
        <v>201</v>
      </c>
      <c r="C94">
        <v>0</v>
      </c>
      <c r="D94">
        <v>0</v>
      </c>
      <c r="E94">
        <v>0</v>
      </c>
      <c r="F94">
        <v>0</v>
      </c>
      <c r="G94">
        <v>0</v>
      </c>
      <c r="H94">
        <v>3.0543999999999998</v>
      </c>
      <c r="I94">
        <v>75.285854999999998</v>
      </c>
      <c r="J94">
        <v>21.6</v>
      </c>
      <c r="K94">
        <v>79.494479999999996</v>
      </c>
      <c r="L94">
        <v>47.793500000000002</v>
      </c>
      <c r="M94">
        <v>29.6829</v>
      </c>
      <c r="N94">
        <v>0</v>
      </c>
      <c r="O94">
        <v>10.836</v>
      </c>
      <c r="P94">
        <v>5.4180000000000001</v>
      </c>
      <c r="Q94"/>
      <c r="R94">
        <v>1.6625700000000001</v>
      </c>
      <c r="S94">
        <v>45.616475000000001</v>
      </c>
      <c r="T94">
        <v>9.8760480000000008</v>
      </c>
      <c r="U94">
        <v>0</v>
      </c>
      <c r="V94"/>
      <c r="W94">
        <v>0</v>
      </c>
      <c r="X94"/>
      <c r="Y94">
        <v>14.34375</v>
      </c>
      <c r="Z94">
        <v>221.76</v>
      </c>
      <c r="AA94">
        <v>0</v>
      </c>
      <c r="AB94"/>
      <c r="AC94"/>
      <c r="AD94">
        <v>11.6706</v>
      </c>
      <c r="AE94">
        <v>540.48540000000003</v>
      </c>
      <c r="AF94">
        <v>15.6</v>
      </c>
      <c r="AG94">
        <v>8.9921500000000005</v>
      </c>
      <c r="AH94">
        <v>170.99279999999999</v>
      </c>
      <c r="AI94">
        <v>0</v>
      </c>
      <c r="AJ94">
        <v>13.94</v>
      </c>
      <c r="AK94">
        <v>33.03</v>
      </c>
      <c r="AL94">
        <v>16.3125</v>
      </c>
      <c r="AM94">
        <v>33.478124999999999</v>
      </c>
      <c r="AN94">
        <v>4.0590000000000002</v>
      </c>
      <c r="AO94">
        <v>0</v>
      </c>
      <c r="AP94">
        <v>2.3035000000000001</v>
      </c>
      <c r="AQ94">
        <v>0</v>
      </c>
      <c r="AR94"/>
      <c r="AS94"/>
      <c r="AT94"/>
      <c r="AU94">
        <v>3.456</v>
      </c>
      <c r="AV94">
        <v>0.87087000000000003</v>
      </c>
      <c r="AW94">
        <v>0</v>
      </c>
      <c r="AX94">
        <v>5.5359999999999996</v>
      </c>
      <c r="AY94">
        <v>11.592504</v>
      </c>
      <c r="AZ94">
        <v>7.6440000000000001</v>
      </c>
      <c r="BA94">
        <v>0.6</v>
      </c>
      <c r="BB94">
        <v>6.5039999999999996</v>
      </c>
      <c r="BC94">
        <v>0</v>
      </c>
      <c r="BD94" s="57"/>
      <c r="BE94" s="63"/>
      <c r="BF94" s="63"/>
      <c r="BG94" s="63"/>
      <c r="BH94" s="63"/>
      <c r="BI94" s="64">
        <f t="shared" si="1"/>
        <v>1185.767198</v>
      </c>
      <c r="BJ94" s="64">
        <f t="shared" si="2"/>
        <v>166.785484</v>
      </c>
      <c r="BK94" s="64" t="e">
        <f>AK94+AL94+AM94+AP94+#REF!+X94+Y94</f>
        <v>#REF!</v>
      </c>
      <c r="BL94" s="64">
        <f t="shared" si="3"/>
        <v>0</v>
      </c>
      <c r="BM94" s="65">
        <f t="shared" si="7"/>
        <v>1453.4914269999999</v>
      </c>
      <c r="BN94" s="63"/>
      <c r="BO94" s="63"/>
      <c r="BP94" s="66">
        <f t="shared" si="8"/>
        <v>1453.4914269999999</v>
      </c>
      <c r="BQ94" s="67" t="e">
        <f t="shared" si="5"/>
        <v>#REF!</v>
      </c>
      <c r="BR94" s="66" t="e">
        <f t="shared" si="6"/>
        <v>#REF!</v>
      </c>
    </row>
    <row r="95" spans="1:70" ht="18" customHeight="1">
      <c r="A95" s="61" t="s">
        <v>202</v>
      </c>
      <c r="B95" s="68" t="s">
        <v>202</v>
      </c>
      <c r="C95">
        <v>0</v>
      </c>
      <c r="D95">
        <v>0</v>
      </c>
      <c r="E95">
        <v>0</v>
      </c>
      <c r="F95">
        <v>0</v>
      </c>
      <c r="G95">
        <v>0</v>
      </c>
      <c r="H95">
        <v>3.0543999999999998</v>
      </c>
      <c r="I95">
        <v>68.885389000000004</v>
      </c>
      <c r="J95">
        <v>14.4</v>
      </c>
      <c r="K95">
        <v>79.494479999999996</v>
      </c>
      <c r="L95">
        <v>46.445880000000002</v>
      </c>
      <c r="M95">
        <v>29.6829</v>
      </c>
      <c r="N95">
        <v>0</v>
      </c>
      <c r="O95">
        <v>10.836</v>
      </c>
      <c r="P95">
        <v>5.4180000000000001</v>
      </c>
      <c r="Q95"/>
      <c r="R95">
        <v>1.6625700000000001</v>
      </c>
      <c r="S95">
        <v>36.991475000000001</v>
      </c>
      <c r="T95">
        <v>9.8760480000000008</v>
      </c>
      <c r="U95">
        <v>0</v>
      </c>
      <c r="V95"/>
      <c r="W95">
        <v>0</v>
      </c>
      <c r="X95"/>
      <c r="Y95">
        <v>14.34375</v>
      </c>
      <c r="Z95">
        <v>221.76</v>
      </c>
      <c r="AA95">
        <v>0</v>
      </c>
      <c r="AB95"/>
      <c r="AC95"/>
      <c r="AD95">
        <v>11.6706</v>
      </c>
      <c r="AE95">
        <v>540.48540000000003</v>
      </c>
      <c r="AF95">
        <v>15.6</v>
      </c>
      <c r="AG95">
        <v>7.2637499999999999</v>
      </c>
      <c r="AH95">
        <v>170.99279999999999</v>
      </c>
      <c r="AI95">
        <v>0</v>
      </c>
      <c r="AJ95">
        <v>13.94</v>
      </c>
      <c r="AK95">
        <v>33.03</v>
      </c>
      <c r="AL95">
        <v>16.3125</v>
      </c>
      <c r="AM95">
        <v>33.478124999999999</v>
      </c>
      <c r="AN95">
        <v>4.0590000000000002</v>
      </c>
      <c r="AO95">
        <v>0</v>
      </c>
      <c r="AP95">
        <v>2.3035000000000001</v>
      </c>
      <c r="AQ95">
        <v>0</v>
      </c>
      <c r="AR95"/>
      <c r="AS95"/>
      <c r="AT95"/>
      <c r="AU95">
        <v>3.456</v>
      </c>
      <c r="AV95">
        <v>0.87087000000000003</v>
      </c>
      <c r="AW95">
        <v>0</v>
      </c>
      <c r="AX95">
        <v>5.5359999999999996</v>
      </c>
      <c r="AY95">
        <v>11.592504</v>
      </c>
      <c r="AZ95">
        <v>7.6440000000000001</v>
      </c>
      <c r="BA95">
        <v>0.6</v>
      </c>
      <c r="BB95">
        <v>6.5039999999999996</v>
      </c>
      <c r="BC95">
        <v>0</v>
      </c>
      <c r="BD95" s="57"/>
      <c r="BE95" s="63"/>
      <c r="BF95" s="63"/>
      <c r="BG95" s="63"/>
      <c r="BH95" s="63"/>
      <c r="BI95" s="64">
        <f t="shared" si="1"/>
        <v>1161.8133320000002</v>
      </c>
      <c r="BJ95" s="64">
        <f t="shared" si="2"/>
        <v>165.43786399999999</v>
      </c>
      <c r="BK95" s="64" t="e">
        <f>AK95+AL95+AM95+AP95+#REF!+X95+Y95</f>
        <v>#REF!</v>
      </c>
      <c r="BL95" s="64">
        <f t="shared" si="3"/>
        <v>0</v>
      </c>
      <c r="BM95" s="65">
        <f t="shared" si="7"/>
        <v>1428.1899409999996</v>
      </c>
      <c r="BN95" s="63"/>
      <c r="BO95" s="63"/>
      <c r="BP95" s="66">
        <f t="shared" si="8"/>
        <v>1428.1899409999996</v>
      </c>
      <c r="BQ95" s="67" t="e">
        <f t="shared" si="5"/>
        <v>#REF!</v>
      </c>
      <c r="BR95" s="66" t="e">
        <f>BP95-BQ95</f>
        <v>#REF!</v>
      </c>
    </row>
    <row r="96" spans="1:70" ht="18" customHeight="1">
      <c r="A96" s="61" t="s">
        <v>203</v>
      </c>
      <c r="B96" s="68" t="s">
        <v>203</v>
      </c>
      <c r="C96">
        <v>0</v>
      </c>
      <c r="D96">
        <v>0</v>
      </c>
      <c r="E96">
        <v>0</v>
      </c>
      <c r="F96">
        <v>0</v>
      </c>
      <c r="G96">
        <v>0</v>
      </c>
      <c r="H96">
        <v>3.0543999999999998</v>
      </c>
      <c r="I96">
        <v>59.376125000000002</v>
      </c>
      <c r="J96">
        <v>14.4</v>
      </c>
      <c r="K96">
        <v>79.494479999999996</v>
      </c>
      <c r="L96">
        <v>46.445880000000002</v>
      </c>
      <c r="M96">
        <v>29.6829</v>
      </c>
      <c r="N96">
        <v>0</v>
      </c>
      <c r="O96">
        <v>10.836</v>
      </c>
      <c r="P96">
        <v>5.4180000000000001</v>
      </c>
      <c r="Q96"/>
      <c r="R96">
        <v>1.6625700000000001</v>
      </c>
      <c r="S96">
        <v>36.991475000000001</v>
      </c>
      <c r="T96">
        <v>9.8760480000000008</v>
      </c>
      <c r="U96">
        <v>0</v>
      </c>
      <c r="V96"/>
      <c r="W96">
        <v>0</v>
      </c>
      <c r="X96"/>
      <c r="Y96">
        <v>14.34375</v>
      </c>
      <c r="Z96">
        <v>221.76</v>
      </c>
      <c r="AA96">
        <v>0</v>
      </c>
      <c r="AB96"/>
      <c r="AC96"/>
      <c r="AD96">
        <v>11.6706</v>
      </c>
      <c r="AE96">
        <v>540.48540000000003</v>
      </c>
      <c r="AF96">
        <v>15.6</v>
      </c>
      <c r="AG96">
        <v>7.2637499999999999</v>
      </c>
      <c r="AH96">
        <v>170.99279999999999</v>
      </c>
      <c r="AI96">
        <v>0</v>
      </c>
      <c r="AJ96">
        <v>13.94</v>
      </c>
      <c r="AK96">
        <v>33.03</v>
      </c>
      <c r="AL96">
        <v>16.3125</v>
      </c>
      <c r="AM96">
        <v>33.478124999999999</v>
      </c>
      <c r="AN96">
        <v>4.0590000000000002</v>
      </c>
      <c r="AO96">
        <v>0</v>
      </c>
      <c r="AP96">
        <v>2.3035000000000001</v>
      </c>
      <c r="AQ96">
        <v>0</v>
      </c>
      <c r="AR96"/>
      <c r="AS96"/>
      <c r="AT96"/>
      <c r="AU96">
        <v>3.456</v>
      </c>
      <c r="AV96">
        <v>0.87087000000000003</v>
      </c>
      <c r="AW96">
        <v>0</v>
      </c>
      <c r="AX96">
        <v>5.5359999999999996</v>
      </c>
      <c r="AY96">
        <v>11.592504</v>
      </c>
      <c r="AZ96">
        <v>7.6440000000000001</v>
      </c>
      <c r="BA96">
        <v>0.6</v>
      </c>
      <c r="BB96">
        <v>6.5039999999999996</v>
      </c>
      <c r="BC96">
        <v>0</v>
      </c>
      <c r="BD96" s="57"/>
      <c r="BE96" s="63"/>
      <c r="BF96" s="63"/>
      <c r="BG96" s="63"/>
      <c r="BH96" s="63"/>
      <c r="BI96" s="64">
        <f t="shared" si="1"/>
        <v>1152.3040679999999</v>
      </c>
      <c r="BJ96" s="64">
        <f t="shared" si="2"/>
        <v>165.43786399999999</v>
      </c>
      <c r="BK96" s="64" t="e">
        <f>AK96+AL96+AM96+AP96+#REF!+X96+Y96</f>
        <v>#REF!</v>
      </c>
      <c r="BL96" s="64">
        <f t="shared" si="3"/>
        <v>0</v>
      </c>
      <c r="BM96" s="65">
        <f t="shared" si="7"/>
        <v>1418.6806769999998</v>
      </c>
      <c r="BN96" s="63"/>
      <c r="BO96" s="63"/>
      <c r="BP96" s="66">
        <f t="shared" si="8"/>
        <v>1418.6806769999998</v>
      </c>
      <c r="BQ96" s="67" t="e">
        <f t="shared" si="5"/>
        <v>#REF!</v>
      </c>
      <c r="BR96" s="66" t="e">
        <f t="shared" si="6"/>
        <v>#REF!</v>
      </c>
    </row>
    <row r="97" spans="1:70" ht="18" customHeight="1">
      <c r="A97" s="61" t="s">
        <v>204</v>
      </c>
      <c r="B97" s="68" t="s">
        <v>204</v>
      </c>
      <c r="C97">
        <v>0</v>
      </c>
      <c r="D97">
        <v>0</v>
      </c>
      <c r="E97">
        <v>0</v>
      </c>
      <c r="F97">
        <v>0</v>
      </c>
      <c r="G97">
        <v>0</v>
      </c>
      <c r="H97">
        <v>3.0543999999999998</v>
      </c>
      <c r="I97">
        <v>49.866861</v>
      </c>
      <c r="J97">
        <v>14.4</v>
      </c>
      <c r="K97">
        <v>79.494479999999996</v>
      </c>
      <c r="L97">
        <v>46.445880000000002</v>
      </c>
      <c r="M97">
        <v>29.6829</v>
      </c>
      <c r="N97">
        <v>0</v>
      </c>
      <c r="O97">
        <v>10.836</v>
      </c>
      <c r="P97">
        <v>5.4180000000000001</v>
      </c>
      <c r="Q97"/>
      <c r="R97">
        <v>1.41309</v>
      </c>
      <c r="S97">
        <v>33.253974999999997</v>
      </c>
      <c r="T97">
        <v>9.8760480000000008</v>
      </c>
      <c r="U97">
        <v>0</v>
      </c>
      <c r="V97"/>
      <c r="W97">
        <v>0</v>
      </c>
      <c r="X97"/>
      <c r="Y97">
        <v>14.34375</v>
      </c>
      <c r="Z97">
        <v>221.76</v>
      </c>
      <c r="AA97">
        <v>0</v>
      </c>
      <c r="AB97"/>
      <c r="AC97"/>
      <c r="AD97">
        <v>11.6706</v>
      </c>
      <c r="AE97">
        <v>540.48540000000003</v>
      </c>
      <c r="AF97">
        <v>15.6</v>
      </c>
      <c r="AG97">
        <v>7.2637499999999999</v>
      </c>
      <c r="AH97">
        <v>170.99279999999999</v>
      </c>
      <c r="AI97">
        <v>0</v>
      </c>
      <c r="AJ97">
        <v>13.94</v>
      </c>
      <c r="AK97">
        <v>33.03</v>
      </c>
      <c r="AL97">
        <v>16.3125</v>
      </c>
      <c r="AM97">
        <v>33.478124999999999</v>
      </c>
      <c r="AN97">
        <v>4.4550000000000001</v>
      </c>
      <c r="AO97">
        <v>0</v>
      </c>
      <c r="AP97">
        <v>2.3035000000000001</v>
      </c>
      <c r="AQ97">
        <v>0</v>
      </c>
      <c r="AR97"/>
      <c r="AS97"/>
      <c r="AT97"/>
      <c r="AU97">
        <v>3.456</v>
      </c>
      <c r="AV97">
        <v>0.87087000000000003</v>
      </c>
      <c r="AW97">
        <v>0</v>
      </c>
      <c r="AX97">
        <v>5.5359999999999996</v>
      </c>
      <c r="AY97">
        <v>11.592504</v>
      </c>
      <c r="AZ97">
        <v>7.6440000000000001</v>
      </c>
      <c r="BA97">
        <v>0.6</v>
      </c>
      <c r="BB97">
        <v>6.5039999999999996</v>
      </c>
      <c r="BC97">
        <v>0</v>
      </c>
      <c r="BD97" s="57"/>
      <c r="BE97" s="63"/>
      <c r="BF97" s="63"/>
      <c r="BG97" s="63"/>
      <c r="BH97" s="63"/>
      <c r="BI97" s="64">
        <f t="shared" si="1"/>
        <v>1139.2038240000002</v>
      </c>
      <c r="BJ97" s="64">
        <f t="shared" si="2"/>
        <v>165.43786399999999</v>
      </c>
      <c r="BK97" s="64" t="e">
        <f>AK97+AL97+AM97+AP97+#REF!+X97+Y97</f>
        <v>#REF!</v>
      </c>
      <c r="BL97" s="64">
        <f t="shared" si="3"/>
        <v>0</v>
      </c>
      <c r="BM97" s="65">
        <f t="shared" si="7"/>
        <v>1405.5804329999999</v>
      </c>
      <c r="BN97" s="63"/>
      <c r="BO97" s="63"/>
      <c r="BP97" s="66">
        <f t="shared" si="8"/>
        <v>1405.5804329999999</v>
      </c>
      <c r="BQ97" s="67" t="e">
        <f t="shared" si="5"/>
        <v>#REF!</v>
      </c>
      <c r="BR97" s="66" t="e">
        <f t="shared" si="6"/>
        <v>#REF!</v>
      </c>
    </row>
    <row r="98" spans="1:70" ht="18" customHeight="1">
      <c r="A98" s="61" t="s">
        <v>205</v>
      </c>
      <c r="B98" s="68" t="s">
        <v>205</v>
      </c>
      <c r="C98">
        <v>0</v>
      </c>
      <c r="D98">
        <v>0</v>
      </c>
      <c r="E98">
        <v>0</v>
      </c>
      <c r="F98">
        <v>0</v>
      </c>
      <c r="G98">
        <v>0</v>
      </c>
      <c r="H98">
        <v>3.0543999999999998</v>
      </c>
      <c r="I98">
        <v>40.357596999999998</v>
      </c>
      <c r="J98">
        <v>14.4</v>
      </c>
      <c r="K98">
        <v>79.494479999999996</v>
      </c>
      <c r="L98">
        <v>46.445880000000002</v>
      </c>
      <c r="M98">
        <v>29.6829</v>
      </c>
      <c r="N98">
        <v>0</v>
      </c>
      <c r="O98">
        <v>10.836</v>
      </c>
      <c r="P98">
        <v>5.4180000000000001</v>
      </c>
      <c r="Q98"/>
      <c r="R98">
        <v>1.1637900000000001</v>
      </c>
      <c r="S98">
        <v>33.253974999999997</v>
      </c>
      <c r="T98">
        <v>9.8760480000000008</v>
      </c>
      <c r="U98">
        <v>0</v>
      </c>
      <c r="V98"/>
      <c r="W98">
        <v>0</v>
      </c>
      <c r="X98"/>
      <c r="Y98">
        <v>14.34375</v>
      </c>
      <c r="Z98">
        <v>221.76</v>
      </c>
      <c r="AA98">
        <v>0</v>
      </c>
      <c r="AB98"/>
      <c r="AC98"/>
      <c r="AD98">
        <v>11.6706</v>
      </c>
      <c r="AE98">
        <v>540.48540000000003</v>
      </c>
      <c r="AF98">
        <v>15.6</v>
      </c>
      <c r="AG98">
        <v>7.2637499999999999</v>
      </c>
      <c r="AH98">
        <v>170.99279999999999</v>
      </c>
      <c r="AI98">
        <v>0</v>
      </c>
      <c r="AJ98">
        <v>13.94</v>
      </c>
      <c r="AK98">
        <v>33.03</v>
      </c>
      <c r="AL98">
        <v>16.3125</v>
      </c>
      <c r="AM98">
        <v>33.478124999999999</v>
      </c>
      <c r="AN98">
        <v>4.4550000000000001</v>
      </c>
      <c r="AO98">
        <v>0</v>
      </c>
      <c r="AP98">
        <v>2.3035000000000001</v>
      </c>
      <c r="AQ98">
        <v>0</v>
      </c>
      <c r="AR98"/>
      <c r="AS98"/>
      <c r="AT98"/>
      <c r="AU98">
        <v>3.456</v>
      </c>
      <c r="AV98">
        <v>0.87087000000000003</v>
      </c>
      <c r="AW98">
        <v>0</v>
      </c>
      <c r="AX98">
        <v>5.5359999999999996</v>
      </c>
      <c r="AY98">
        <v>11.592504</v>
      </c>
      <c r="AZ98">
        <v>7.6440000000000001</v>
      </c>
      <c r="BA98">
        <v>0.6</v>
      </c>
      <c r="BB98">
        <v>6.5039999999999996</v>
      </c>
      <c r="BC98">
        <v>0</v>
      </c>
      <c r="BD98" s="57"/>
      <c r="BE98" s="63"/>
      <c r="BF98" s="63"/>
      <c r="BG98" s="63"/>
      <c r="BH98" s="63"/>
      <c r="BI98" s="64">
        <f t="shared" si="1"/>
        <v>1129.44526</v>
      </c>
      <c r="BJ98" s="64">
        <f t="shared" si="2"/>
        <v>165.43786399999999</v>
      </c>
      <c r="BK98" s="64" t="e">
        <f>AK98+AL98+AM98+AP98+#REF!+X98+Y98</f>
        <v>#REF!</v>
      </c>
      <c r="BL98" s="64">
        <f t="shared" si="3"/>
        <v>0</v>
      </c>
      <c r="BM98" s="65">
        <f t="shared" si="7"/>
        <v>1395.8218689999997</v>
      </c>
      <c r="BN98" s="63"/>
      <c r="BO98" s="63"/>
      <c r="BP98" s="66">
        <f t="shared" si="8"/>
        <v>1395.8218689999997</v>
      </c>
      <c r="BQ98" s="67" t="e">
        <f t="shared" si="5"/>
        <v>#REF!</v>
      </c>
      <c r="BR98" s="66" t="e">
        <f t="shared" si="6"/>
        <v>#REF!</v>
      </c>
    </row>
    <row r="99" spans="1:70" ht="18" customHeight="1">
      <c r="A99" s="61" t="s">
        <v>206</v>
      </c>
      <c r="B99" s="68" t="s">
        <v>206</v>
      </c>
      <c r="C99">
        <v>0</v>
      </c>
      <c r="D99">
        <v>0</v>
      </c>
      <c r="E99">
        <v>0</v>
      </c>
      <c r="F99">
        <v>0</v>
      </c>
      <c r="G99">
        <v>0</v>
      </c>
      <c r="H99">
        <v>3.0543999999999998</v>
      </c>
      <c r="I99">
        <v>40.357596999999998</v>
      </c>
      <c r="J99">
        <v>14.4</v>
      </c>
      <c r="K99">
        <v>79.494479999999996</v>
      </c>
      <c r="L99">
        <v>46.445880000000002</v>
      </c>
      <c r="M99">
        <v>29.6829</v>
      </c>
      <c r="N99">
        <v>0</v>
      </c>
      <c r="O99">
        <v>10.836</v>
      </c>
      <c r="P99">
        <v>5.4180000000000001</v>
      </c>
      <c r="Q99"/>
      <c r="R99">
        <v>0.91441799999999995</v>
      </c>
      <c r="S99">
        <v>33.253974999999997</v>
      </c>
      <c r="T99">
        <v>9.8760480000000008</v>
      </c>
      <c r="U99">
        <v>0</v>
      </c>
      <c r="V99"/>
      <c r="W99">
        <v>0</v>
      </c>
      <c r="X99"/>
      <c r="Y99">
        <v>14.34375</v>
      </c>
      <c r="Z99">
        <v>221.76</v>
      </c>
      <c r="AA99">
        <v>0</v>
      </c>
      <c r="AB99"/>
      <c r="AC99"/>
      <c r="AD99">
        <v>11.6706</v>
      </c>
      <c r="AE99">
        <v>540.48540000000003</v>
      </c>
      <c r="AF99">
        <v>0</v>
      </c>
      <c r="AG99">
        <v>7.2637499999999999</v>
      </c>
      <c r="AH99">
        <v>170.99279999999999</v>
      </c>
      <c r="AI99">
        <v>0</v>
      </c>
      <c r="AJ99">
        <v>13.94</v>
      </c>
      <c r="AK99">
        <v>33.03</v>
      </c>
      <c r="AL99">
        <v>16.3125</v>
      </c>
      <c r="AM99">
        <v>33.478124999999999</v>
      </c>
      <c r="AN99">
        <v>4.4550000000000001</v>
      </c>
      <c r="AO99">
        <v>0</v>
      </c>
      <c r="AP99">
        <v>2.3035000000000001</v>
      </c>
      <c r="AQ99">
        <v>0</v>
      </c>
      <c r="AR99"/>
      <c r="AS99"/>
      <c r="AT99"/>
      <c r="AU99">
        <v>3.456</v>
      </c>
      <c r="AV99">
        <v>0.87087000000000003</v>
      </c>
      <c r="AW99">
        <v>0</v>
      </c>
      <c r="AX99">
        <v>5.5359999999999996</v>
      </c>
      <c r="AY99">
        <v>11.592504</v>
      </c>
      <c r="AZ99">
        <v>7.6440000000000001</v>
      </c>
      <c r="BA99">
        <v>0.6</v>
      </c>
      <c r="BB99">
        <v>6.5039999999999996</v>
      </c>
      <c r="BC99">
        <v>0</v>
      </c>
      <c r="BD99" s="57"/>
      <c r="BE99" s="63"/>
      <c r="BF99" s="63"/>
      <c r="BG99" s="63"/>
      <c r="BH99" s="63"/>
      <c r="BI99" s="64">
        <f t="shared" si="1"/>
        <v>1113.5958880000001</v>
      </c>
      <c r="BJ99" s="64">
        <f t="shared" si="2"/>
        <v>165.43786399999999</v>
      </c>
      <c r="BK99" s="64" t="e">
        <f>AK99+AL99+AM99+AP99+#REF!+X99+Y99</f>
        <v>#REF!</v>
      </c>
      <c r="BL99" s="64">
        <f t="shared" si="3"/>
        <v>0</v>
      </c>
      <c r="BM99" s="65">
        <f t="shared" si="7"/>
        <v>1379.972497</v>
      </c>
      <c r="BN99" s="63"/>
      <c r="BO99" s="63"/>
      <c r="BP99" s="66">
        <f t="shared" si="8"/>
        <v>1379.972497</v>
      </c>
      <c r="BQ99" s="67" t="e">
        <f t="shared" si="5"/>
        <v>#REF!</v>
      </c>
      <c r="BR99" s="66" t="e">
        <f t="shared" si="6"/>
        <v>#REF!</v>
      </c>
    </row>
    <row r="100" spans="1:70" ht="18" customHeight="1">
      <c r="A100" s="61" t="s">
        <v>207</v>
      </c>
      <c r="B100" s="68" t="s">
        <v>207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3.0543999999999998</v>
      </c>
      <c r="I100">
        <v>40.357596999999998</v>
      </c>
      <c r="J100">
        <v>14.4</v>
      </c>
      <c r="K100">
        <v>79.494479999999996</v>
      </c>
      <c r="L100">
        <v>46.445880000000002</v>
      </c>
      <c r="M100">
        <v>29.6829</v>
      </c>
      <c r="N100">
        <v>0</v>
      </c>
      <c r="O100">
        <v>10.836</v>
      </c>
      <c r="P100">
        <v>5.4180000000000001</v>
      </c>
      <c r="Q100"/>
      <c r="R100">
        <v>0.91441799999999995</v>
      </c>
      <c r="S100">
        <v>33.253974999999997</v>
      </c>
      <c r="T100">
        <v>9.8760480000000008</v>
      </c>
      <c r="U100">
        <v>0</v>
      </c>
      <c r="V100"/>
      <c r="W100">
        <v>0</v>
      </c>
      <c r="X100"/>
      <c r="Y100">
        <v>14.34375</v>
      </c>
      <c r="Z100">
        <v>221.76</v>
      </c>
      <c r="AA100">
        <v>0</v>
      </c>
      <c r="AB100"/>
      <c r="AC100"/>
      <c r="AD100">
        <v>11.6706</v>
      </c>
      <c r="AE100">
        <v>540.48540000000003</v>
      </c>
      <c r="AF100">
        <v>0</v>
      </c>
      <c r="AG100">
        <v>7.2637499999999999</v>
      </c>
      <c r="AH100">
        <v>170.99279999999999</v>
      </c>
      <c r="AI100">
        <v>0</v>
      </c>
      <c r="AJ100">
        <v>13.94</v>
      </c>
      <c r="AK100">
        <v>33.03</v>
      </c>
      <c r="AL100">
        <v>16.3125</v>
      </c>
      <c r="AM100">
        <v>33.478124999999999</v>
      </c>
      <c r="AN100">
        <v>4.4550000000000001</v>
      </c>
      <c r="AO100">
        <v>0</v>
      </c>
      <c r="AP100">
        <v>2.3035000000000001</v>
      </c>
      <c r="AQ100">
        <v>0</v>
      </c>
      <c r="AR100"/>
      <c r="AS100"/>
      <c r="AT100"/>
      <c r="AU100">
        <v>3.456</v>
      </c>
      <c r="AV100">
        <v>0.87087000000000003</v>
      </c>
      <c r="AW100">
        <v>0</v>
      </c>
      <c r="AX100">
        <v>5.5359999999999996</v>
      </c>
      <c r="AY100">
        <v>11.592504</v>
      </c>
      <c r="AZ100">
        <v>7.6440000000000001</v>
      </c>
      <c r="BA100">
        <v>0.6</v>
      </c>
      <c r="BB100">
        <v>6.5039999999999996</v>
      </c>
      <c r="BC100">
        <v>0</v>
      </c>
      <c r="BD100" s="57"/>
      <c r="BE100" s="63"/>
      <c r="BF100" s="63"/>
      <c r="BG100" s="63"/>
      <c r="BH100" s="63"/>
      <c r="BI100" s="64">
        <f t="shared" si="1"/>
        <v>1113.5958880000001</v>
      </c>
      <c r="BJ100" s="64">
        <f t="shared" si="2"/>
        <v>165.43786399999999</v>
      </c>
      <c r="BK100" s="64" t="e">
        <f>AK100+AL100+AM100+AP100+#REF!+X100+Y100</f>
        <v>#REF!</v>
      </c>
      <c r="BL100" s="64">
        <f t="shared" si="3"/>
        <v>0</v>
      </c>
      <c r="BM100" s="65">
        <f t="shared" si="7"/>
        <v>1379.972497</v>
      </c>
      <c r="BN100" s="63"/>
      <c r="BO100" s="63"/>
      <c r="BP100" s="66">
        <f t="shared" si="8"/>
        <v>1379.972497</v>
      </c>
      <c r="BQ100" s="67" t="e">
        <f t="shared" si="5"/>
        <v>#REF!</v>
      </c>
      <c r="BR100" s="66" t="e">
        <f t="shared" si="6"/>
        <v>#REF!</v>
      </c>
    </row>
    <row r="101" spans="1:70" ht="18" customHeight="1">
      <c r="A101" s="61" t="s">
        <v>208</v>
      </c>
      <c r="B101" s="68" t="s">
        <v>208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3.0543999999999998</v>
      </c>
      <c r="I101">
        <v>32.859907999999997</v>
      </c>
      <c r="J101">
        <v>7.2</v>
      </c>
      <c r="K101">
        <v>79.494479999999996</v>
      </c>
      <c r="L101">
        <v>46.445880000000002</v>
      </c>
      <c r="M101">
        <v>29.6829</v>
      </c>
      <c r="N101">
        <v>0</v>
      </c>
      <c r="O101">
        <v>10.836</v>
      </c>
      <c r="P101">
        <v>5.4180000000000001</v>
      </c>
      <c r="Q101"/>
      <c r="R101">
        <v>0.91441799999999995</v>
      </c>
      <c r="S101">
        <v>33.253974999999997</v>
      </c>
      <c r="T101">
        <v>9.8760480000000008</v>
      </c>
      <c r="U101">
        <v>0</v>
      </c>
      <c r="V101"/>
      <c r="W101">
        <v>0</v>
      </c>
      <c r="X101"/>
      <c r="Y101">
        <v>14.34375</v>
      </c>
      <c r="Z101">
        <v>221.76</v>
      </c>
      <c r="AA101">
        <v>0</v>
      </c>
      <c r="AB101"/>
      <c r="AC101"/>
      <c r="AD101">
        <v>11.6706</v>
      </c>
      <c r="AE101">
        <v>540.48540000000003</v>
      </c>
      <c r="AF101">
        <v>0</v>
      </c>
      <c r="AG101">
        <v>7.2637499999999999</v>
      </c>
      <c r="AH101">
        <v>170.99279999999999</v>
      </c>
      <c r="AI101">
        <v>0</v>
      </c>
      <c r="AJ101">
        <v>13.94</v>
      </c>
      <c r="AK101">
        <v>33.03</v>
      </c>
      <c r="AL101">
        <v>16.3125</v>
      </c>
      <c r="AM101">
        <v>33.478124999999999</v>
      </c>
      <c r="AN101">
        <v>4.0590000000000002</v>
      </c>
      <c r="AO101">
        <v>0</v>
      </c>
      <c r="AP101">
        <v>2.3035000000000001</v>
      </c>
      <c r="AQ101">
        <v>0</v>
      </c>
      <c r="AR101"/>
      <c r="AS101"/>
      <c r="AT101"/>
      <c r="AU101">
        <v>3.456</v>
      </c>
      <c r="AV101">
        <v>0.87087000000000003</v>
      </c>
      <c r="AW101">
        <v>0</v>
      </c>
      <c r="AX101">
        <v>5.5359999999999996</v>
      </c>
      <c r="AY101">
        <v>11.592504</v>
      </c>
      <c r="AZ101">
        <v>7.6440000000000001</v>
      </c>
      <c r="BA101">
        <v>0.6</v>
      </c>
      <c r="BB101">
        <v>6.5039999999999996</v>
      </c>
      <c r="BC101">
        <v>0</v>
      </c>
      <c r="BD101" s="57"/>
      <c r="BE101" s="63"/>
      <c r="BF101" s="63"/>
      <c r="BG101" s="63"/>
      <c r="BH101" s="63"/>
      <c r="BI101" s="64">
        <f t="shared" si="1"/>
        <v>1098.502199</v>
      </c>
      <c r="BJ101" s="64">
        <f t="shared" si="2"/>
        <v>165.43786399999999</v>
      </c>
      <c r="BK101" s="64" t="e">
        <f>AK101+AL101+AM101+AP101+#REF!+X101+Y101</f>
        <v>#REF!</v>
      </c>
      <c r="BL101" s="64">
        <f t="shared" si="3"/>
        <v>0</v>
      </c>
      <c r="BM101" s="65">
        <f t="shared" si="7"/>
        <v>1364.8788079999999</v>
      </c>
      <c r="BN101" s="63"/>
      <c r="BO101" s="63"/>
      <c r="BP101" s="66">
        <f t="shared" si="8"/>
        <v>1364.8788079999999</v>
      </c>
      <c r="BQ101" s="67" t="e">
        <f t="shared" si="5"/>
        <v>#REF!</v>
      </c>
      <c r="BR101" s="66" t="e">
        <f t="shared" si="6"/>
        <v>#REF!</v>
      </c>
    </row>
    <row r="102" spans="1:70" ht="18" customHeight="1">
      <c r="A102" s="61" t="s">
        <v>209</v>
      </c>
      <c r="B102" s="68" t="s">
        <v>209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3.0543999999999998</v>
      </c>
      <c r="I102">
        <v>32.859907999999997</v>
      </c>
      <c r="J102">
        <v>7.2</v>
      </c>
      <c r="K102">
        <v>79.494479999999996</v>
      </c>
      <c r="L102">
        <v>46.445880000000002</v>
      </c>
      <c r="M102">
        <v>29.6829</v>
      </c>
      <c r="N102">
        <v>0</v>
      </c>
      <c r="O102">
        <v>10.836</v>
      </c>
      <c r="P102">
        <v>5.4180000000000001</v>
      </c>
      <c r="Q102"/>
      <c r="R102">
        <v>0.91441799999999995</v>
      </c>
      <c r="S102">
        <v>33.253974999999997</v>
      </c>
      <c r="T102">
        <v>9.8760480000000008</v>
      </c>
      <c r="U102">
        <v>0</v>
      </c>
      <c r="V102"/>
      <c r="W102">
        <v>0</v>
      </c>
      <c r="X102"/>
      <c r="Y102">
        <v>14.34375</v>
      </c>
      <c r="Z102">
        <v>221.76</v>
      </c>
      <c r="AA102">
        <v>0</v>
      </c>
      <c r="AB102"/>
      <c r="AC102"/>
      <c r="AD102">
        <v>11.6706</v>
      </c>
      <c r="AE102">
        <v>540.48540000000003</v>
      </c>
      <c r="AF102">
        <v>0</v>
      </c>
      <c r="AG102">
        <v>7.2637499999999999</v>
      </c>
      <c r="AH102">
        <v>170.99279999999999</v>
      </c>
      <c r="AI102">
        <v>0</v>
      </c>
      <c r="AJ102">
        <v>13.94</v>
      </c>
      <c r="AK102">
        <v>33.03</v>
      </c>
      <c r="AL102">
        <v>16.3125</v>
      </c>
      <c r="AM102">
        <v>33.478124999999999</v>
      </c>
      <c r="AN102">
        <v>4.0590000000000002</v>
      </c>
      <c r="AO102">
        <v>0</v>
      </c>
      <c r="AP102">
        <v>2.3035000000000001</v>
      </c>
      <c r="AQ102">
        <v>0</v>
      </c>
      <c r="AR102"/>
      <c r="AS102"/>
      <c r="AT102"/>
      <c r="AU102">
        <v>3.456</v>
      </c>
      <c r="AV102">
        <v>0.87087000000000003</v>
      </c>
      <c r="AW102">
        <v>0</v>
      </c>
      <c r="AX102">
        <v>5.5359999999999996</v>
      </c>
      <c r="AY102">
        <v>11.592504</v>
      </c>
      <c r="AZ102">
        <v>7.6440000000000001</v>
      </c>
      <c r="BA102">
        <v>0.6</v>
      </c>
      <c r="BB102">
        <v>6.5039999999999996</v>
      </c>
      <c r="BC102">
        <v>0</v>
      </c>
      <c r="BD102" s="57"/>
      <c r="BE102" s="63"/>
      <c r="BF102" s="63"/>
      <c r="BG102" s="63"/>
      <c r="BH102" s="63"/>
      <c r="BI102" s="64">
        <f t="shared" si="1"/>
        <v>1098.502199</v>
      </c>
      <c r="BJ102" s="64">
        <f t="shared" si="2"/>
        <v>165.43786399999999</v>
      </c>
      <c r="BK102" s="64" t="e">
        <f>AK102+AL102+AM102+AP102+#REF!+X102+Y102</f>
        <v>#REF!</v>
      </c>
      <c r="BL102" s="64">
        <f t="shared" si="3"/>
        <v>0</v>
      </c>
      <c r="BM102" s="65">
        <f t="shared" si="7"/>
        <v>1364.8788079999999</v>
      </c>
      <c r="BN102" s="63"/>
      <c r="BO102" s="63"/>
      <c r="BP102" s="66">
        <f t="shared" si="8"/>
        <v>1364.8788079999999</v>
      </c>
      <c r="BQ102" s="67" t="e">
        <f t="shared" si="5"/>
        <v>#REF!</v>
      </c>
      <c r="BR102" s="66" t="e">
        <f t="shared" si="6"/>
        <v>#REF!</v>
      </c>
    </row>
    <row r="103" spans="1:70" ht="18" customHeight="1">
      <c r="A103" s="61" t="s">
        <v>210</v>
      </c>
      <c r="B103" s="68" t="s">
        <v>210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3.0543999999999998</v>
      </c>
      <c r="I103">
        <v>32.859907999999997</v>
      </c>
      <c r="J103">
        <v>7.2</v>
      </c>
      <c r="K103">
        <v>79.494479999999996</v>
      </c>
      <c r="L103">
        <v>46.445880000000002</v>
      </c>
      <c r="M103">
        <v>29.6829</v>
      </c>
      <c r="N103">
        <v>0</v>
      </c>
      <c r="O103">
        <v>10.836</v>
      </c>
      <c r="P103">
        <v>5.4180000000000001</v>
      </c>
      <c r="Q103"/>
      <c r="R103">
        <v>0.91441799999999995</v>
      </c>
      <c r="S103">
        <v>33.253974999999997</v>
      </c>
      <c r="T103">
        <v>9.8760480000000008</v>
      </c>
      <c r="U103">
        <v>0</v>
      </c>
      <c r="V103"/>
      <c r="W103">
        <v>0</v>
      </c>
      <c r="X103"/>
      <c r="Y103">
        <v>14.34375</v>
      </c>
      <c r="Z103">
        <v>221.76</v>
      </c>
      <c r="AA103">
        <v>0</v>
      </c>
      <c r="AB103"/>
      <c r="AC103"/>
      <c r="AD103">
        <v>11.6706</v>
      </c>
      <c r="AE103">
        <v>540.48540000000003</v>
      </c>
      <c r="AF103">
        <v>0</v>
      </c>
      <c r="AG103">
        <v>5.4757499999999997</v>
      </c>
      <c r="AH103">
        <v>170.99279999999999</v>
      </c>
      <c r="AI103">
        <v>0</v>
      </c>
      <c r="AJ103">
        <v>13.94</v>
      </c>
      <c r="AK103">
        <v>33.03</v>
      </c>
      <c r="AL103">
        <v>16.3125</v>
      </c>
      <c r="AM103">
        <v>33.478124999999999</v>
      </c>
      <c r="AN103">
        <v>4.0590000000000002</v>
      </c>
      <c r="AO103">
        <v>0</v>
      </c>
      <c r="AP103">
        <v>2.3035000000000001</v>
      </c>
      <c r="AQ103">
        <v>0</v>
      </c>
      <c r="AR103"/>
      <c r="AS103"/>
      <c r="AT103"/>
      <c r="AU103">
        <v>3.456</v>
      </c>
      <c r="AV103">
        <v>0.87087000000000003</v>
      </c>
      <c r="AW103">
        <v>0</v>
      </c>
      <c r="AX103">
        <v>5.5359999999999996</v>
      </c>
      <c r="AY103">
        <v>11.592504</v>
      </c>
      <c r="AZ103">
        <v>7.6440000000000001</v>
      </c>
      <c r="BA103">
        <v>0.6</v>
      </c>
      <c r="BB103">
        <v>6.5039999999999996</v>
      </c>
      <c r="BC103">
        <v>0</v>
      </c>
      <c r="BD103" s="57"/>
      <c r="BE103" s="63"/>
      <c r="BF103" s="63"/>
      <c r="BG103" s="63"/>
      <c r="BH103" s="63"/>
      <c r="BI103" s="64">
        <f t="shared" si="1"/>
        <v>1096.714199</v>
      </c>
      <c r="BJ103" s="64">
        <f t="shared" si="2"/>
        <v>165.43786399999999</v>
      </c>
      <c r="BK103" s="64" t="e">
        <f>AK103+AL103+AM103+AP103+#REF!+X103+Y103</f>
        <v>#REF!</v>
      </c>
      <c r="BL103" s="64">
        <f t="shared" si="3"/>
        <v>0</v>
      </c>
      <c r="BM103" s="65">
        <f t="shared" si="7"/>
        <v>1363.0908079999999</v>
      </c>
      <c r="BN103" s="63"/>
      <c r="BO103" s="63"/>
      <c r="BP103" s="66">
        <f t="shared" si="8"/>
        <v>1363.0908079999999</v>
      </c>
      <c r="BQ103" s="67" t="e">
        <f>((BI103)*$BR$7+(BJ103)*$BS$7+(BK103)*$BT$7+(BL103)*$BU$7)+((BP103-(BI103)*$BR$7+(BJ103)*$BS$7+(BK103)*$BT$7+(BL103)*$BU$7)*$BR$7)</f>
        <v>#REF!</v>
      </c>
      <c r="BR103" s="66" t="e">
        <f t="shared" si="6"/>
        <v>#REF!</v>
      </c>
    </row>
    <row r="104" spans="1:70" ht="18" customHeight="1" thickBot="1">
      <c r="A104" s="61" t="s">
        <v>211</v>
      </c>
      <c r="B104" s="68" t="s">
        <v>211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3.0543999999999998</v>
      </c>
      <c r="I104">
        <v>32.859907999999997</v>
      </c>
      <c r="J104">
        <v>7.2</v>
      </c>
      <c r="K104">
        <v>79.494479999999996</v>
      </c>
      <c r="L104">
        <v>46.445880000000002</v>
      </c>
      <c r="M104">
        <v>29.6829</v>
      </c>
      <c r="N104">
        <v>0</v>
      </c>
      <c r="O104">
        <v>10.836</v>
      </c>
      <c r="P104">
        <v>5.4180000000000001</v>
      </c>
      <c r="Q104"/>
      <c r="R104">
        <v>0.91441799999999995</v>
      </c>
      <c r="S104">
        <v>33.253974999999997</v>
      </c>
      <c r="T104">
        <v>9.8760480000000008</v>
      </c>
      <c r="U104">
        <v>0</v>
      </c>
      <c r="V104"/>
      <c r="W104">
        <v>0</v>
      </c>
      <c r="X104"/>
      <c r="Y104">
        <v>14.34375</v>
      </c>
      <c r="Z104">
        <v>221.76</v>
      </c>
      <c r="AA104">
        <v>0</v>
      </c>
      <c r="AB104"/>
      <c r="AC104"/>
      <c r="AD104">
        <v>11.6706</v>
      </c>
      <c r="AE104">
        <v>540.48540000000003</v>
      </c>
      <c r="AF104">
        <v>0</v>
      </c>
      <c r="AG104">
        <v>5.4757499999999997</v>
      </c>
      <c r="AH104">
        <v>170.99279999999999</v>
      </c>
      <c r="AI104">
        <v>0</v>
      </c>
      <c r="AJ104">
        <v>13.94</v>
      </c>
      <c r="AK104">
        <v>33.03</v>
      </c>
      <c r="AL104">
        <v>16.3125</v>
      </c>
      <c r="AM104">
        <v>33.478124999999999</v>
      </c>
      <c r="AN104">
        <v>4.0590000000000002</v>
      </c>
      <c r="AO104">
        <v>0</v>
      </c>
      <c r="AP104">
        <v>2.3035000000000001</v>
      </c>
      <c r="AQ104">
        <v>0</v>
      </c>
      <c r="AR104"/>
      <c r="AS104"/>
      <c r="AT104"/>
      <c r="AU104">
        <v>3.456</v>
      </c>
      <c r="AV104">
        <v>0.87087000000000003</v>
      </c>
      <c r="AW104">
        <v>0</v>
      </c>
      <c r="AX104">
        <v>5.5359999999999996</v>
      </c>
      <c r="AY104">
        <v>11.592504</v>
      </c>
      <c r="AZ104">
        <v>7.6440000000000001</v>
      </c>
      <c r="BA104">
        <v>0.6</v>
      </c>
      <c r="BB104">
        <v>6.5039999999999996</v>
      </c>
      <c r="BC104">
        <v>0</v>
      </c>
      <c r="BD104" s="57"/>
      <c r="BE104" s="63"/>
      <c r="BF104" s="63"/>
      <c r="BG104" s="63"/>
      <c r="BH104" s="63"/>
      <c r="BI104" s="64">
        <f t="shared" si="1"/>
        <v>1096.714199</v>
      </c>
      <c r="BJ104" s="64">
        <f t="shared" si="2"/>
        <v>165.43786399999999</v>
      </c>
      <c r="BK104" s="64" t="e">
        <f>AK104+AL104+AM104+AP104+#REF!+X104+Y104</f>
        <v>#REF!</v>
      </c>
      <c r="BL104" s="64">
        <f t="shared" si="3"/>
        <v>0</v>
      </c>
      <c r="BM104" s="65">
        <f t="shared" si="7"/>
        <v>1363.0908079999999</v>
      </c>
      <c r="BN104" s="63"/>
      <c r="BO104" s="63"/>
      <c r="BP104" s="66">
        <f t="shared" si="8"/>
        <v>1363.0908079999999</v>
      </c>
      <c r="BQ104" s="67" t="e">
        <f t="shared" si="5"/>
        <v>#REF!</v>
      </c>
      <c r="BR104" s="66" t="e">
        <f t="shared" si="6"/>
        <v>#REF!</v>
      </c>
    </row>
    <row r="105" spans="1:70" s="47" customFormat="1" ht="25.5" customHeight="1" thickBot="1">
      <c r="A105" s="71" t="s">
        <v>212</v>
      </c>
      <c r="B105" s="72" t="s">
        <v>213</v>
      </c>
      <c r="C105" s="73">
        <v>0</v>
      </c>
      <c r="D105" s="73">
        <v>1.190708000000001</v>
      </c>
      <c r="E105" s="73">
        <v>2.1480000000000032</v>
      </c>
      <c r="F105" s="73">
        <v>0</v>
      </c>
      <c r="G105" s="73">
        <v>2.446673999999998</v>
      </c>
      <c r="H105" s="73">
        <v>2.4943159999999978</v>
      </c>
      <c r="I105" s="73">
        <v>11.213260305000015</v>
      </c>
      <c r="J105" s="73">
        <v>1.7280000000000013</v>
      </c>
      <c r="K105" s="73">
        <v>19.078675200000024</v>
      </c>
      <c r="L105" s="73">
        <v>11.163934800000026</v>
      </c>
      <c r="M105" s="73">
        <v>7.1654829999999974</v>
      </c>
      <c r="N105" s="73">
        <v>1.7337600000000017</v>
      </c>
      <c r="O105" s="73">
        <v>2.8895999999999957</v>
      </c>
      <c r="P105" s="73">
        <v>0.21672000000000022</v>
      </c>
      <c r="Q105" s="73">
        <v>0</v>
      </c>
      <c r="R105" s="73">
        <v>0.44335199999999958</v>
      </c>
      <c r="S105" s="73">
        <v>8.3187665000000059</v>
      </c>
      <c r="T105" s="73">
        <v>2.1949930800000002</v>
      </c>
      <c r="U105" s="73">
        <v>0</v>
      </c>
      <c r="V105" s="73">
        <v>0</v>
      </c>
      <c r="W105" s="73">
        <v>0</v>
      </c>
      <c r="X105" s="73">
        <v>0</v>
      </c>
      <c r="Y105" s="73">
        <v>5.1637500000000003</v>
      </c>
      <c r="Z105" s="73">
        <v>58.73280000000004</v>
      </c>
      <c r="AA105" s="73">
        <v>0</v>
      </c>
      <c r="AB105" s="73">
        <v>0</v>
      </c>
      <c r="AC105" s="73">
        <v>0</v>
      </c>
      <c r="AD105" s="73">
        <v>2.8543679999999965</v>
      </c>
      <c r="AE105" s="73">
        <v>141.5218350000001</v>
      </c>
      <c r="AF105" s="73">
        <v>4.0039999999999987</v>
      </c>
      <c r="AG105" s="73">
        <v>1.0516420000000002</v>
      </c>
      <c r="AH105" s="73">
        <v>44.190323100000029</v>
      </c>
      <c r="AI105" s="73">
        <v>0</v>
      </c>
      <c r="AJ105" s="73">
        <v>3.3047999999999966</v>
      </c>
      <c r="AK105" s="73">
        <v>7.7721600000000022</v>
      </c>
      <c r="AL105" s="73">
        <v>0</v>
      </c>
      <c r="AM105" s="73">
        <v>8.057250000000014</v>
      </c>
      <c r="AN105" s="73">
        <v>1.6510725000000006</v>
      </c>
      <c r="AO105" s="73">
        <v>0</v>
      </c>
      <c r="AP105" s="73">
        <v>0.68255999999999906</v>
      </c>
      <c r="AQ105" s="73">
        <v>0</v>
      </c>
      <c r="AR105" s="73">
        <v>0</v>
      </c>
      <c r="AS105" s="73">
        <v>0</v>
      </c>
      <c r="AT105" s="73">
        <v>0</v>
      </c>
      <c r="AU105" s="73">
        <v>0.6451200000000008</v>
      </c>
      <c r="AV105" s="73">
        <v>0.2239380000000003</v>
      </c>
      <c r="AW105" s="73">
        <v>0</v>
      </c>
      <c r="AX105" s="73">
        <v>1.5033600000000018</v>
      </c>
      <c r="AY105" s="73">
        <v>2.8160495999999937</v>
      </c>
      <c r="AZ105" s="73">
        <v>1.8437327999999999</v>
      </c>
      <c r="BA105" s="73">
        <v>0.23751024000000023</v>
      </c>
      <c r="BB105" s="73">
        <v>2.9877750000000032</v>
      </c>
      <c r="BC105" s="73">
        <v>0</v>
      </c>
      <c r="BD105" s="74"/>
      <c r="BE105" s="75"/>
      <c r="BF105" s="75"/>
      <c r="BG105" s="75"/>
      <c r="BH105" s="75"/>
      <c r="BI105" s="76">
        <f>SUM(BI9:BI104)/400</f>
        <v>103.82006870250005</v>
      </c>
      <c r="BJ105" s="76">
        <f>SUM(BJ9:BJ104)/400</f>
        <v>16.029342759999984</v>
      </c>
      <c r="BK105" s="76" t="e">
        <f>SUM(BK9:BK104)/400</f>
        <v>#REF!</v>
      </c>
      <c r="BL105" s="76">
        <f>SUM(BL9:BL104)/400</f>
        <v>1.3500000000000003</v>
      </c>
      <c r="BM105" s="77">
        <f>SUM(BM9:BM104)/400</f>
        <v>225.25264738249984</v>
      </c>
      <c r="BN105" s="75"/>
      <c r="BO105" s="75"/>
      <c r="BP105" s="78">
        <f>SUM(BP9:BP104)/400</f>
        <v>130.27946713750001</v>
      </c>
      <c r="BQ105" s="78" t="e">
        <f>SUM(BQ9:BQ104)/400</f>
        <v>#REF!</v>
      </c>
      <c r="BR105" s="78" t="e">
        <f>SUM(BR9:BR104)/400</f>
        <v>#REF!</v>
      </c>
    </row>
    <row r="109" spans="1:70" ht="15.6">
      <c r="U109" s="80"/>
      <c r="V109" s="80"/>
    </row>
    <row r="110" spans="1:70" ht="15.6">
      <c r="U110" s="80"/>
      <c r="V110" s="80"/>
    </row>
    <row r="111" spans="1:70" ht="15.6">
      <c r="U111" s="80"/>
      <c r="V111" s="80"/>
    </row>
    <row r="112" spans="1:70" ht="11.4" customHeight="1">
      <c r="U112" s="80"/>
      <c r="V112" s="80"/>
    </row>
    <row r="113" spans="21:22" ht="15.6">
      <c r="U113" s="80"/>
      <c r="V113" s="80"/>
    </row>
    <row r="114" spans="21:22" ht="15.6">
      <c r="U114" s="80"/>
      <c r="V114" s="80"/>
    </row>
    <row r="115" spans="21:22" ht="15.6">
      <c r="U115" s="80"/>
      <c r="V115" s="81"/>
    </row>
  </sheetData>
  <mergeCells count="6">
    <mergeCell ref="A1:AZ1"/>
    <mergeCell ref="BP2:BQ7"/>
    <mergeCell ref="C6:AC7"/>
    <mergeCell ref="B7:B8"/>
    <mergeCell ref="AD7:AG7"/>
    <mergeCell ref="BI7:BM7"/>
  </mergeCells>
  <pageMargins left="1.27" right="0.7" top="0.75" bottom="0.75" header="0.3" footer="0.3"/>
  <pageSetup paperSize="8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Form-2 Entitlement(R0)</vt:lpstr>
      <vt:lpstr>'Form-2 Entitlement(R0)'!Print_Area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2021-10-06T02:57:38Z</dcterms:created>
  <dcterms:modified xsi:type="dcterms:W3CDTF">2021-10-06T02:57:53Z</dcterms:modified>
</cp:coreProperties>
</file>