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E121" i="1"/>
  <c r="C113"/>
  <c r="I84"/>
  <c r="D84"/>
  <c r="G83"/>
  <c r="I82"/>
  <c r="G82"/>
  <c r="I81"/>
  <c r="I83" s="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C68"/>
  <c r="C83" s="1"/>
  <c r="B68"/>
  <c r="I67"/>
  <c r="F67" s="1"/>
  <c r="H67"/>
  <c r="D67"/>
  <c r="C67"/>
  <c r="B67"/>
  <c r="I66"/>
  <c r="S57" s="1"/>
  <c r="H66"/>
  <c r="D66"/>
  <c r="D83" s="1"/>
  <c r="C66"/>
  <c r="B66"/>
  <c r="I65"/>
  <c r="H65"/>
  <c r="F65"/>
  <c r="I64"/>
  <c r="F64" s="1"/>
  <c r="H64"/>
  <c r="I63"/>
  <c r="H63"/>
  <c r="F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C115" s="1"/>
  <c r="B58"/>
  <c r="I57"/>
  <c r="H57"/>
  <c r="F57"/>
  <c r="D57"/>
  <c r="D61" s="1"/>
  <c r="D55"/>
  <c r="C114" s="1"/>
  <c r="D54"/>
  <c r="D53"/>
  <c r="I52"/>
  <c r="H52"/>
  <c r="F52"/>
  <c r="D52"/>
  <c r="B52"/>
  <c r="D51"/>
  <c r="B51"/>
  <c r="G50"/>
  <c r="D50"/>
  <c r="I49"/>
  <c r="H49"/>
  <c r="D49"/>
  <c r="I48"/>
  <c r="I51" s="1"/>
  <c r="H48"/>
  <c r="H71" s="1"/>
  <c r="M47"/>
  <c r="I45"/>
  <c r="G45"/>
  <c r="F45"/>
  <c r="G44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G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E21"/>
  <c r="D21"/>
  <c r="D33" s="1"/>
  <c r="I20"/>
  <c r="H20"/>
  <c r="G20"/>
  <c r="G33" s="1"/>
  <c r="F20"/>
  <c r="F33" s="1"/>
  <c r="N31" s="1"/>
  <c r="E20"/>
  <c r="E33" s="1"/>
  <c r="D20"/>
  <c r="R16"/>
  <c r="D11"/>
  <c r="I5" s="1"/>
  <c r="C1"/>
  <c r="D47" l="1"/>
  <c r="N33"/>
  <c r="I77"/>
  <c r="F66"/>
  <c r="I71"/>
  <c r="K66" s="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<sst xmlns="http://schemas.openxmlformats.org/spreadsheetml/2006/main" count="143" uniqueCount="136">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</sst>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1032.03</c:v>
                </c:pt>
                <c:pt idx="1">
                  <c:v>1021.4</c:v>
                </c:pt>
                <c:pt idx="2">
                  <c:v>996.08</c:v>
                </c:pt>
                <c:pt idx="3">
                  <c:v>989.65</c:v>
                </c:pt>
                <c:pt idx="4">
                  <c:v>978.47</c:v>
                </c:pt>
                <c:pt idx="5">
                  <c:v>983.26</c:v>
                </c:pt>
                <c:pt idx="6">
                  <c:v>975.87</c:v>
                </c:pt>
                <c:pt idx="7">
                  <c:v>905.02</c:v>
                </c:pt>
                <c:pt idx="8">
                  <c:v>911.62</c:v>
                </c:pt>
                <c:pt idx="9">
                  <c:v>888.23</c:v>
                </c:pt>
                <c:pt idx="10">
                  <c:v>858.87</c:v>
                </c:pt>
                <c:pt idx="11">
                  <c:v>880.71</c:v>
                </c:pt>
                <c:pt idx="12">
                  <c:v>908.1</c:v>
                </c:pt>
                <c:pt idx="13">
                  <c:v>893.87</c:v>
                </c:pt>
                <c:pt idx="14">
                  <c:v>906.9</c:v>
                </c:pt>
                <c:pt idx="15">
                  <c:v>950.52</c:v>
                </c:pt>
                <c:pt idx="16">
                  <c:v>975.33</c:v>
                </c:pt>
                <c:pt idx="17">
                  <c:v>991.74</c:v>
                </c:pt>
                <c:pt idx="18">
                  <c:v>988.76</c:v>
                </c:pt>
                <c:pt idx="19">
                  <c:v>979.43</c:v>
                </c:pt>
                <c:pt idx="20">
                  <c:v>1002.43</c:v>
                </c:pt>
                <c:pt idx="21">
                  <c:v>991.11</c:v>
                </c:pt>
                <c:pt idx="22">
                  <c:v>996.46</c:v>
                </c:pt>
                <c:pt idx="23">
                  <c:v>1005.05</c:v>
                </c:pt>
                <c:pt idx="24">
                  <c:v>1046.3399999999999</c:v>
                </c:pt>
                <c:pt idx="25">
                  <c:v>1088.76</c:v>
                </c:pt>
                <c:pt idx="26">
                  <c:v>1132.6199999999999</c:v>
                </c:pt>
                <c:pt idx="27">
                  <c:v>1154.8900000000001</c:v>
                </c:pt>
                <c:pt idx="28">
                  <c:v>1178.1500000000001</c:v>
                </c:pt>
                <c:pt idx="29">
                  <c:v>1211.6300000000001</c:v>
                </c:pt>
                <c:pt idx="30">
                  <c:v>1242.73</c:v>
                </c:pt>
                <c:pt idx="31">
                  <c:v>1242.9100000000001</c:v>
                </c:pt>
                <c:pt idx="32">
                  <c:v>1284.3</c:v>
                </c:pt>
                <c:pt idx="33">
                  <c:v>1323.96</c:v>
                </c:pt>
                <c:pt idx="34">
                  <c:v>1347.5</c:v>
                </c:pt>
                <c:pt idx="35">
                  <c:v>1371.94</c:v>
                </c:pt>
                <c:pt idx="36">
                  <c:v>1376.62</c:v>
                </c:pt>
                <c:pt idx="37">
                  <c:v>1386.45</c:v>
                </c:pt>
                <c:pt idx="38">
                  <c:v>1402.41</c:v>
                </c:pt>
                <c:pt idx="39">
                  <c:v>1417.18</c:v>
                </c:pt>
                <c:pt idx="40">
                  <c:v>1394.61</c:v>
                </c:pt>
                <c:pt idx="41">
                  <c:v>1388.27</c:v>
                </c:pt>
                <c:pt idx="42">
                  <c:v>1392.01</c:v>
                </c:pt>
                <c:pt idx="43">
                  <c:v>1363.49</c:v>
                </c:pt>
                <c:pt idx="44">
                  <c:v>1372.23</c:v>
                </c:pt>
                <c:pt idx="45">
                  <c:v>1353.34</c:v>
                </c:pt>
                <c:pt idx="46">
                  <c:v>1356.98</c:v>
                </c:pt>
                <c:pt idx="47">
                  <c:v>1339.38</c:v>
                </c:pt>
                <c:pt idx="48">
                  <c:v>1312.05</c:v>
                </c:pt>
                <c:pt idx="49">
                  <c:v>1294.06</c:v>
                </c:pt>
                <c:pt idx="50">
                  <c:v>1288.82</c:v>
                </c:pt>
                <c:pt idx="51">
                  <c:v>1251.1199999999999</c:v>
                </c:pt>
                <c:pt idx="52">
                  <c:v>1215.71</c:v>
                </c:pt>
                <c:pt idx="53">
                  <c:v>1146.49</c:v>
                </c:pt>
                <c:pt idx="54">
                  <c:v>1133.1300000000001</c:v>
                </c:pt>
                <c:pt idx="55">
                  <c:v>1089.1500000000001</c:v>
                </c:pt>
                <c:pt idx="56">
                  <c:v>1089.29</c:v>
                </c:pt>
                <c:pt idx="57">
                  <c:v>1110.3</c:v>
                </c:pt>
                <c:pt idx="58">
                  <c:v>1136.18</c:v>
                </c:pt>
                <c:pt idx="59">
                  <c:v>1151.81</c:v>
                </c:pt>
                <c:pt idx="60">
                  <c:v>1154.69</c:v>
                </c:pt>
                <c:pt idx="61">
                  <c:v>1118.3800000000001</c:v>
                </c:pt>
                <c:pt idx="62">
                  <c:v>1127.8499999999999</c:v>
                </c:pt>
                <c:pt idx="63">
                  <c:v>1125.27</c:v>
                </c:pt>
                <c:pt idx="64">
                  <c:v>1082.69</c:v>
                </c:pt>
                <c:pt idx="65">
                  <c:v>1073.1500000000001</c:v>
                </c:pt>
                <c:pt idx="66">
                  <c:v>1086.21</c:v>
                </c:pt>
                <c:pt idx="67">
                  <c:v>1066.8499999999999</c:v>
                </c:pt>
                <c:pt idx="68">
                  <c:v>1084.51</c:v>
                </c:pt>
                <c:pt idx="69">
                  <c:v>1102.6300000000001</c:v>
                </c:pt>
                <c:pt idx="70">
                  <c:v>1120.46</c:v>
                </c:pt>
                <c:pt idx="71">
                  <c:v>1172.43</c:v>
                </c:pt>
                <c:pt idx="72">
                  <c:v>1193.26</c:v>
                </c:pt>
                <c:pt idx="73">
                  <c:v>1249.44</c:v>
                </c:pt>
                <c:pt idx="74">
                  <c:v>1258.3</c:v>
                </c:pt>
                <c:pt idx="75">
                  <c:v>1250.8900000000001</c:v>
                </c:pt>
                <c:pt idx="76">
                  <c:v>1218.29</c:v>
                </c:pt>
                <c:pt idx="77">
                  <c:v>1212.55</c:v>
                </c:pt>
                <c:pt idx="78">
                  <c:v>1201.67</c:v>
                </c:pt>
                <c:pt idx="79">
                  <c:v>1185.2</c:v>
                </c:pt>
                <c:pt idx="80">
                  <c:v>1210.07</c:v>
                </c:pt>
                <c:pt idx="81">
                  <c:v>1159.8599999999999</c:v>
                </c:pt>
                <c:pt idx="82">
                  <c:v>1146.48</c:v>
                </c:pt>
                <c:pt idx="83">
                  <c:v>1134.5899999999999</c:v>
                </c:pt>
                <c:pt idx="84">
                  <c:v>1131.22</c:v>
                </c:pt>
                <c:pt idx="85">
                  <c:v>1132.92</c:v>
                </c:pt>
                <c:pt idx="86">
                  <c:v>1135.4100000000001</c:v>
                </c:pt>
                <c:pt idx="87">
                  <c:v>1121.75</c:v>
                </c:pt>
                <c:pt idx="88">
                  <c:v>1109.1400000000001</c:v>
                </c:pt>
                <c:pt idx="89">
                  <c:v>1091.57</c:v>
                </c:pt>
                <c:pt idx="90">
                  <c:v>1056.9100000000001</c:v>
                </c:pt>
                <c:pt idx="91">
                  <c:v>1024.33</c:v>
                </c:pt>
                <c:pt idx="92">
                  <c:v>990.68</c:v>
                </c:pt>
                <c:pt idx="93">
                  <c:v>940.41</c:v>
                </c:pt>
                <c:pt idx="94">
                  <c:v>928.62</c:v>
                </c:pt>
                <c:pt idx="95">
                  <c:v>915.91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1064.8</c:v>
                </c:pt>
                <c:pt idx="1">
                  <c:v>1049.9000000000001</c:v>
                </c:pt>
                <c:pt idx="2">
                  <c:v>1011.1800000000001</c:v>
                </c:pt>
                <c:pt idx="3">
                  <c:v>1002.48</c:v>
                </c:pt>
                <c:pt idx="4">
                  <c:v>997.28</c:v>
                </c:pt>
                <c:pt idx="5">
                  <c:v>991.05</c:v>
                </c:pt>
                <c:pt idx="6">
                  <c:v>992.61</c:v>
                </c:pt>
                <c:pt idx="7">
                  <c:v>1011.4399999999999</c:v>
                </c:pt>
                <c:pt idx="8">
                  <c:v>1088.79</c:v>
                </c:pt>
                <c:pt idx="9">
                  <c:v>1090.2</c:v>
                </c:pt>
                <c:pt idx="10">
                  <c:v>999.66000000000008</c:v>
                </c:pt>
                <c:pt idx="11">
                  <c:v>976.63000000000011</c:v>
                </c:pt>
                <c:pt idx="12">
                  <c:v>947.23</c:v>
                </c:pt>
                <c:pt idx="13">
                  <c:v>950.41000000000008</c:v>
                </c:pt>
                <c:pt idx="14">
                  <c:v>953.47</c:v>
                </c:pt>
                <c:pt idx="15">
                  <c:v>953.56</c:v>
                </c:pt>
                <c:pt idx="16">
                  <c:v>945.33</c:v>
                </c:pt>
                <c:pt idx="17">
                  <c:v>947.68000000000006</c:v>
                </c:pt>
                <c:pt idx="18">
                  <c:v>933.07999999999993</c:v>
                </c:pt>
                <c:pt idx="19">
                  <c:v>933.24</c:v>
                </c:pt>
                <c:pt idx="20">
                  <c:v>953.83999999999992</c:v>
                </c:pt>
                <c:pt idx="21">
                  <c:v>986.98</c:v>
                </c:pt>
                <c:pt idx="22">
                  <c:v>1003.54</c:v>
                </c:pt>
                <c:pt idx="23">
                  <c:v>1023.26</c:v>
                </c:pt>
                <c:pt idx="24">
                  <c:v>1127.02</c:v>
                </c:pt>
                <c:pt idx="25">
                  <c:v>1154.58</c:v>
                </c:pt>
                <c:pt idx="26">
                  <c:v>1223.7199999999998</c:v>
                </c:pt>
                <c:pt idx="27">
                  <c:v>1242.54</c:v>
                </c:pt>
                <c:pt idx="28">
                  <c:v>1235.7000000000003</c:v>
                </c:pt>
                <c:pt idx="29">
                  <c:v>1255.5500000000002</c:v>
                </c:pt>
                <c:pt idx="30">
                  <c:v>1255.33</c:v>
                </c:pt>
                <c:pt idx="31">
                  <c:v>1285.21</c:v>
                </c:pt>
                <c:pt idx="32">
                  <c:v>1374.9299999999998</c:v>
                </c:pt>
                <c:pt idx="33">
                  <c:v>1374.65</c:v>
                </c:pt>
                <c:pt idx="34">
                  <c:v>1519.05</c:v>
                </c:pt>
                <c:pt idx="35">
                  <c:v>1471.47</c:v>
                </c:pt>
                <c:pt idx="36">
                  <c:v>1313</c:v>
                </c:pt>
                <c:pt idx="37">
                  <c:v>1341.24</c:v>
                </c:pt>
                <c:pt idx="38">
                  <c:v>1346.4</c:v>
                </c:pt>
                <c:pt idx="39">
                  <c:v>1359.31</c:v>
                </c:pt>
                <c:pt idx="40">
                  <c:v>1391.56</c:v>
                </c:pt>
                <c:pt idx="41">
                  <c:v>1390.29</c:v>
                </c:pt>
                <c:pt idx="42">
                  <c:v>1420.11</c:v>
                </c:pt>
                <c:pt idx="43">
                  <c:v>1395.69</c:v>
                </c:pt>
                <c:pt idx="44">
                  <c:v>1383.96</c:v>
                </c:pt>
                <c:pt idx="45">
                  <c:v>1358.73</c:v>
                </c:pt>
                <c:pt idx="46">
                  <c:v>1373.4</c:v>
                </c:pt>
                <c:pt idx="47">
                  <c:v>1375.7000000000003</c:v>
                </c:pt>
                <c:pt idx="48">
                  <c:v>1339.67</c:v>
                </c:pt>
                <c:pt idx="49">
                  <c:v>1323.8899999999999</c:v>
                </c:pt>
                <c:pt idx="50">
                  <c:v>1338.1100000000001</c:v>
                </c:pt>
                <c:pt idx="51">
                  <c:v>1316.3399999999997</c:v>
                </c:pt>
                <c:pt idx="52">
                  <c:v>1266.17</c:v>
                </c:pt>
                <c:pt idx="53">
                  <c:v>1264.27</c:v>
                </c:pt>
                <c:pt idx="54">
                  <c:v>1264.3500000000001</c:v>
                </c:pt>
                <c:pt idx="55">
                  <c:v>1263.8000000000002</c:v>
                </c:pt>
                <c:pt idx="56">
                  <c:v>1202.46</c:v>
                </c:pt>
                <c:pt idx="57">
                  <c:v>1203.08</c:v>
                </c:pt>
                <c:pt idx="58">
                  <c:v>1139.8200000000002</c:v>
                </c:pt>
                <c:pt idx="59">
                  <c:v>1134.4199999999998</c:v>
                </c:pt>
                <c:pt idx="60">
                  <c:v>1117.93</c:v>
                </c:pt>
                <c:pt idx="61">
                  <c:v>1201.92</c:v>
                </c:pt>
                <c:pt idx="62">
                  <c:v>1139.1199999999999</c:v>
                </c:pt>
                <c:pt idx="63">
                  <c:v>1162.8699999999999</c:v>
                </c:pt>
                <c:pt idx="64">
                  <c:v>1163.2000000000003</c:v>
                </c:pt>
                <c:pt idx="65">
                  <c:v>1187.8500000000001</c:v>
                </c:pt>
                <c:pt idx="66">
                  <c:v>1134.3400000000001</c:v>
                </c:pt>
                <c:pt idx="67">
                  <c:v>1131.03</c:v>
                </c:pt>
                <c:pt idx="68">
                  <c:v>1103.26</c:v>
                </c:pt>
                <c:pt idx="69">
                  <c:v>1122.6300000000001</c:v>
                </c:pt>
                <c:pt idx="70">
                  <c:v>1128.3499999999999</c:v>
                </c:pt>
                <c:pt idx="71">
                  <c:v>1173.9100000000001</c:v>
                </c:pt>
                <c:pt idx="72">
                  <c:v>1222.49</c:v>
                </c:pt>
                <c:pt idx="73">
                  <c:v>1252.67</c:v>
                </c:pt>
                <c:pt idx="74">
                  <c:v>1238.1599999999999</c:v>
                </c:pt>
                <c:pt idx="75">
                  <c:v>1265.8200000000002</c:v>
                </c:pt>
                <c:pt idx="76">
                  <c:v>1273.3599999999999</c:v>
                </c:pt>
                <c:pt idx="77">
                  <c:v>1278.8499999999999</c:v>
                </c:pt>
                <c:pt idx="78">
                  <c:v>1230.23</c:v>
                </c:pt>
                <c:pt idx="79">
                  <c:v>1228.96</c:v>
                </c:pt>
                <c:pt idx="80">
                  <c:v>1260.3899999999999</c:v>
                </c:pt>
                <c:pt idx="81">
                  <c:v>1193.32</c:v>
                </c:pt>
                <c:pt idx="82">
                  <c:v>1130.23</c:v>
                </c:pt>
                <c:pt idx="83">
                  <c:v>1139.8999999999999</c:v>
                </c:pt>
                <c:pt idx="84">
                  <c:v>1098.98</c:v>
                </c:pt>
                <c:pt idx="85">
                  <c:v>1111.23</c:v>
                </c:pt>
                <c:pt idx="86">
                  <c:v>1152.19</c:v>
                </c:pt>
                <c:pt idx="87">
                  <c:v>1097.07</c:v>
                </c:pt>
                <c:pt idx="88">
                  <c:v>1103.7</c:v>
                </c:pt>
                <c:pt idx="89">
                  <c:v>1115.58</c:v>
                </c:pt>
                <c:pt idx="90">
                  <c:v>1101.3600000000001</c:v>
                </c:pt>
                <c:pt idx="91">
                  <c:v>1076.9499999999998</c:v>
                </c:pt>
                <c:pt idx="92">
                  <c:v>1057.42</c:v>
                </c:pt>
                <c:pt idx="93">
                  <c:v>1023.18</c:v>
                </c:pt>
                <c:pt idx="94">
                  <c:v>1020.0600000000001</c:v>
                </c:pt>
                <c:pt idx="95">
                  <c:v>1018.78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55212544"/>
        <c:axId val="25525120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49.93</c:v>
                </c:pt>
                <c:pt idx="1">
                  <c:v>49.97</c:v>
                </c:pt>
                <c:pt idx="2">
                  <c:v>49.94</c:v>
                </c:pt>
                <c:pt idx="3">
                  <c:v>49.92</c:v>
                </c:pt>
                <c:pt idx="4">
                  <c:v>49.9</c:v>
                </c:pt>
                <c:pt idx="5">
                  <c:v>49.93</c:v>
                </c:pt>
                <c:pt idx="6">
                  <c:v>49.88</c:v>
                </c:pt>
                <c:pt idx="7">
                  <c:v>50</c:v>
                </c:pt>
                <c:pt idx="8">
                  <c:v>50.01</c:v>
                </c:pt>
                <c:pt idx="9">
                  <c:v>49.98</c:v>
                </c:pt>
                <c:pt idx="10">
                  <c:v>49.99</c:v>
                </c:pt>
                <c:pt idx="11">
                  <c:v>49.99</c:v>
                </c:pt>
                <c:pt idx="12">
                  <c:v>49.97</c:v>
                </c:pt>
                <c:pt idx="13">
                  <c:v>49.89</c:v>
                </c:pt>
                <c:pt idx="14">
                  <c:v>49.94</c:v>
                </c:pt>
                <c:pt idx="15">
                  <c:v>50.04</c:v>
                </c:pt>
                <c:pt idx="16">
                  <c:v>49.98</c:v>
                </c:pt>
                <c:pt idx="17">
                  <c:v>50</c:v>
                </c:pt>
                <c:pt idx="18">
                  <c:v>50.03</c:v>
                </c:pt>
                <c:pt idx="19">
                  <c:v>50.02</c:v>
                </c:pt>
                <c:pt idx="20">
                  <c:v>50.05</c:v>
                </c:pt>
                <c:pt idx="21">
                  <c:v>50.03</c:v>
                </c:pt>
                <c:pt idx="22">
                  <c:v>50.01</c:v>
                </c:pt>
                <c:pt idx="23">
                  <c:v>50.03</c:v>
                </c:pt>
                <c:pt idx="24">
                  <c:v>50.07</c:v>
                </c:pt>
                <c:pt idx="25">
                  <c:v>50.04</c:v>
                </c:pt>
                <c:pt idx="26">
                  <c:v>50.02</c:v>
                </c:pt>
                <c:pt idx="27">
                  <c:v>50</c:v>
                </c:pt>
                <c:pt idx="28">
                  <c:v>49.99</c:v>
                </c:pt>
                <c:pt idx="29">
                  <c:v>49.95</c:v>
                </c:pt>
                <c:pt idx="30">
                  <c:v>49.99</c:v>
                </c:pt>
                <c:pt idx="31">
                  <c:v>49.99</c:v>
                </c:pt>
                <c:pt idx="32">
                  <c:v>49.98</c:v>
                </c:pt>
                <c:pt idx="33">
                  <c:v>50.01</c:v>
                </c:pt>
                <c:pt idx="34">
                  <c:v>50.04</c:v>
                </c:pt>
                <c:pt idx="35">
                  <c:v>50.06</c:v>
                </c:pt>
                <c:pt idx="36">
                  <c:v>50.05</c:v>
                </c:pt>
                <c:pt idx="37">
                  <c:v>49.98</c:v>
                </c:pt>
                <c:pt idx="38">
                  <c:v>49.96</c:v>
                </c:pt>
                <c:pt idx="39">
                  <c:v>50.01</c:v>
                </c:pt>
                <c:pt idx="40">
                  <c:v>49.95</c:v>
                </c:pt>
                <c:pt idx="41">
                  <c:v>49.94</c:v>
                </c:pt>
                <c:pt idx="42">
                  <c:v>50</c:v>
                </c:pt>
                <c:pt idx="43">
                  <c:v>49.92</c:v>
                </c:pt>
                <c:pt idx="44">
                  <c:v>49.94</c:v>
                </c:pt>
                <c:pt idx="45">
                  <c:v>49.97</c:v>
                </c:pt>
                <c:pt idx="46">
                  <c:v>49.99</c:v>
                </c:pt>
                <c:pt idx="47">
                  <c:v>49.99</c:v>
                </c:pt>
                <c:pt idx="48">
                  <c:v>49.97</c:v>
                </c:pt>
                <c:pt idx="49">
                  <c:v>49.95</c:v>
                </c:pt>
                <c:pt idx="50">
                  <c:v>49.97</c:v>
                </c:pt>
                <c:pt idx="51">
                  <c:v>49.95</c:v>
                </c:pt>
                <c:pt idx="52">
                  <c:v>49.98</c:v>
                </c:pt>
                <c:pt idx="53">
                  <c:v>49.99</c:v>
                </c:pt>
                <c:pt idx="54">
                  <c:v>49.99</c:v>
                </c:pt>
                <c:pt idx="55">
                  <c:v>50.03</c:v>
                </c:pt>
                <c:pt idx="56">
                  <c:v>50.03</c:v>
                </c:pt>
                <c:pt idx="57">
                  <c:v>50.04</c:v>
                </c:pt>
                <c:pt idx="58">
                  <c:v>50.02</c:v>
                </c:pt>
                <c:pt idx="59">
                  <c:v>50.03</c:v>
                </c:pt>
                <c:pt idx="60">
                  <c:v>50.04</c:v>
                </c:pt>
                <c:pt idx="61">
                  <c:v>49.99</c:v>
                </c:pt>
                <c:pt idx="62">
                  <c:v>50.01</c:v>
                </c:pt>
                <c:pt idx="63">
                  <c:v>49.98</c:v>
                </c:pt>
                <c:pt idx="64">
                  <c:v>50.01</c:v>
                </c:pt>
                <c:pt idx="65">
                  <c:v>49.97</c:v>
                </c:pt>
                <c:pt idx="66">
                  <c:v>50.01</c:v>
                </c:pt>
                <c:pt idx="67">
                  <c:v>50.01</c:v>
                </c:pt>
                <c:pt idx="68">
                  <c:v>50.03</c:v>
                </c:pt>
                <c:pt idx="69">
                  <c:v>50.01</c:v>
                </c:pt>
                <c:pt idx="70">
                  <c:v>49.99</c:v>
                </c:pt>
                <c:pt idx="71">
                  <c:v>50.03</c:v>
                </c:pt>
                <c:pt idx="72">
                  <c:v>50.06</c:v>
                </c:pt>
                <c:pt idx="73">
                  <c:v>50.07</c:v>
                </c:pt>
                <c:pt idx="74">
                  <c:v>50.1</c:v>
                </c:pt>
                <c:pt idx="75">
                  <c:v>50.1</c:v>
                </c:pt>
                <c:pt idx="76">
                  <c:v>50.07</c:v>
                </c:pt>
                <c:pt idx="77">
                  <c:v>50.07</c:v>
                </c:pt>
                <c:pt idx="78">
                  <c:v>50.06</c:v>
                </c:pt>
                <c:pt idx="79">
                  <c:v>50.04</c:v>
                </c:pt>
                <c:pt idx="80">
                  <c:v>50.04</c:v>
                </c:pt>
                <c:pt idx="81">
                  <c:v>50.04</c:v>
                </c:pt>
                <c:pt idx="82">
                  <c:v>50.03</c:v>
                </c:pt>
                <c:pt idx="83">
                  <c:v>50.02</c:v>
                </c:pt>
                <c:pt idx="84">
                  <c:v>49.98</c:v>
                </c:pt>
                <c:pt idx="85">
                  <c:v>49.98</c:v>
                </c:pt>
                <c:pt idx="86">
                  <c:v>49.97</c:v>
                </c:pt>
                <c:pt idx="87">
                  <c:v>50.01</c:v>
                </c:pt>
                <c:pt idx="88">
                  <c:v>49.97</c:v>
                </c:pt>
                <c:pt idx="89">
                  <c:v>49.99</c:v>
                </c:pt>
                <c:pt idx="90">
                  <c:v>49.98</c:v>
                </c:pt>
                <c:pt idx="91">
                  <c:v>50</c:v>
                </c:pt>
                <c:pt idx="92">
                  <c:v>50.02</c:v>
                </c:pt>
                <c:pt idx="93">
                  <c:v>50.01</c:v>
                </c:pt>
                <c:pt idx="94">
                  <c:v>49.99</c:v>
                </c:pt>
                <c:pt idx="95">
                  <c:v>49.96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55254912"/>
        <c:axId val="255253120"/>
      </c:lineChart>
      <c:catAx>
        <c:axId val="25521254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55251200"/>
        <c:crosses val="autoZero"/>
        <c:auto val="1"/>
        <c:lblAlgn val="ctr"/>
        <c:lblOffset val="100"/>
      </c:catAx>
      <c:valAx>
        <c:axId val="2552512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5212544"/>
        <c:crosses val="autoZero"/>
        <c:crossBetween val="between"/>
      </c:valAx>
      <c:valAx>
        <c:axId val="25525312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5254912"/>
        <c:crosses val="max"/>
        <c:crossBetween val="between"/>
      </c:valAx>
      <c:catAx>
        <c:axId val="255254912"/>
        <c:scaling>
          <c:orientation val="minMax"/>
        </c:scaling>
        <c:delete val="1"/>
        <c:axPos val="b"/>
        <c:numFmt formatCode="General" sourceLinked="1"/>
        <c:tickLblPos val="none"/>
        <c:crossAx val="25525312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49.93</v>
          </cell>
          <cell r="E5">
            <v>1032.03</v>
          </cell>
          <cell r="T5">
            <v>1064.8</v>
          </cell>
        </row>
        <row r="6">
          <cell r="B6" t="str">
            <v>00.15-00.30</v>
          </cell>
          <cell r="C6">
            <v>49.97</v>
          </cell>
          <cell r="E6">
            <v>1021.4</v>
          </cell>
          <cell r="T6">
            <v>1049.9000000000001</v>
          </cell>
        </row>
        <row r="7">
          <cell r="B7" t="str">
            <v>00.30-00.45</v>
          </cell>
          <cell r="C7">
            <v>49.94</v>
          </cell>
          <cell r="E7">
            <v>996.08</v>
          </cell>
          <cell r="T7">
            <v>1011.1800000000001</v>
          </cell>
        </row>
        <row r="8">
          <cell r="B8" t="str">
            <v>00.45-01.00</v>
          </cell>
          <cell r="C8">
            <v>49.92</v>
          </cell>
          <cell r="E8">
            <v>989.65</v>
          </cell>
          <cell r="T8">
            <v>1002.48</v>
          </cell>
        </row>
        <row r="9">
          <cell r="B9" t="str">
            <v>01.00-01.15</v>
          </cell>
          <cell r="C9">
            <v>49.9</v>
          </cell>
          <cell r="E9">
            <v>978.47</v>
          </cell>
          <cell r="T9">
            <v>997.28</v>
          </cell>
        </row>
        <row r="10">
          <cell r="B10" t="str">
            <v>01.15-01.30</v>
          </cell>
          <cell r="C10">
            <v>49.93</v>
          </cell>
          <cell r="E10">
            <v>983.26</v>
          </cell>
          <cell r="T10">
            <v>991.05</v>
          </cell>
        </row>
        <row r="11">
          <cell r="B11" t="str">
            <v>01.30-01.45</v>
          </cell>
          <cell r="C11">
            <v>49.88</v>
          </cell>
          <cell r="E11">
            <v>975.87</v>
          </cell>
          <cell r="T11">
            <v>992.61</v>
          </cell>
        </row>
        <row r="12">
          <cell r="B12" t="str">
            <v>01.45-02.00</v>
          </cell>
          <cell r="C12">
            <v>50</v>
          </cell>
          <cell r="E12">
            <v>905.02</v>
          </cell>
          <cell r="T12">
            <v>1011.4399999999999</v>
          </cell>
        </row>
        <row r="13">
          <cell r="B13" t="str">
            <v>02.00-02.15</v>
          </cell>
          <cell r="C13">
            <v>50.01</v>
          </cell>
          <cell r="E13">
            <v>911.62</v>
          </cell>
          <cell r="T13">
            <v>1088.79</v>
          </cell>
        </row>
        <row r="14">
          <cell r="B14" t="str">
            <v>02.15-02.30</v>
          </cell>
          <cell r="C14">
            <v>49.98</v>
          </cell>
          <cell r="E14">
            <v>888.23</v>
          </cell>
          <cell r="T14">
            <v>1090.2</v>
          </cell>
        </row>
        <row r="15">
          <cell r="B15" t="str">
            <v>02.30-02.45</v>
          </cell>
          <cell r="C15">
            <v>49.99</v>
          </cell>
          <cell r="E15">
            <v>858.87</v>
          </cell>
          <cell r="T15">
            <v>999.66000000000008</v>
          </cell>
        </row>
        <row r="16">
          <cell r="B16" t="str">
            <v>02.45-03:00</v>
          </cell>
          <cell r="C16">
            <v>49.99</v>
          </cell>
          <cell r="E16">
            <v>880.71</v>
          </cell>
          <cell r="T16">
            <v>976.63000000000011</v>
          </cell>
        </row>
        <row r="17">
          <cell r="B17" t="str">
            <v>03.00-03.15</v>
          </cell>
          <cell r="C17">
            <v>49.97</v>
          </cell>
          <cell r="E17">
            <v>908.1</v>
          </cell>
          <cell r="T17">
            <v>947.23</v>
          </cell>
        </row>
        <row r="18">
          <cell r="B18" t="str">
            <v>03.15-03.30</v>
          </cell>
          <cell r="C18">
            <v>49.89</v>
          </cell>
          <cell r="E18">
            <v>893.87</v>
          </cell>
          <cell r="T18">
            <v>950.41000000000008</v>
          </cell>
        </row>
        <row r="19">
          <cell r="B19" t="str">
            <v>03.30-03.45</v>
          </cell>
          <cell r="C19">
            <v>49.94</v>
          </cell>
          <cell r="E19">
            <v>906.9</v>
          </cell>
          <cell r="T19">
            <v>953.47</v>
          </cell>
        </row>
        <row r="20">
          <cell r="B20" t="str">
            <v>03.45-04.00</v>
          </cell>
          <cell r="C20">
            <v>50.04</v>
          </cell>
          <cell r="E20">
            <v>950.52</v>
          </cell>
          <cell r="T20">
            <v>953.56</v>
          </cell>
        </row>
        <row r="21">
          <cell r="B21" t="str">
            <v>04.00-04.15</v>
          </cell>
          <cell r="C21">
            <v>49.98</v>
          </cell>
          <cell r="E21">
            <v>975.33</v>
          </cell>
          <cell r="T21">
            <v>945.33</v>
          </cell>
        </row>
        <row r="22">
          <cell r="B22" t="str">
            <v>04.15-04.30</v>
          </cell>
          <cell r="C22">
            <v>50</v>
          </cell>
          <cell r="E22">
            <v>991.74</v>
          </cell>
          <cell r="T22">
            <v>947.68000000000006</v>
          </cell>
        </row>
        <row r="23">
          <cell r="B23" t="str">
            <v>04.30-04.45</v>
          </cell>
          <cell r="C23">
            <v>50.03</v>
          </cell>
          <cell r="E23">
            <v>988.76</v>
          </cell>
          <cell r="T23">
            <v>933.07999999999993</v>
          </cell>
        </row>
        <row r="24">
          <cell r="B24" t="str">
            <v>04.45-05.00</v>
          </cell>
          <cell r="C24">
            <v>50.02</v>
          </cell>
          <cell r="E24">
            <v>979.43</v>
          </cell>
          <cell r="T24">
            <v>933.24</v>
          </cell>
        </row>
        <row r="25">
          <cell r="B25" t="str">
            <v>05.00-05.15</v>
          </cell>
          <cell r="C25">
            <v>50.05</v>
          </cell>
          <cell r="E25">
            <v>1002.43</v>
          </cell>
          <cell r="T25">
            <v>953.83999999999992</v>
          </cell>
        </row>
        <row r="26">
          <cell r="B26" t="str">
            <v>05.15-05.30</v>
          </cell>
          <cell r="C26">
            <v>50.03</v>
          </cell>
          <cell r="E26">
            <v>991.11</v>
          </cell>
          <cell r="T26">
            <v>986.98</v>
          </cell>
        </row>
        <row r="27">
          <cell r="B27" t="str">
            <v>05.30-05.45</v>
          </cell>
          <cell r="C27">
            <v>50.01</v>
          </cell>
          <cell r="E27">
            <v>996.46</v>
          </cell>
          <cell r="T27">
            <v>1003.54</v>
          </cell>
        </row>
        <row r="28">
          <cell r="B28" t="str">
            <v>05.45-06.00</v>
          </cell>
          <cell r="C28">
            <v>50.03</v>
          </cell>
          <cell r="E28">
            <v>1005.05</v>
          </cell>
          <cell r="T28">
            <v>1023.26</v>
          </cell>
        </row>
        <row r="29">
          <cell r="B29" t="str">
            <v>06.00-06.15</v>
          </cell>
          <cell r="C29">
            <v>50.07</v>
          </cell>
          <cell r="E29">
            <v>1046.3399999999999</v>
          </cell>
          <cell r="T29">
            <v>1127.02</v>
          </cell>
        </row>
        <row r="30">
          <cell r="B30" t="str">
            <v>06.15-06.30</v>
          </cell>
          <cell r="C30">
            <v>50.04</v>
          </cell>
          <cell r="E30">
            <v>1088.76</v>
          </cell>
          <cell r="T30">
            <v>1154.58</v>
          </cell>
        </row>
        <row r="31">
          <cell r="B31" t="str">
            <v>06.30-06.45</v>
          </cell>
          <cell r="C31">
            <v>50.02</v>
          </cell>
          <cell r="E31">
            <v>1132.6199999999999</v>
          </cell>
          <cell r="T31">
            <v>1223.7199999999998</v>
          </cell>
        </row>
        <row r="32">
          <cell r="B32" t="str">
            <v>06.45-07.00</v>
          </cell>
          <cell r="C32">
            <v>50</v>
          </cell>
          <cell r="E32">
            <v>1154.8900000000001</v>
          </cell>
          <cell r="T32">
            <v>1242.54</v>
          </cell>
        </row>
        <row r="33">
          <cell r="B33" t="str">
            <v>07.00-07.15</v>
          </cell>
          <cell r="C33">
            <v>49.99</v>
          </cell>
          <cell r="E33">
            <v>1178.1500000000001</v>
          </cell>
          <cell r="T33">
            <v>1235.7000000000003</v>
          </cell>
        </row>
        <row r="34">
          <cell r="B34" t="str">
            <v>07.15-07.30</v>
          </cell>
          <cell r="C34">
            <v>49.95</v>
          </cell>
          <cell r="E34">
            <v>1211.6300000000001</v>
          </cell>
          <cell r="T34">
            <v>1255.5500000000002</v>
          </cell>
        </row>
        <row r="35">
          <cell r="B35" t="str">
            <v>07.30-07.45</v>
          </cell>
          <cell r="C35">
            <v>49.99</v>
          </cell>
          <cell r="E35">
            <v>1242.73</v>
          </cell>
          <cell r="T35">
            <v>1255.33</v>
          </cell>
        </row>
        <row r="36">
          <cell r="B36" t="str">
            <v>07.45-08.00</v>
          </cell>
          <cell r="C36">
            <v>49.99</v>
          </cell>
          <cell r="E36">
            <v>1242.9100000000001</v>
          </cell>
          <cell r="T36">
            <v>1285.21</v>
          </cell>
        </row>
        <row r="37">
          <cell r="B37" t="str">
            <v>08.00-08.15</v>
          </cell>
          <cell r="C37">
            <v>49.98</v>
          </cell>
          <cell r="E37">
            <v>1284.3</v>
          </cell>
          <cell r="T37">
            <v>1374.9299999999998</v>
          </cell>
        </row>
        <row r="38">
          <cell r="B38" t="str">
            <v>08.15-08.30</v>
          </cell>
          <cell r="C38">
            <v>50.01</v>
          </cell>
          <cell r="E38">
            <v>1323.96</v>
          </cell>
          <cell r="T38">
            <v>1374.65</v>
          </cell>
        </row>
        <row r="39">
          <cell r="B39" t="str">
            <v>08.30-08.45</v>
          </cell>
          <cell r="C39">
            <v>50.04</v>
          </cell>
          <cell r="E39">
            <v>1347.5</v>
          </cell>
          <cell r="T39">
            <v>1519.05</v>
          </cell>
        </row>
        <row r="40">
          <cell r="B40" t="str">
            <v>08.45-09.00</v>
          </cell>
          <cell r="C40">
            <v>50.06</v>
          </cell>
          <cell r="E40">
            <v>1371.94</v>
          </cell>
          <cell r="T40">
            <v>1471.47</v>
          </cell>
        </row>
        <row r="41">
          <cell r="B41" t="str">
            <v>09.00-09.15</v>
          </cell>
          <cell r="C41">
            <v>50.05</v>
          </cell>
          <cell r="E41">
            <v>1376.62</v>
          </cell>
          <cell r="T41">
            <v>1313</v>
          </cell>
        </row>
        <row r="42">
          <cell r="B42" t="str">
            <v>09.15-09.30</v>
          </cell>
          <cell r="C42">
            <v>49.98</v>
          </cell>
          <cell r="E42">
            <v>1386.45</v>
          </cell>
          <cell r="T42">
            <v>1341.24</v>
          </cell>
        </row>
        <row r="43">
          <cell r="B43" t="str">
            <v>09.30-09.45</v>
          </cell>
          <cell r="C43">
            <v>49.96</v>
          </cell>
          <cell r="E43">
            <v>1402.41</v>
          </cell>
          <cell r="T43">
            <v>1346.4</v>
          </cell>
        </row>
        <row r="44">
          <cell r="B44" t="str">
            <v>09.45-10.00</v>
          </cell>
          <cell r="C44">
            <v>50.01</v>
          </cell>
          <cell r="E44">
            <v>1417.18</v>
          </cell>
          <cell r="T44">
            <v>1359.31</v>
          </cell>
        </row>
        <row r="45">
          <cell r="B45" t="str">
            <v>10.00-10.15</v>
          </cell>
          <cell r="C45">
            <v>49.95</v>
          </cell>
          <cell r="E45">
            <v>1394.61</v>
          </cell>
          <cell r="T45">
            <v>1391.56</v>
          </cell>
        </row>
        <row r="46">
          <cell r="B46" t="str">
            <v>10.15-10.30</v>
          </cell>
          <cell r="C46">
            <v>49.94</v>
          </cell>
          <cell r="E46">
            <v>1388.27</v>
          </cell>
          <cell r="T46">
            <v>1390.29</v>
          </cell>
        </row>
        <row r="47">
          <cell r="B47" t="str">
            <v>10.30-10.45</v>
          </cell>
          <cell r="C47">
            <v>50</v>
          </cell>
          <cell r="E47">
            <v>1392.01</v>
          </cell>
          <cell r="T47">
            <v>1420.11</v>
          </cell>
        </row>
        <row r="48">
          <cell r="B48" t="str">
            <v>10.45-11.00</v>
          </cell>
          <cell r="C48">
            <v>49.92</v>
          </cell>
          <cell r="E48">
            <v>1363.49</v>
          </cell>
          <cell r="T48">
            <v>1395.69</v>
          </cell>
        </row>
        <row r="49">
          <cell r="B49" t="str">
            <v>11.00-11.15</v>
          </cell>
          <cell r="C49">
            <v>49.94</v>
          </cell>
          <cell r="E49">
            <v>1372.23</v>
          </cell>
          <cell r="T49">
            <v>1383.96</v>
          </cell>
        </row>
        <row r="50">
          <cell r="B50" t="str">
            <v>11.15-11.30</v>
          </cell>
          <cell r="C50">
            <v>49.97</v>
          </cell>
          <cell r="E50">
            <v>1353.34</v>
          </cell>
          <cell r="T50">
            <v>1358.73</v>
          </cell>
        </row>
        <row r="51">
          <cell r="B51" t="str">
            <v>11.30-11.45</v>
          </cell>
          <cell r="C51">
            <v>49.99</v>
          </cell>
          <cell r="E51">
            <v>1356.98</v>
          </cell>
          <cell r="T51">
            <v>1373.4</v>
          </cell>
        </row>
        <row r="52">
          <cell r="B52" t="str">
            <v>11.45-12.00</v>
          </cell>
          <cell r="C52">
            <v>49.99</v>
          </cell>
          <cell r="E52">
            <v>1339.38</v>
          </cell>
          <cell r="T52">
            <v>1375.7000000000003</v>
          </cell>
        </row>
        <row r="53">
          <cell r="B53" t="str">
            <v>12.00-12.15</v>
          </cell>
          <cell r="C53">
            <v>49.97</v>
          </cell>
          <cell r="E53">
            <v>1312.05</v>
          </cell>
          <cell r="T53">
            <v>1339.67</v>
          </cell>
        </row>
        <row r="54">
          <cell r="B54" t="str">
            <v>12.15-12.30</v>
          </cell>
          <cell r="C54">
            <v>49.95</v>
          </cell>
          <cell r="E54">
            <v>1294.06</v>
          </cell>
          <cell r="T54">
            <v>1323.8899999999999</v>
          </cell>
        </row>
        <row r="55">
          <cell r="B55" t="str">
            <v>12:30-12:45</v>
          </cell>
          <cell r="C55">
            <v>49.97</v>
          </cell>
          <cell r="E55">
            <v>1288.82</v>
          </cell>
          <cell r="T55">
            <v>1338.1100000000001</v>
          </cell>
        </row>
        <row r="56">
          <cell r="B56" t="str">
            <v>12.45-13.00</v>
          </cell>
          <cell r="C56">
            <v>49.95</v>
          </cell>
          <cell r="E56">
            <v>1251.1199999999999</v>
          </cell>
          <cell r="T56">
            <v>1316.3399999999997</v>
          </cell>
        </row>
        <row r="57">
          <cell r="B57" t="str">
            <v>13.00-13.15</v>
          </cell>
          <cell r="C57">
            <v>49.98</v>
          </cell>
          <cell r="E57">
            <v>1215.71</v>
          </cell>
          <cell r="T57">
            <v>1266.17</v>
          </cell>
        </row>
        <row r="58">
          <cell r="B58" t="str">
            <v>13.15-13.30</v>
          </cell>
          <cell r="C58">
            <v>49.99</v>
          </cell>
          <cell r="E58">
            <v>1146.49</v>
          </cell>
          <cell r="T58">
            <v>1264.27</v>
          </cell>
        </row>
        <row r="59">
          <cell r="B59" t="str">
            <v>13.30-13:45</v>
          </cell>
          <cell r="C59">
            <v>49.99</v>
          </cell>
          <cell r="E59">
            <v>1133.1300000000001</v>
          </cell>
          <cell r="T59">
            <v>1264.3500000000001</v>
          </cell>
        </row>
        <row r="60">
          <cell r="B60" t="str">
            <v>13.45-14.00</v>
          </cell>
          <cell r="C60">
            <v>50.03</v>
          </cell>
          <cell r="E60">
            <v>1089.1500000000001</v>
          </cell>
          <cell r="T60">
            <v>1263.8000000000002</v>
          </cell>
        </row>
        <row r="61">
          <cell r="B61" t="str">
            <v>14.00-14.15</v>
          </cell>
          <cell r="C61">
            <v>50.03</v>
          </cell>
          <cell r="E61">
            <v>1089.29</v>
          </cell>
          <cell r="T61">
            <v>1202.46</v>
          </cell>
        </row>
        <row r="62">
          <cell r="B62" t="str">
            <v>14.15-14.30</v>
          </cell>
          <cell r="C62">
            <v>50.04</v>
          </cell>
          <cell r="E62">
            <v>1110.3</v>
          </cell>
          <cell r="T62">
            <v>1203.08</v>
          </cell>
        </row>
        <row r="63">
          <cell r="B63" t="str">
            <v>14.30-14.45</v>
          </cell>
          <cell r="C63">
            <v>50.02</v>
          </cell>
          <cell r="E63">
            <v>1136.18</v>
          </cell>
          <cell r="T63">
            <v>1139.8200000000002</v>
          </cell>
        </row>
        <row r="64">
          <cell r="B64" t="str">
            <v>14.45-15.00</v>
          </cell>
          <cell r="C64">
            <v>50.03</v>
          </cell>
          <cell r="E64">
            <v>1151.81</v>
          </cell>
          <cell r="T64">
            <v>1134.4199999999998</v>
          </cell>
        </row>
        <row r="65">
          <cell r="B65" t="str">
            <v>15.00-15.15</v>
          </cell>
          <cell r="C65">
            <v>50.04</v>
          </cell>
          <cell r="E65">
            <v>1154.69</v>
          </cell>
          <cell r="T65">
            <v>1117.93</v>
          </cell>
        </row>
        <row r="66">
          <cell r="B66" t="str">
            <v>15.15-15.30</v>
          </cell>
          <cell r="C66">
            <v>49.99</v>
          </cell>
          <cell r="E66">
            <v>1118.3800000000001</v>
          </cell>
          <cell r="T66">
            <v>1201.92</v>
          </cell>
        </row>
        <row r="67">
          <cell r="B67" t="str">
            <v>15.30-15.45</v>
          </cell>
          <cell r="C67">
            <v>50.01</v>
          </cell>
          <cell r="E67">
            <v>1127.8499999999999</v>
          </cell>
          <cell r="T67">
            <v>1139.1199999999999</v>
          </cell>
        </row>
        <row r="68">
          <cell r="B68" t="str">
            <v>15.45-16.00</v>
          </cell>
          <cell r="C68">
            <v>49.98</v>
          </cell>
          <cell r="E68">
            <v>1125.27</v>
          </cell>
          <cell r="T68">
            <v>1162.8699999999999</v>
          </cell>
        </row>
        <row r="69">
          <cell r="B69" t="str">
            <v>16.00-16.15</v>
          </cell>
          <cell r="C69">
            <v>50.01</v>
          </cell>
          <cell r="E69">
            <v>1082.69</v>
          </cell>
          <cell r="T69">
            <v>1163.2000000000003</v>
          </cell>
        </row>
        <row r="70">
          <cell r="B70" t="str">
            <v>16.15-16.30</v>
          </cell>
          <cell r="C70">
            <v>49.97</v>
          </cell>
          <cell r="E70">
            <v>1073.1500000000001</v>
          </cell>
          <cell r="T70">
            <v>1187.8500000000001</v>
          </cell>
        </row>
        <row r="71">
          <cell r="B71" t="str">
            <v>16.30-16.45</v>
          </cell>
          <cell r="C71">
            <v>50.01</v>
          </cell>
          <cell r="E71">
            <v>1086.21</v>
          </cell>
          <cell r="T71">
            <v>1134.3400000000001</v>
          </cell>
        </row>
        <row r="72">
          <cell r="B72" t="str">
            <v>16.45-17.00</v>
          </cell>
          <cell r="C72">
            <v>50.01</v>
          </cell>
          <cell r="E72">
            <v>1066.8499999999999</v>
          </cell>
          <cell r="T72">
            <v>1131.03</v>
          </cell>
        </row>
        <row r="73">
          <cell r="B73" t="str">
            <v>17.00-17.15</v>
          </cell>
          <cell r="C73">
            <v>50.03</v>
          </cell>
          <cell r="E73">
            <v>1084.51</v>
          </cell>
          <cell r="T73">
            <v>1103.26</v>
          </cell>
        </row>
        <row r="74">
          <cell r="B74" t="str">
            <v>17.15-17.30</v>
          </cell>
          <cell r="C74">
            <v>50.01</v>
          </cell>
          <cell r="E74">
            <v>1102.6300000000001</v>
          </cell>
          <cell r="T74">
            <v>1122.6300000000001</v>
          </cell>
        </row>
        <row r="75">
          <cell r="B75" t="str">
            <v>17.30-17.45</v>
          </cell>
          <cell r="C75">
            <v>49.99</v>
          </cell>
          <cell r="E75">
            <v>1120.46</v>
          </cell>
          <cell r="T75">
            <v>1128.3499999999999</v>
          </cell>
        </row>
        <row r="76">
          <cell r="B76" t="str">
            <v>17.45-18.00</v>
          </cell>
          <cell r="C76">
            <v>50.03</v>
          </cell>
          <cell r="E76">
            <v>1172.43</v>
          </cell>
          <cell r="T76">
            <v>1173.9100000000001</v>
          </cell>
        </row>
        <row r="77">
          <cell r="B77" t="str">
            <v>18.00-18.15</v>
          </cell>
          <cell r="C77">
            <v>50.06</v>
          </cell>
          <cell r="E77">
            <v>1193.26</v>
          </cell>
          <cell r="T77">
            <v>1222.49</v>
          </cell>
        </row>
        <row r="78">
          <cell r="B78" t="str">
            <v>18.15-18.30</v>
          </cell>
          <cell r="C78">
            <v>50.07</v>
          </cell>
          <cell r="E78">
            <v>1249.44</v>
          </cell>
          <cell r="T78">
            <v>1252.67</v>
          </cell>
        </row>
        <row r="79">
          <cell r="B79" t="str">
            <v>18.30-18.45</v>
          </cell>
          <cell r="C79">
            <v>50.1</v>
          </cell>
          <cell r="E79">
            <v>1258.3</v>
          </cell>
          <cell r="T79">
            <v>1238.1599999999999</v>
          </cell>
        </row>
        <row r="80">
          <cell r="B80" t="str">
            <v>18.45-19.00</v>
          </cell>
          <cell r="C80">
            <v>50.1</v>
          </cell>
          <cell r="E80">
            <v>1250.8900000000001</v>
          </cell>
          <cell r="T80">
            <v>1265.8200000000002</v>
          </cell>
        </row>
        <row r="81">
          <cell r="B81" t="str">
            <v>19.00-19.15</v>
          </cell>
          <cell r="C81">
            <v>50.07</v>
          </cell>
          <cell r="E81">
            <v>1218.29</v>
          </cell>
          <cell r="T81">
            <v>1273.3599999999999</v>
          </cell>
        </row>
        <row r="82">
          <cell r="B82" t="str">
            <v>19.15-19.30</v>
          </cell>
          <cell r="C82">
            <v>50.07</v>
          </cell>
          <cell r="E82">
            <v>1212.55</v>
          </cell>
          <cell r="T82">
            <v>1278.8499999999999</v>
          </cell>
        </row>
        <row r="83">
          <cell r="B83" t="str">
            <v>19.30-19.45</v>
          </cell>
          <cell r="C83">
            <v>50.06</v>
          </cell>
          <cell r="E83">
            <v>1201.67</v>
          </cell>
          <cell r="T83">
            <v>1230.23</v>
          </cell>
        </row>
        <row r="84">
          <cell r="B84" t="str">
            <v>19.45-20.00</v>
          </cell>
          <cell r="C84">
            <v>50.04</v>
          </cell>
          <cell r="E84">
            <v>1185.2</v>
          </cell>
          <cell r="T84">
            <v>1228.96</v>
          </cell>
        </row>
        <row r="85">
          <cell r="B85" t="str">
            <v>20.00-20.15</v>
          </cell>
          <cell r="C85">
            <v>50.04</v>
          </cell>
          <cell r="E85">
            <v>1210.07</v>
          </cell>
          <cell r="T85">
            <v>1260.3899999999999</v>
          </cell>
        </row>
        <row r="86">
          <cell r="B86" t="str">
            <v>20.15-20.30</v>
          </cell>
          <cell r="C86">
            <v>50.04</v>
          </cell>
          <cell r="E86">
            <v>1159.8599999999999</v>
          </cell>
          <cell r="T86">
            <v>1193.32</v>
          </cell>
        </row>
        <row r="87">
          <cell r="B87" t="str">
            <v>20.30-20.45</v>
          </cell>
          <cell r="C87">
            <v>50.03</v>
          </cell>
          <cell r="E87">
            <v>1146.48</v>
          </cell>
          <cell r="T87">
            <v>1130.23</v>
          </cell>
        </row>
        <row r="88">
          <cell r="B88" t="str">
            <v>20.45-21.00</v>
          </cell>
          <cell r="C88">
            <v>50.02</v>
          </cell>
          <cell r="E88">
            <v>1134.5899999999999</v>
          </cell>
          <cell r="T88">
            <v>1139.8999999999999</v>
          </cell>
        </row>
        <row r="89">
          <cell r="B89" t="str">
            <v>21.00-21.15</v>
          </cell>
          <cell r="C89">
            <v>49.98</v>
          </cell>
          <cell r="E89">
            <v>1131.22</v>
          </cell>
          <cell r="T89">
            <v>1098.98</v>
          </cell>
        </row>
        <row r="90">
          <cell r="B90" t="str">
            <v>21.15-21.30</v>
          </cell>
          <cell r="C90">
            <v>49.98</v>
          </cell>
          <cell r="E90">
            <v>1132.92</v>
          </cell>
          <cell r="T90">
            <v>1111.23</v>
          </cell>
        </row>
        <row r="91">
          <cell r="B91" t="str">
            <v>21.30-21.45</v>
          </cell>
          <cell r="C91">
            <v>49.97</v>
          </cell>
          <cell r="E91">
            <v>1135.4100000000001</v>
          </cell>
          <cell r="T91">
            <v>1152.19</v>
          </cell>
        </row>
        <row r="92">
          <cell r="B92" t="str">
            <v>21.45-22.00</v>
          </cell>
          <cell r="C92">
            <v>50.01</v>
          </cell>
          <cell r="E92">
            <v>1121.75</v>
          </cell>
          <cell r="T92">
            <v>1097.07</v>
          </cell>
        </row>
        <row r="93">
          <cell r="B93" t="str">
            <v>22.00-22.15</v>
          </cell>
          <cell r="C93">
            <v>49.97</v>
          </cell>
          <cell r="E93">
            <v>1109.1400000000001</v>
          </cell>
          <cell r="T93">
            <v>1103.7</v>
          </cell>
        </row>
        <row r="94">
          <cell r="B94" t="str">
            <v>22.15-22.30</v>
          </cell>
          <cell r="C94">
            <v>49.99</v>
          </cell>
          <cell r="E94">
            <v>1091.57</v>
          </cell>
          <cell r="T94">
            <v>1115.58</v>
          </cell>
        </row>
        <row r="95">
          <cell r="B95" t="str">
            <v>22.30-22.45</v>
          </cell>
          <cell r="C95">
            <v>49.98</v>
          </cell>
          <cell r="E95">
            <v>1056.9100000000001</v>
          </cell>
          <cell r="T95">
            <v>1101.3600000000001</v>
          </cell>
        </row>
        <row r="96">
          <cell r="B96" t="str">
            <v>22.45-23.00</v>
          </cell>
          <cell r="C96">
            <v>50</v>
          </cell>
          <cell r="E96">
            <v>1024.33</v>
          </cell>
          <cell r="T96">
            <v>1076.9499999999998</v>
          </cell>
        </row>
        <row r="97">
          <cell r="B97" t="str">
            <v>23.00-23.15</v>
          </cell>
          <cell r="C97">
            <v>50.02</v>
          </cell>
          <cell r="E97">
            <v>990.68</v>
          </cell>
          <cell r="T97">
            <v>1057.42</v>
          </cell>
        </row>
        <row r="98">
          <cell r="B98" t="str">
            <v>23.15-23.30</v>
          </cell>
          <cell r="C98">
            <v>50.01</v>
          </cell>
          <cell r="E98">
            <v>940.41</v>
          </cell>
          <cell r="T98">
            <v>1023.18</v>
          </cell>
        </row>
        <row r="99">
          <cell r="B99" t="str">
            <v>23.30-23.45</v>
          </cell>
          <cell r="C99">
            <v>49.99</v>
          </cell>
          <cell r="E99">
            <v>928.62</v>
          </cell>
          <cell r="T99">
            <v>1020.0600000000001</v>
          </cell>
        </row>
        <row r="100">
          <cell r="B100" t="str">
            <v>23.45-24.00</v>
          </cell>
          <cell r="C100">
            <v>49.96</v>
          </cell>
          <cell r="E100">
            <v>915.91</v>
          </cell>
          <cell r="T100">
            <v>1018.78</v>
          </cell>
        </row>
        <row r="101">
          <cell r="C101">
            <v>49.998541666666661</v>
          </cell>
          <cell r="E101">
            <v>271.78077500000006</v>
          </cell>
          <cell r="AJ101">
            <v>1.7335516515284486</v>
          </cell>
          <cell r="BA101" t="str">
            <v>18.30-18.45</v>
          </cell>
        </row>
        <row r="102">
          <cell r="BA102" t="str">
            <v>01.30-01.45</v>
          </cell>
          <cell r="BC102">
            <v>49.88</v>
          </cell>
          <cell r="BD102">
            <v>0</v>
          </cell>
          <cell r="BF102">
            <v>16.740000000000009</v>
          </cell>
          <cell r="BG102">
            <v>50.1</v>
          </cell>
          <cell r="BH102">
            <v>20.139999999999986</v>
          </cell>
          <cell r="BJ102">
            <v>0</v>
          </cell>
        </row>
        <row r="104">
          <cell r="B104">
            <v>1417.18</v>
          </cell>
        </row>
        <row r="105">
          <cell r="A105" t="str">
            <v xml:space="preserve">Max Demand observed (MW) (at 10.00 Hrs.) </v>
          </cell>
        </row>
        <row r="106">
          <cell r="B106">
            <v>858.87</v>
          </cell>
          <cell r="Q106">
            <v>2.1401287580286161</v>
          </cell>
          <cell r="R106">
            <v>1.7943380765080317</v>
          </cell>
        </row>
        <row r="107">
          <cell r="A107" t="str">
            <v xml:space="preserve">Min Demand at observed (MW) (at 02.45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4476.72</v>
          </cell>
          <cell r="AC90">
            <v>4333.9126320000005</v>
          </cell>
        </row>
        <row r="91">
          <cell r="B91" t="str">
            <v>PTC TO PCKL</v>
          </cell>
          <cell r="AB91">
            <v>765</v>
          </cell>
          <cell r="AC91">
            <v>740.59649999999999</v>
          </cell>
        </row>
        <row r="92">
          <cell r="B92" t="str">
            <v>DBPL</v>
          </cell>
          <cell r="AB92">
            <v>200</v>
          </cell>
          <cell r="AC92">
            <v>193.62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108.52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634.07500000000005</v>
          </cell>
          <cell r="AC101">
            <v>634.07500000000005</v>
          </cell>
        </row>
        <row r="102">
          <cell r="AB102">
            <v>2660</v>
          </cell>
          <cell r="AC102">
            <v>2660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57.372550000000018</v>
          </cell>
          <cell r="CI101">
            <v>-2.1065749999999994</v>
          </cell>
          <cell r="CP101">
            <v>41.660050000000012</v>
          </cell>
        </row>
        <row r="107">
          <cell r="AN107">
            <v>100.32790440000001</v>
          </cell>
        </row>
        <row r="109">
          <cell r="AN109">
            <v>6.1074000000000002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0.61855000000000016</v>
          </cell>
          <cell r="BD105">
            <v>148.14198283250005</v>
          </cell>
        </row>
      </sheetData>
      <sheetData sheetId="31">
        <row r="100">
          <cell r="DI100">
            <v>29.966423981549976</v>
          </cell>
          <cell r="DK100">
            <v>8.1955567333291892</v>
          </cell>
        </row>
      </sheetData>
      <sheetData sheetId="32">
        <row r="105">
          <cell r="BD105">
            <v>6.2169600000000003</v>
          </cell>
          <cell r="BE105">
            <v>0</v>
          </cell>
          <cell r="BF105">
            <v>2.5757730875</v>
          </cell>
        </row>
      </sheetData>
      <sheetData sheetId="33"/>
      <sheetData sheetId="34"/>
      <sheetData sheetId="36"/>
      <sheetData sheetId="37">
        <row r="12">
          <cell r="T12">
            <v>0.95231999999999994</v>
          </cell>
          <cell r="V12">
            <v>6.6908799999999768E-2</v>
          </cell>
        </row>
        <row r="17">
          <cell r="T17">
            <v>0</v>
          </cell>
          <cell r="V17">
            <v>-3.1515199999999854E-2</v>
          </cell>
        </row>
        <row r="22">
          <cell r="T22">
            <v>0.13717470000000001</v>
          </cell>
          <cell r="V22">
            <v>0.28129468800000013</v>
          </cell>
        </row>
        <row r="28">
          <cell r="T28">
            <v>0.38362795</v>
          </cell>
          <cell r="V28">
            <v>-7.9213720000002041E-3</v>
          </cell>
        </row>
        <row r="34">
          <cell r="T34">
            <v>0.33776558499999998</v>
          </cell>
          <cell r="V34">
            <v>-8.675527680000017E-2</v>
          </cell>
        </row>
        <row r="40">
          <cell r="T40">
            <v>0.201324474</v>
          </cell>
          <cell r="V40">
            <v>9.748591616000013E-2</v>
          </cell>
        </row>
        <row r="46">
          <cell r="T46">
            <v>0.30336125999999997</v>
          </cell>
          <cell r="V46">
            <v>-7.0611955200000187E-2</v>
          </cell>
        </row>
        <row r="52">
          <cell r="T52">
            <v>0.45500000000000002</v>
          </cell>
          <cell r="V52">
            <v>-4.7712000000000199E-2</v>
          </cell>
        </row>
        <row r="58">
          <cell r="T58">
            <v>3.3599999999999998E-2</v>
          </cell>
          <cell r="V58">
            <v>3.537279999999976E-3</v>
          </cell>
        </row>
        <row r="64">
          <cell r="T64">
            <v>2.9100000000000001E-2</v>
          </cell>
          <cell r="V64">
            <v>5.6640000000003354E-3</v>
          </cell>
        </row>
        <row r="70">
          <cell r="V70">
            <v>-0.15836800000000051</v>
          </cell>
        </row>
        <row r="76">
          <cell r="V76">
            <v>-2.8960000000000541E-2</v>
          </cell>
        </row>
        <row r="81">
          <cell r="V81">
            <v>-6.480000000000008E-2</v>
          </cell>
        </row>
      </sheetData>
      <sheetData sheetId="38"/>
      <sheetData sheetId="39"/>
      <sheetData sheetId="41">
        <row r="2">
          <cell r="C2">
            <v>44493</v>
          </cell>
        </row>
        <row r="6">
          <cell r="Q6">
            <v>4030.7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13.39</v>
          </cell>
          <cell r="H10">
            <v>80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16.18</v>
          </cell>
          <cell r="H11">
            <v>102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6.0350000000000001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6.44</v>
          </cell>
          <cell r="H13">
            <v>55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2.31</v>
          </cell>
          <cell r="H14">
            <v>11.1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2.0767500000000001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0.81899999999999995</v>
          </cell>
          <cell r="H16">
            <v>5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1.3446</v>
          </cell>
          <cell r="H17">
            <v>9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1.0349999999999999</v>
          </cell>
          <cell r="H18">
            <v>6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1.1520999999999999</v>
          </cell>
          <cell r="H19">
            <v>5.05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0.67600000000000005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1.9</v>
          </cell>
        </row>
        <row r="24">
          <cell r="F24">
            <v>1.92</v>
          </cell>
          <cell r="G24">
            <v>1.65</v>
          </cell>
        </row>
        <row r="25">
          <cell r="F25">
            <v>1.44</v>
          </cell>
          <cell r="G25">
            <v>1.393</v>
          </cell>
        </row>
        <row r="28">
          <cell r="F28">
            <v>30</v>
          </cell>
          <cell r="G28">
            <v>25.829000000000001</v>
          </cell>
          <cell r="H28">
            <v>220</v>
          </cell>
        </row>
        <row r="29">
          <cell r="F29">
            <v>6</v>
          </cell>
          <cell r="G29">
            <v>4.7615999999999996</v>
          </cell>
          <cell r="H29">
            <v>92.8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3.91</v>
          </cell>
          <cell r="G30">
            <v>3.5</v>
          </cell>
          <cell r="H30">
            <v>71.5</v>
          </cell>
        </row>
        <row r="31">
          <cell r="F31">
            <v>7.88</v>
          </cell>
          <cell r="G31">
            <v>7.7</v>
          </cell>
          <cell r="H31">
            <v>88.8</v>
          </cell>
        </row>
        <row r="32">
          <cell r="F32">
            <v>49.74</v>
          </cell>
          <cell r="G32">
            <v>48.85</v>
          </cell>
        </row>
        <row r="33">
          <cell r="F33">
            <v>1.67</v>
          </cell>
          <cell r="G33">
            <v>1.6348800000000001</v>
          </cell>
        </row>
        <row r="34">
          <cell r="F34">
            <v>0.6</v>
          </cell>
          <cell r="G34">
            <v>1.0551900000000001</v>
          </cell>
        </row>
        <row r="35">
          <cell r="F35">
            <v>3.02</v>
          </cell>
          <cell r="G35">
            <v>2.8565</v>
          </cell>
        </row>
        <row r="36">
          <cell r="F36">
            <v>4.8</v>
          </cell>
          <cell r="G36">
            <v>2.3636499999999998</v>
          </cell>
        </row>
        <row r="37">
          <cell r="F37">
            <v>2</v>
          </cell>
          <cell r="G37">
            <v>1.1828700000000001</v>
          </cell>
        </row>
        <row r="38">
          <cell r="F38">
            <v>2.0481600000000002</v>
          </cell>
          <cell r="G38">
            <v>1.9685999999999999</v>
          </cell>
        </row>
        <row r="39">
          <cell r="G39">
            <v>2.91</v>
          </cell>
        </row>
        <row r="40">
          <cell r="G40">
            <v>0.21</v>
          </cell>
        </row>
        <row r="41">
          <cell r="G41">
            <v>4.74</v>
          </cell>
        </row>
        <row r="42">
          <cell r="G42">
            <v>4.0306999999999996E-2</v>
          </cell>
        </row>
        <row r="43">
          <cell r="G43">
            <v>1</v>
          </cell>
        </row>
        <row r="51">
          <cell r="F51">
            <v>199.07816</v>
          </cell>
        </row>
        <row r="62">
          <cell r="C62">
            <v>19.47</v>
          </cell>
        </row>
        <row r="77">
          <cell r="I77">
            <v>162.53075999999999</v>
          </cell>
        </row>
      </sheetData>
      <sheetData sheetId="42"/>
      <sheetData sheetId="43"/>
      <sheetData sheetId="44"/>
      <sheetData sheetId="45">
        <row r="105">
          <cell r="BD105">
            <v>0</v>
          </cell>
        </row>
      </sheetData>
      <sheetData sheetId="46"/>
      <sheetData sheetId="47"/>
      <sheetData sheetId="48">
        <row r="5">
          <cell r="AF5">
            <v>3.81</v>
          </cell>
        </row>
        <row r="7">
          <cell r="AF7">
            <v>0</v>
          </cell>
        </row>
        <row r="23">
          <cell r="AF23">
            <v>4.47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16</v>
          </cell>
          <cell r="X11">
            <v>169.28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44493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44494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44493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7.5965000000000007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13.39</v>
      </c>
      <c r="H20" s="74">
        <f>'[1]Form-1_AnticipatedVsActual_BI'!H10</f>
        <v>80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16.18</v>
      </c>
      <c r="H21" s="81">
        <f>'[1]Form-1_AnticipatedVsActual_BI'!H11</f>
        <v>102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6.0350000000000001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6.44</v>
      </c>
      <c r="H23" s="86">
        <f>'[1]Form-1_AnticipatedVsActual_BI'!H13</f>
        <v>55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2.31</v>
      </c>
      <c r="H24" s="88">
        <f>'[1]Form-1_AnticipatedVsActual_BI'!H14</f>
        <v>11.1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2.0767500000000001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0.81899999999999995</v>
      </c>
      <c r="H26" s="88">
        <f>'[1]Form-1_AnticipatedVsActual_BI'!H16</f>
        <v>5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1.3446</v>
      </c>
      <c r="H27" s="88">
        <f>'[1]Form-1_AnticipatedVsActual_BI'!H17</f>
        <v>9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1.0349999999999999</v>
      </c>
      <c r="H28" s="88">
        <f>'[1]Form-1_AnticipatedVsActual_BI'!H18</f>
        <v>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1.1520999999999999</v>
      </c>
      <c r="H29" s="88">
        <f>'[1]Form-1_AnticipatedVsActual_BI'!H19</f>
        <v>5.05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0.67600000000000005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128.54772372799999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1.9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53.358449999999998</v>
      </c>
      <c r="H33" s="96"/>
      <c r="I33" s="97"/>
      <c r="J33" s="87"/>
      <c r="K33" s="91" t="s">
        <v>44</v>
      </c>
      <c r="L33" s="91"/>
      <c r="N33" s="92">
        <f>G33+G44+G42+I45</f>
        <v>128.64689000000001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22.729520000000001</v>
      </c>
      <c r="H36" s="116">
        <f>'[1]Form-1_AnticipatedVsActual_BI'!$H$28</f>
        <v>220</v>
      </c>
      <c r="I36" s="117">
        <f>'[1]Form-1_AnticipatedVsActual_BI'!$G$28</f>
        <v>25.829000000000001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3.0994799999999998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1.2000000000000002</v>
      </c>
      <c r="G38" s="127">
        <f>I38*0.2</f>
        <v>0.95231999999999994</v>
      </c>
      <c r="H38" s="127">
        <f>'[1]Form-1_AnticipatedVsActual_BI'!$H$29</f>
        <v>92.8</v>
      </c>
      <c r="I38" s="128">
        <f>'[1]Form-1_AnticipatedVsActual_BI'!$G$29</f>
        <v>4.7615999999999996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39.815632000000001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3.91</v>
      </c>
      <c r="G42" s="89">
        <f>'[1]Form-1_AnticipatedVsActual_BI'!G30*(0.9925)</f>
        <v>3.4737500000000003</v>
      </c>
      <c r="H42" s="86">
        <f>'[1]Form-1_AnticipatedVsActual_BI'!H30</f>
        <v>71.5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7.88</v>
      </c>
      <c r="G43" s="89">
        <f>'[1]Form-1_AnticipatedVsActual_BI'!G31*(0.9925)</f>
        <v>7.6422500000000007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51.893000000000001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1.910053969</v>
      </c>
      <c r="H45" s="81">
        <v>55</v>
      </c>
      <c r="I45" s="142">
        <f>SUM('[1]Form-1_AnticipatedVsActual_BI'!G33:G49) - SUM('[1]Form-1_AnticipatedVsActual_BI'!G42)</f>
        <v>19.921690000000002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53.358449999999998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25.829000000000001</v>
      </c>
      <c r="E48" s="162"/>
      <c r="F48" s="163" t="s">
        <v>73</v>
      </c>
      <c r="G48" s="164" t="s">
        <v>74</v>
      </c>
      <c r="H48" s="165">
        <f>ABS('[1]Report_Daily Hrly Load Sheet '!AB101/100)</f>
        <v>6.3407500000000008</v>
      </c>
      <c r="I48" s="41">
        <f>ABS('[1]Report_Daily Hrly Load Sheet '!AC101/100)</f>
        <v>6.3407500000000008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4.0306999999999996E-2</v>
      </c>
      <c r="E49" s="168"/>
      <c r="F49" s="163"/>
      <c r="G49" s="169" t="s">
        <v>76</v>
      </c>
      <c r="H49" s="170">
        <f>ABS('[1]Report_Daily Hrly Load Sheet '!AB102/100)</f>
        <v>26.6</v>
      </c>
      <c r="I49" s="171">
        <f>ABS('[1]Report_Daily Hrly Load Sheet '!AC102/100)</f>
        <v>26.6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51.893000000000001</v>
      </c>
      <c r="E50" s="168"/>
      <c r="F50" s="172"/>
      <c r="G50" s="173" t="str">
        <f>"IEX DAM Rate Rs. "&amp;'[1]Form-6_ImportExport'!AF23&amp; " &amp; TAM Rate "&amp;'[1]Form-6_ImportExport'!AF24 &amp;"/kwh"</f>
        <v>IEX DAM Rate Rs. 4.47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0.61855000000000016</v>
      </c>
      <c r="E51" s="168"/>
      <c r="F51" s="177"/>
      <c r="G51" s="130" t="s">
        <v>78</v>
      </c>
      <c r="H51" s="130"/>
      <c r="I51" s="178">
        <f>I48+I49</f>
        <v>32.940750000000001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1.0851999999999999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148.14198283250005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2.8332739689999999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19.47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302.65121380150003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100.32790440000001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Rs.3.81</v>
      </c>
      <c r="C58" s="183"/>
      <c r="D58" s="88">
        <f>[1]Report_GoHP!$CP$101</f>
        <v>41.660050000000012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57.372550000000018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2.1065749999999994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3.4018793999999772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6.1074000000000002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-4.1753119840001407E-2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260.99116380150002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-122.76024999999998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44.767200000000003</v>
      </c>
      <c r="D70" s="84">
        <f>'[1]Report_Daily Hrly Load Sheet '!AC90/100</f>
        <v>43.339126320000005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 t="str">
        <f>'[1]Report_Daily Hrly Load Sheet '!B91</f>
        <v>PTC TO PCKL</v>
      </c>
      <c r="C71" s="78">
        <f>'[1]Report_Daily Hrly Load Sheet '!AB91/100</f>
        <v>7.65</v>
      </c>
      <c r="D71" s="84">
        <f>'[1]Report_Daily Hrly Load Sheet '!AC91/100</f>
        <v>7.4059650000000001</v>
      </c>
      <c r="E71" s="204">
        <v>22</v>
      </c>
      <c r="F71" s="205" t="s">
        <v>95</v>
      </c>
      <c r="G71" s="205"/>
      <c r="H71" s="206">
        <f>SUM(H48:H49,H52:H70)</f>
        <v>32.940750000000001</v>
      </c>
      <c r="I71" s="207">
        <f>SUM(I48:I49,I52:I70)</f>
        <v>32.940750000000001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 t="str">
        <f>'[1]Report_Daily Hrly Load Sheet '!B92</f>
        <v>DBPL</v>
      </c>
      <c r="C72" s="78">
        <f>'[1]Report_Daily Hrly Load Sheet '!AB92/100</f>
        <v>2</v>
      </c>
      <c r="D72" s="84">
        <f>'[1]Report_Daily Hrly Load Sheet '!AC92/100</f>
        <v>1.9362000000000001</v>
      </c>
      <c r="E72" s="204">
        <v>23</v>
      </c>
      <c r="F72" s="211" t="s">
        <v>102</v>
      </c>
      <c r="G72" s="211"/>
      <c r="H72" s="211"/>
      <c r="I72" s="212">
        <f>D64+D83-I71</f>
        <v>280.73170512150006</v>
      </c>
      <c r="J72" s="213"/>
      <c r="K72" s="208">
        <f>[1]Report_Actual_RTD!BC102</f>
        <v>49.88</v>
      </c>
      <c r="L72" s="208" t="str">
        <f>MID([1]Report_Actual_RTD!BA102,7,7)</f>
        <v>01.45</v>
      </c>
      <c r="M72" s="208">
        <f>[1]Report_Actual_RTD!BD102</f>
        <v>0</v>
      </c>
      <c r="N72" s="208">
        <f>[1]Report_Actual_RTD!BF102</f>
        <v>16.740000000000009</v>
      </c>
      <c r="O72" s="209">
        <f>[1]Report_Actual_RTD!BG102</f>
        <v>50.1</v>
      </c>
      <c r="P72" s="209" t="str">
        <f>MID([1]Report_Actual_RTD!BA101,7,7)</f>
        <v>18.45</v>
      </c>
      <c r="Q72" s="209">
        <f>[1]Report_Actual_RTD!BH102</f>
        <v>20.139999999999986</v>
      </c>
      <c r="R72" s="209">
        <f>[1]Report_Actual_RTD!BJ102</f>
        <v>0</v>
      </c>
      <c r="S72" s="210">
        <f>I78</f>
        <v>49.998541666666661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271.78077500000006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8.9509301214999937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2.14 , 1.79 &amp; 1.73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271.78077500000006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 at 18.45 Hrs, Min.Freq. 49.88 at 01.45 Hrs)</v>
      </c>
      <c r="G78" s="215"/>
      <c r="H78" s="154"/>
      <c r="I78" s="41">
        <f>[1]Report_Actual_RTD!$C$101</f>
        <v>49.998541666666661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10.00 Hrs.) </v>
      </c>
      <c r="G79" s="211"/>
      <c r="H79" s="211"/>
      <c r="I79" s="217">
        <f>[1]Report_Actual_RTD!$B$104</f>
        <v>1417.18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02.45 Hrs.) </v>
      </c>
      <c r="G80" s="211"/>
      <c r="H80" s="211"/>
      <c r="I80" s="217">
        <f>[1]Report_Actual_RTD!$B$106</f>
        <v>858.87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6.2169600000000003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2.58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2.5757730875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54.417200000000001</v>
      </c>
      <c r="D83" s="227">
        <f>SUM(D66:D82)</f>
        <v>52.681291320000007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29.97 Lacs,  Avg. Rate: 8.2)</v>
      </c>
      <c r="H83" s="231"/>
      <c r="I83" s="171">
        <f>I81+I82</f>
        <v>8.7927330875000003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0</v>
      </c>
      <c r="E84" s="232"/>
      <c r="F84" s="233" t="s">
        <v>116</v>
      </c>
      <c r="G84" s="234"/>
      <c r="H84" s="234"/>
      <c r="I84" s="235">
        <f>'[1]Form-1_AnticipatedVsActual_BI'!I77</f>
        <v>162.53075999999999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260.99116380150002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131.120757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148.14198283250005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19.47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41.660050000000012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-4.1753119840001407E-2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8.9509301214999937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131.120757</v>
      </c>
      <c r="C121" s="302">
        <f>$I$73</f>
        <v>271.78077500000006</v>
      </c>
      <c r="D121" s="303">
        <f>$I$79</f>
        <v>1417.18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2021-10-24T20:27:27Z</dcterms:created>
  <dcterms:modified xsi:type="dcterms:W3CDTF">2021-10-24T20:27:35Z</dcterms:modified>
</cp:coreProperties>
</file>