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5" i="1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C67"/>
  <c r="B67"/>
  <c r="I66"/>
  <c r="S57" s="1"/>
  <c r="H66"/>
  <c r="D66"/>
  <c r="D83" s="1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B58"/>
  <c r="I57"/>
  <c r="H57"/>
  <c r="F57"/>
  <c r="D57"/>
  <c r="D61" s="1"/>
  <c r="D55"/>
  <c r="C114" s="1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N33" l="1"/>
  <c r="D47"/>
  <c r="G36"/>
  <c r="E121"/>
  <c r="I77"/>
  <c r="F66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<sst xmlns="http://schemas.openxmlformats.org/spreadsheetml/2006/main" count="143" uniqueCount="136">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</sst>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953.37</c:v>
                </c:pt>
                <c:pt idx="1">
                  <c:v>958.48</c:v>
                </c:pt>
                <c:pt idx="2">
                  <c:v>943.18</c:v>
                </c:pt>
                <c:pt idx="3">
                  <c:v>941.44</c:v>
                </c:pt>
                <c:pt idx="4">
                  <c:v>945.94</c:v>
                </c:pt>
                <c:pt idx="5">
                  <c:v>930.94</c:v>
                </c:pt>
                <c:pt idx="6">
                  <c:v>919.16</c:v>
                </c:pt>
                <c:pt idx="7">
                  <c:v>922.12</c:v>
                </c:pt>
                <c:pt idx="8">
                  <c:v>928.27</c:v>
                </c:pt>
                <c:pt idx="9">
                  <c:v>916.07</c:v>
                </c:pt>
                <c:pt idx="10">
                  <c:v>907.31</c:v>
                </c:pt>
                <c:pt idx="11">
                  <c:v>917.22</c:v>
                </c:pt>
                <c:pt idx="12">
                  <c:v>910.87</c:v>
                </c:pt>
                <c:pt idx="13">
                  <c:v>909.92</c:v>
                </c:pt>
                <c:pt idx="14">
                  <c:v>911.79</c:v>
                </c:pt>
                <c:pt idx="15">
                  <c:v>924.65</c:v>
                </c:pt>
                <c:pt idx="16">
                  <c:v>926.73</c:v>
                </c:pt>
                <c:pt idx="17">
                  <c:v>935.59</c:v>
                </c:pt>
                <c:pt idx="18">
                  <c:v>945.41</c:v>
                </c:pt>
                <c:pt idx="19">
                  <c:v>971.03</c:v>
                </c:pt>
                <c:pt idx="20">
                  <c:v>986.95</c:v>
                </c:pt>
                <c:pt idx="21">
                  <c:v>1014.79</c:v>
                </c:pt>
                <c:pt idx="22">
                  <c:v>1040.33</c:v>
                </c:pt>
                <c:pt idx="23">
                  <c:v>1074.56</c:v>
                </c:pt>
                <c:pt idx="24">
                  <c:v>1145.5999999999999</c:v>
                </c:pt>
                <c:pt idx="25">
                  <c:v>1229.3499999999999</c:v>
                </c:pt>
                <c:pt idx="26">
                  <c:v>1290.5999999999999</c:v>
                </c:pt>
                <c:pt idx="27">
                  <c:v>1379.73</c:v>
                </c:pt>
                <c:pt idx="28">
                  <c:v>1448.42</c:v>
                </c:pt>
                <c:pt idx="29">
                  <c:v>1539.45</c:v>
                </c:pt>
                <c:pt idx="30">
                  <c:v>1571.24</c:v>
                </c:pt>
                <c:pt idx="31">
                  <c:v>1556.86</c:v>
                </c:pt>
                <c:pt idx="32">
                  <c:v>1596.14</c:v>
                </c:pt>
                <c:pt idx="33">
                  <c:v>1601.48</c:v>
                </c:pt>
                <c:pt idx="34">
                  <c:v>1598.34</c:v>
                </c:pt>
                <c:pt idx="35">
                  <c:v>1566.97</c:v>
                </c:pt>
                <c:pt idx="36">
                  <c:v>1575.84</c:v>
                </c:pt>
                <c:pt idx="37">
                  <c:v>1583.73</c:v>
                </c:pt>
                <c:pt idx="38">
                  <c:v>1597.08</c:v>
                </c:pt>
                <c:pt idx="39">
                  <c:v>1559.82</c:v>
                </c:pt>
                <c:pt idx="40">
                  <c:v>1506.17</c:v>
                </c:pt>
                <c:pt idx="41">
                  <c:v>1475.02</c:v>
                </c:pt>
                <c:pt idx="42">
                  <c:v>1456.93</c:v>
                </c:pt>
                <c:pt idx="43">
                  <c:v>1419.69</c:v>
                </c:pt>
                <c:pt idx="44">
                  <c:v>1409.21</c:v>
                </c:pt>
                <c:pt idx="45">
                  <c:v>1345.72</c:v>
                </c:pt>
                <c:pt idx="46">
                  <c:v>1341.19</c:v>
                </c:pt>
                <c:pt idx="47">
                  <c:v>1390.87</c:v>
                </c:pt>
                <c:pt idx="48">
                  <c:v>1382.12</c:v>
                </c:pt>
                <c:pt idx="49">
                  <c:v>1325.1</c:v>
                </c:pt>
                <c:pt idx="50">
                  <c:v>1331.4</c:v>
                </c:pt>
                <c:pt idx="51">
                  <c:v>1304.52</c:v>
                </c:pt>
                <c:pt idx="52">
                  <c:v>1304.29</c:v>
                </c:pt>
                <c:pt idx="53">
                  <c:v>1264.55</c:v>
                </c:pt>
                <c:pt idx="54">
                  <c:v>1242.19</c:v>
                </c:pt>
                <c:pt idx="55">
                  <c:v>1255.1400000000001</c:v>
                </c:pt>
                <c:pt idx="56">
                  <c:v>1243.6199999999999</c:v>
                </c:pt>
                <c:pt idx="57">
                  <c:v>1256.69</c:v>
                </c:pt>
                <c:pt idx="58">
                  <c:v>1260.72</c:v>
                </c:pt>
                <c:pt idx="59">
                  <c:v>1265.42</c:v>
                </c:pt>
                <c:pt idx="60">
                  <c:v>1267.83</c:v>
                </c:pt>
                <c:pt idx="61">
                  <c:v>1277.24</c:v>
                </c:pt>
                <c:pt idx="62">
                  <c:v>1279.54</c:v>
                </c:pt>
                <c:pt idx="63">
                  <c:v>1283.6400000000001</c:v>
                </c:pt>
                <c:pt idx="64">
                  <c:v>1290.97</c:v>
                </c:pt>
                <c:pt idx="65">
                  <c:v>1285.57</c:v>
                </c:pt>
                <c:pt idx="66">
                  <c:v>1288.92</c:v>
                </c:pt>
                <c:pt idx="67">
                  <c:v>1274.69</c:v>
                </c:pt>
                <c:pt idx="68">
                  <c:v>1276.04</c:v>
                </c:pt>
                <c:pt idx="69">
                  <c:v>1218.47</c:v>
                </c:pt>
                <c:pt idx="70">
                  <c:v>1252.01</c:v>
                </c:pt>
                <c:pt idx="71">
                  <c:v>1289.33</c:v>
                </c:pt>
                <c:pt idx="72">
                  <c:v>1343.96</c:v>
                </c:pt>
                <c:pt idx="73">
                  <c:v>1396.96</c:v>
                </c:pt>
                <c:pt idx="74">
                  <c:v>1407.41</c:v>
                </c:pt>
                <c:pt idx="75">
                  <c:v>1414.58</c:v>
                </c:pt>
                <c:pt idx="76">
                  <c:v>1380.85</c:v>
                </c:pt>
                <c:pt idx="77">
                  <c:v>1371.07</c:v>
                </c:pt>
                <c:pt idx="78">
                  <c:v>1334.25</c:v>
                </c:pt>
                <c:pt idx="79">
                  <c:v>1347.37</c:v>
                </c:pt>
                <c:pt idx="80">
                  <c:v>1290.67</c:v>
                </c:pt>
                <c:pt idx="81">
                  <c:v>1268.7</c:v>
                </c:pt>
                <c:pt idx="82">
                  <c:v>1257.8599999999999</c:v>
                </c:pt>
                <c:pt idx="83">
                  <c:v>1220.96</c:v>
                </c:pt>
                <c:pt idx="84">
                  <c:v>1188.08</c:v>
                </c:pt>
                <c:pt idx="85">
                  <c:v>1183.94</c:v>
                </c:pt>
                <c:pt idx="86">
                  <c:v>1150.07</c:v>
                </c:pt>
                <c:pt idx="87">
                  <c:v>1143.55</c:v>
                </c:pt>
                <c:pt idx="88">
                  <c:v>1120.5999999999999</c:v>
                </c:pt>
                <c:pt idx="89">
                  <c:v>1109.71</c:v>
                </c:pt>
                <c:pt idx="90">
                  <c:v>1097.27</c:v>
                </c:pt>
                <c:pt idx="91">
                  <c:v>1076.1099999999999</c:v>
                </c:pt>
                <c:pt idx="92">
                  <c:v>1058.51</c:v>
                </c:pt>
                <c:pt idx="93">
                  <c:v>1043.27</c:v>
                </c:pt>
                <c:pt idx="94">
                  <c:v>1046.24</c:v>
                </c:pt>
                <c:pt idx="95">
                  <c:v>1023.77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962.49</c:v>
                </c:pt>
                <c:pt idx="1">
                  <c:v>972.31999999999994</c:v>
                </c:pt>
                <c:pt idx="2">
                  <c:v>938.78</c:v>
                </c:pt>
                <c:pt idx="3">
                  <c:v>953.26</c:v>
                </c:pt>
                <c:pt idx="4">
                  <c:v>970.96</c:v>
                </c:pt>
                <c:pt idx="5">
                  <c:v>968.06000000000006</c:v>
                </c:pt>
                <c:pt idx="6">
                  <c:v>963.66</c:v>
                </c:pt>
                <c:pt idx="7">
                  <c:v>953.84</c:v>
                </c:pt>
                <c:pt idx="8">
                  <c:v>932.56999999999994</c:v>
                </c:pt>
                <c:pt idx="9">
                  <c:v>929.88000000000011</c:v>
                </c:pt>
                <c:pt idx="10">
                  <c:v>879.3</c:v>
                </c:pt>
                <c:pt idx="11">
                  <c:v>896.99</c:v>
                </c:pt>
                <c:pt idx="12">
                  <c:v>901.14</c:v>
                </c:pt>
                <c:pt idx="13">
                  <c:v>928.42</c:v>
                </c:pt>
                <c:pt idx="14">
                  <c:v>906.36999999999989</c:v>
                </c:pt>
                <c:pt idx="15">
                  <c:v>924.77</c:v>
                </c:pt>
                <c:pt idx="16">
                  <c:v>926.35</c:v>
                </c:pt>
                <c:pt idx="17">
                  <c:v>939.42000000000007</c:v>
                </c:pt>
                <c:pt idx="18">
                  <c:v>972.34999999999991</c:v>
                </c:pt>
                <c:pt idx="19">
                  <c:v>994.85</c:v>
                </c:pt>
                <c:pt idx="20">
                  <c:v>1067.72</c:v>
                </c:pt>
                <c:pt idx="21">
                  <c:v>1093.81</c:v>
                </c:pt>
                <c:pt idx="22">
                  <c:v>1098</c:v>
                </c:pt>
                <c:pt idx="23">
                  <c:v>1184.94</c:v>
                </c:pt>
                <c:pt idx="24">
                  <c:v>1215.8399999999999</c:v>
                </c:pt>
                <c:pt idx="25">
                  <c:v>1314.6799999999998</c:v>
                </c:pt>
                <c:pt idx="26">
                  <c:v>1407.61</c:v>
                </c:pt>
                <c:pt idx="27">
                  <c:v>1524.25</c:v>
                </c:pt>
                <c:pt idx="28">
                  <c:v>1526.06</c:v>
                </c:pt>
                <c:pt idx="29">
                  <c:v>1602.3200000000002</c:v>
                </c:pt>
                <c:pt idx="30">
                  <c:v>1589.98</c:v>
                </c:pt>
                <c:pt idx="31">
                  <c:v>1595.38</c:v>
                </c:pt>
                <c:pt idx="32">
                  <c:v>1557.3100000000002</c:v>
                </c:pt>
                <c:pt idx="33">
                  <c:v>1539.3</c:v>
                </c:pt>
                <c:pt idx="34">
                  <c:v>1648.71</c:v>
                </c:pt>
                <c:pt idx="35">
                  <c:v>1636.96</c:v>
                </c:pt>
                <c:pt idx="36">
                  <c:v>1553.79</c:v>
                </c:pt>
                <c:pt idx="37">
                  <c:v>1617.05</c:v>
                </c:pt>
                <c:pt idx="38">
                  <c:v>1670.5299999999997</c:v>
                </c:pt>
                <c:pt idx="39">
                  <c:v>1609.32</c:v>
                </c:pt>
                <c:pt idx="40">
                  <c:v>1527.46</c:v>
                </c:pt>
                <c:pt idx="41">
                  <c:v>1527.5</c:v>
                </c:pt>
                <c:pt idx="42">
                  <c:v>1528.96</c:v>
                </c:pt>
                <c:pt idx="43">
                  <c:v>1525.52</c:v>
                </c:pt>
                <c:pt idx="44">
                  <c:v>1503.04</c:v>
                </c:pt>
                <c:pt idx="45">
                  <c:v>1480.6399999999999</c:v>
                </c:pt>
                <c:pt idx="46">
                  <c:v>1450.76</c:v>
                </c:pt>
                <c:pt idx="47">
                  <c:v>1492.36</c:v>
                </c:pt>
                <c:pt idx="48">
                  <c:v>1412.77</c:v>
                </c:pt>
                <c:pt idx="49">
                  <c:v>1415.69</c:v>
                </c:pt>
                <c:pt idx="50">
                  <c:v>1370.44</c:v>
                </c:pt>
                <c:pt idx="51">
                  <c:v>1367.3200000000002</c:v>
                </c:pt>
                <c:pt idx="52">
                  <c:v>1343.92</c:v>
                </c:pt>
                <c:pt idx="53">
                  <c:v>1353.62</c:v>
                </c:pt>
                <c:pt idx="54">
                  <c:v>1322.92</c:v>
                </c:pt>
                <c:pt idx="55">
                  <c:v>1327.22</c:v>
                </c:pt>
                <c:pt idx="56">
                  <c:v>1322.35</c:v>
                </c:pt>
                <c:pt idx="57">
                  <c:v>1323.22</c:v>
                </c:pt>
                <c:pt idx="58">
                  <c:v>1291.72</c:v>
                </c:pt>
                <c:pt idx="59">
                  <c:v>1366.7</c:v>
                </c:pt>
                <c:pt idx="60">
                  <c:v>1311.1899999999998</c:v>
                </c:pt>
                <c:pt idx="61">
                  <c:v>1389.92</c:v>
                </c:pt>
                <c:pt idx="62">
                  <c:v>1325.78</c:v>
                </c:pt>
                <c:pt idx="63">
                  <c:v>1303.3100000000002</c:v>
                </c:pt>
                <c:pt idx="64">
                  <c:v>1255.8600000000001</c:v>
                </c:pt>
                <c:pt idx="65">
                  <c:v>1292.6199999999999</c:v>
                </c:pt>
                <c:pt idx="66">
                  <c:v>1275.1300000000001</c:v>
                </c:pt>
                <c:pt idx="67">
                  <c:v>1372.3100000000002</c:v>
                </c:pt>
                <c:pt idx="68">
                  <c:v>1432.44</c:v>
                </c:pt>
                <c:pt idx="69">
                  <c:v>1409.83</c:v>
                </c:pt>
                <c:pt idx="70">
                  <c:v>1300.71</c:v>
                </c:pt>
                <c:pt idx="71">
                  <c:v>1445.8999999999999</c:v>
                </c:pt>
                <c:pt idx="72">
                  <c:v>1324.78</c:v>
                </c:pt>
                <c:pt idx="73">
                  <c:v>1318.56</c:v>
                </c:pt>
                <c:pt idx="74">
                  <c:v>1322.54</c:v>
                </c:pt>
                <c:pt idx="75">
                  <c:v>1349.1399999999999</c:v>
                </c:pt>
                <c:pt idx="76">
                  <c:v>1339.9099999999999</c:v>
                </c:pt>
                <c:pt idx="77">
                  <c:v>1368.01</c:v>
                </c:pt>
                <c:pt idx="78">
                  <c:v>1393.19</c:v>
                </c:pt>
                <c:pt idx="79">
                  <c:v>1407.05</c:v>
                </c:pt>
                <c:pt idx="80">
                  <c:v>1309.21</c:v>
                </c:pt>
                <c:pt idx="81">
                  <c:v>1277.75</c:v>
                </c:pt>
                <c:pt idx="82">
                  <c:v>1299.23</c:v>
                </c:pt>
                <c:pt idx="83">
                  <c:v>1281.0700000000002</c:v>
                </c:pt>
                <c:pt idx="84">
                  <c:v>1221.23</c:v>
                </c:pt>
                <c:pt idx="85">
                  <c:v>1221.71</c:v>
                </c:pt>
                <c:pt idx="86">
                  <c:v>1177.1999999999998</c:v>
                </c:pt>
                <c:pt idx="87">
                  <c:v>1143.19</c:v>
                </c:pt>
                <c:pt idx="88">
                  <c:v>1121.9499999999998</c:v>
                </c:pt>
                <c:pt idx="89">
                  <c:v>1088.94</c:v>
                </c:pt>
                <c:pt idx="90">
                  <c:v>1113.1099999999999</c:v>
                </c:pt>
                <c:pt idx="91">
                  <c:v>1125.6099999999999</c:v>
                </c:pt>
                <c:pt idx="92">
                  <c:v>1126.8399999999999</c:v>
                </c:pt>
                <c:pt idx="93">
                  <c:v>1053.67</c:v>
                </c:pt>
                <c:pt idx="94">
                  <c:v>1018.89</c:v>
                </c:pt>
                <c:pt idx="95">
                  <c:v>979.73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95523968"/>
        <c:axId val="95525504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50.07</c:v>
                </c:pt>
                <c:pt idx="1">
                  <c:v>50.07</c:v>
                </c:pt>
                <c:pt idx="2">
                  <c:v>50.03</c:v>
                </c:pt>
                <c:pt idx="3">
                  <c:v>50.01</c:v>
                </c:pt>
                <c:pt idx="4">
                  <c:v>49.95</c:v>
                </c:pt>
                <c:pt idx="5">
                  <c:v>50</c:v>
                </c:pt>
                <c:pt idx="6">
                  <c:v>49.93</c:v>
                </c:pt>
                <c:pt idx="7">
                  <c:v>49.98</c:v>
                </c:pt>
                <c:pt idx="8">
                  <c:v>50</c:v>
                </c:pt>
                <c:pt idx="9">
                  <c:v>50.01</c:v>
                </c:pt>
                <c:pt idx="10">
                  <c:v>50.02</c:v>
                </c:pt>
                <c:pt idx="11">
                  <c:v>50.04</c:v>
                </c:pt>
                <c:pt idx="12">
                  <c:v>50.01</c:v>
                </c:pt>
                <c:pt idx="13">
                  <c:v>50.02</c:v>
                </c:pt>
                <c:pt idx="14">
                  <c:v>50.03</c:v>
                </c:pt>
                <c:pt idx="15">
                  <c:v>50.03</c:v>
                </c:pt>
                <c:pt idx="16">
                  <c:v>50.04</c:v>
                </c:pt>
                <c:pt idx="17">
                  <c:v>50.06</c:v>
                </c:pt>
                <c:pt idx="18">
                  <c:v>50.02</c:v>
                </c:pt>
                <c:pt idx="19">
                  <c:v>50.02</c:v>
                </c:pt>
                <c:pt idx="20">
                  <c:v>49.97</c:v>
                </c:pt>
                <c:pt idx="21">
                  <c:v>49.9</c:v>
                </c:pt>
                <c:pt idx="22">
                  <c:v>49.94</c:v>
                </c:pt>
                <c:pt idx="23">
                  <c:v>49.99</c:v>
                </c:pt>
                <c:pt idx="24">
                  <c:v>49.96</c:v>
                </c:pt>
                <c:pt idx="25">
                  <c:v>49.93</c:v>
                </c:pt>
                <c:pt idx="26">
                  <c:v>49.91</c:v>
                </c:pt>
                <c:pt idx="27">
                  <c:v>49.84</c:v>
                </c:pt>
                <c:pt idx="28">
                  <c:v>49.89</c:v>
                </c:pt>
                <c:pt idx="29">
                  <c:v>49.91</c:v>
                </c:pt>
                <c:pt idx="30">
                  <c:v>50.02</c:v>
                </c:pt>
                <c:pt idx="31">
                  <c:v>50.06</c:v>
                </c:pt>
                <c:pt idx="32">
                  <c:v>50.06</c:v>
                </c:pt>
                <c:pt idx="33">
                  <c:v>50.06</c:v>
                </c:pt>
                <c:pt idx="34">
                  <c:v>50.06</c:v>
                </c:pt>
                <c:pt idx="35">
                  <c:v>50.04</c:v>
                </c:pt>
                <c:pt idx="36">
                  <c:v>50.03</c:v>
                </c:pt>
                <c:pt idx="37">
                  <c:v>50.02</c:v>
                </c:pt>
                <c:pt idx="38">
                  <c:v>50.01</c:v>
                </c:pt>
                <c:pt idx="39">
                  <c:v>50.04</c:v>
                </c:pt>
                <c:pt idx="40">
                  <c:v>50.03</c:v>
                </c:pt>
                <c:pt idx="41">
                  <c:v>50.04</c:v>
                </c:pt>
                <c:pt idx="42">
                  <c:v>50.02</c:v>
                </c:pt>
                <c:pt idx="43">
                  <c:v>50.01</c:v>
                </c:pt>
                <c:pt idx="44">
                  <c:v>50.01</c:v>
                </c:pt>
                <c:pt idx="45">
                  <c:v>50.03</c:v>
                </c:pt>
                <c:pt idx="46">
                  <c:v>50.01</c:v>
                </c:pt>
                <c:pt idx="47">
                  <c:v>50</c:v>
                </c:pt>
                <c:pt idx="48">
                  <c:v>49.96</c:v>
                </c:pt>
                <c:pt idx="49">
                  <c:v>50.03</c:v>
                </c:pt>
                <c:pt idx="50">
                  <c:v>50.02</c:v>
                </c:pt>
                <c:pt idx="51">
                  <c:v>50.05</c:v>
                </c:pt>
                <c:pt idx="52">
                  <c:v>50.12</c:v>
                </c:pt>
                <c:pt idx="53">
                  <c:v>50.06</c:v>
                </c:pt>
                <c:pt idx="54">
                  <c:v>50</c:v>
                </c:pt>
                <c:pt idx="55">
                  <c:v>49.97</c:v>
                </c:pt>
                <c:pt idx="56">
                  <c:v>49.92</c:v>
                </c:pt>
                <c:pt idx="57">
                  <c:v>49.93</c:v>
                </c:pt>
                <c:pt idx="58">
                  <c:v>49.89</c:v>
                </c:pt>
                <c:pt idx="59">
                  <c:v>49.78</c:v>
                </c:pt>
                <c:pt idx="60">
                  <c:v>49.97</c:v>
                </c:pt>
                <c:pt idx="61">
                  <c:v>50.01</c:v>
                </c:pt>
                <c:pt idx="62">
                  <c:v>50.06</c:v>
                </c:pt>
                <c:pt idx="63">
                  <c:v>50.01</c:v>
                </c:pt>
                <c:pt idx="64">
                  <c:v>50.04</c:v>
                </c:pt>
                <c:pt idx="65">
                  <c:v>49.97</c:v>
                </c:pt>
                <c:pt idx="66">
                  <c:v>49.88</c:v>
                </c:pt>
                <c:pt idx="67">
                  <c:v>49.98</c:v>
                </c:pt>
                <c:pt idx="68">
                  <c:v>50</c:v>
                </c:pt>
                <c:pt idx="69">
                  <c:v>50.02</c:v>
                </c:pt>
                <c:pt idx="70">
                  <c:v>50.01</c:v>
                </c:pt>
                <c:pt idx="71">
                  <c:v>50.02</c:v>
                </c:pt>
                <c:pt idx="72">
                  <c:v>50.03</c:v>
                </c:pt>
                <c:pt idx="73">
                  <c:v>49.98</c:v>
                </c:pt>
                <c:pt idx="74">
                  <c:v>49.98</c:v>
                </c:pt>
                <c:pt idx="75">
                  <c:v>50.04</c:v>
                </c:pt>
                <c:pt idx="76">
                  <c:v>50.06</c:v>
                </c:pt>
                <c:pt idx="77">
                  <c:v>50.07</c:v>
                </c:pt>
                <c:pt idx="78">
                  <c:v>50.05</c:v>
                </c:pt>
                <c:pt idx="79">
                  <c:v>50.07</c:v>
                </c:pt>
                <c:pt idx="80">
                  <c:v>50.04</c:v>
                </c:pt>
                <c:pt idx="81">
                  <c:v>50.04</c:v>
                </c:pt>
                <c:pt idx="82">
                  <c:v>49.98</c:v>
                </c:pt>
                <c:pt idx="83">
                  <c:v>50</c:v>
                </c:pt>
                <c:pt idx="84">
                  <c:v>50</c:v>
                </c:pt>
                <c:pt idx="85">
                  <c:v>50.01</c:v>
                </c:pt>
                <c:pt idx="86">
                  <c:v>49.95</c:v>
                </c:pt>
                <c:pt idx="87">
                  <c:v>50.01</c:v>
                </c:pt>
                <c:pt idx="88">
                  <c:v>49.87</c:v>
                </c:pt>
                <c:pt idx="89">
                  <c:v>49.93</c:v>
                </c:pt>
                <c:pt idx="90">
                  <c:v>49.95</c:v>
                </c:pt>
                <c:pt idx="91">
                  <c:v>50.01</c:v>
                </c:pt>
                <c:pt idx="92">
                  <c:v>50.03</c:v>
                </c:pt>
                <c:pt idx="93">
                  <c:v>50.04</c:v>
                </c:pt>
                <c:pt idx="94">
                  <c:v>50.04</c:v>
                </c:pt>
                <c:pt idx="95">
                  <c:v>50.03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95529216"/>
        <c:axId val="95527680"/>
      </c:lineChart>
      <c:catAx>
        <c:axId val="9552396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95525504"/>
        <c:crosses val="autoZero"/>
        <c:auto val="1"/>
        <c:lblAlgn val="ctr"/>
        <c:lblOffset val="100"/>
      </c:catAx>
      <c:valAx>
        <c:axId val="955255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95523968"/>
        <c:crosses val="autoZero"/>
        <c:crossBetween val="between"/>
      </c:valAx>
      <c:valAx>
        <c:axId val="95527680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95529216"/>
        <c:crosses val="max"/>
        <c:crossBetween val="between"/>
      </c:valAx>
      <c:catAx>
        <c:axId val="95529216"/>
        <c:scaling>
          <c:orientation val="minMax"/>
        </c:scaling>
        <c:delete val="1"/>
        <c:axPos val="b"/>
        <c:numFmt formatCode="General" sourceLinked="1"/>
        <c:tickLblPos val="none"/>
        <c:crossAx val="95527680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8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50.07</v>
          </cell>
          <cell r="E5">
            <v>953.37</v>
          </cell>
          <cell r="T5">
            <v>962.49</v>
          </cell>
        </row>
        <row r="6">
          <cell r="B6" t="str">
            <v>00.15-00.30</v>
          </cell>
          <cell r="C6">
            <v>50.07</v>
          </cell>
          <cell r="E6">
            <v>958.48</v>
          </cell>
          <cell r="T6">
            <v>972.31999999999994</v>
          </cell>
        </row>
        <row r="7">
          <cell r="B7" t="str">
            <v>00.30-00.45</v>
          </cell>
          <cell r="C7">
            <v>50.03</v>
          </cell>
          <cell r="E7">
            <v>943.18</v>
          </cell>
          <cell r="T7">
            <v>938.78</v>
          </cell>
        </row>
        <row r="8">
          <cell r="B8" t="str">
            <v>00.45-01.00</v>
          </cell>
          <cell r="C8">
            <v>50.01</v>
          </cell>
          <cell r="E8">
            <v>941.44</v>
          </cell>
          <cell r="T8">
            <v>953.26</v>
          </cell>
        </row>
        <row r="9">
          <cell r="B9" t="str">
            <v>01.00-01.15</v>
          </cell>
          <cell r="C9">
            <v>49.95</v>
          </cell>
          <cell r="E9">
            <v>945.94</v>
          </cell>
          <cell r="T9">
            <v>970.96</v>
          </cell>
        </row>
        <row r="10">
          <cell r="B10" t="str">
            <v>01.15-01.30</v>
          </cell>
          <cell r="C10">
            <v>50</v>
          </cell>
          <cell r="E10">
            <v>930.94</v>
          </cell>
          <cell r="T10">
            <v>968.06000000000006</v>
          </cell>
        </row>
        <row r="11">
          <cell r="B11" t="str">
            <v>01.30-01.45</v>
          </cell>
          <cell r="C11">
            <v>49.93</v>
          </cell>
          <cell r="E11">
            <v>919.16</v>
          </cell>
          <cell r="T11">
            <v>963.66</v>
          </cell>
        </row>
        <row r="12">
          <cell r="B12" t="str">
            <v>01.45-02.00</v>
          </cell>
          <cell r="C12">
            <v>49.98</v>
          </cell>
          <cell r="E12">
            <v>922.12</v>
          </cell>
          <cell r="T12">
            <v>953.84</v>
          </cell>
        </row>
        <row r="13">
          <cell r="B13" t="str">
            <v>02.00-02.15</v>
          </cell>
          <cell r="C13">
            <v>50</v>
          </cell>
          <cell r="E13">
            <v>928.27</v>
          </cell>
          <cell r="T13">
            <v>932.56999999999994</v>
          </cell>
        </row>
        <row r="14">
          <cell r="B14" t="str">
            <v>02.15-02.30</v>
          </cell>
          <cell r="C14">
            <v>50.01</v>
          </cell>
          <cell r="E14">
            <v>916.07</v>
          </cell>
          <cell r="T14">
            <v>929.88000000000011</v>
          </cell>
        </row>
        <row r="15">
          <cell r="B15" t="str">
            <v>02.30-02.45</v>
          </cell>
          <cell r="C15">
            <v>50.02</v>
          </cell>
          <cell r="E15">
            <v>907.31</v>
          </cell>
          <cell r="T15">
            <v>879.3</v>
          </cell>
        </row>
        <row r="16">
          <cell r="B16" t="str">
            <v>02.45-03:00</v>
          </cell>
          <cell r="C16">
            <v>50.04</v>
          </cell>
          <cell r="E16">
            <v>917.22</v>
          </cell>
          <cell r="T16">
            <v>896.99</v>
          </cell>
        </row>
        <row r="17">
          <cell r="B17" t="str">
            <v>03.00-03.15</v>
          </cell>
          <cell r="C17">
            <v>50.01</v>
          </cell>
          <cell r="E17">
            <v>910.87</v>
          </cell>
          <cell r="T17">
            <v>901.14</v>
          </cell>
        </row>
        <row r="18">
          <cell r="B18" t="str">
            <v>03.15-03.30</v>
          </cell>
          <cell r="C18">
            <v>50.02</v>
          </cell>
          <cell r="E18">
            <v>909.92</v>
          </cell>
          <cell r="T18">
            <v>928.42</v>
          </cell>
        </row>
        <row r="19">
          <cell r="B19" t="str">
            <v>03.30-03.45</v>
          </cell>
          <cell r="C19">
            <v>50.03</v>
          </cell>
          <cell r="E19">
            <v>911.79</v>
          </cell>
          <cell r="T19">
            <v>906.36999999999989</v>
          </cell>
        </row>
        <row r="20">
          <cell r="B20" t="str">
            <v>03.45-04.00</v>
          </cell>
          <cell r="C20">
            <v>50.03</v>
          </cell>
          <cell r="E20">
            <v>924.65</v>
          </cell>
          <cell r="T20">
            <v>924.77</v>
          </cell>
        </row>
        <row r="21">
          <cell r="B21" t="str">
            <v>04.00-04.15</v>
          </cell>
          <cell r="C21">
            <v>50.04</v>
          </cell>
          <cell r="E21">
            <v>926.73</v>
          </cell>
          <cell r="T21">
            <v>926.35</v>
          </cell>
        </row>
        <row r="22">
          <cell r="B22" t="str">
            <v>04.15-04.30</v>
          </cell>
          <cell r="C22">
            <v>50.06</v>
          </cell>
          <cell r="E22">
            <v>935.59</v>
          </cell>
          <cell r="T22">
            <v>939.42000000000007</v>
          </cell>
        </row>
        <row r="23">
          <cell r="B23" t="str">
            <v>04.30-04.45</v>
          </cell>
          <cell r="C23">
            <v>50.02</v>
          </cell>
          <cell r="E23">
            <v>945.41</v>
          </cell>
          <cell r="T23">
            <v>972.34999999999991</v>
          </cell>
        </row>
        <row r="24">
          <cell r="B24" t="str">
            <v>04.45-05.00</v>
          </cell>
          <cell r="C24">
            <v>50.02</v>
          </cell>
          <cell r="E24">
            <v>971.03</v>
          </cell>
          <cell r="T24">
            <v>994.85</v>
          </cell>
        </row>
        <row r="25">
          <cell r="B25" t="str">
            <v>05.00-05.15</v>
          </cell>
          <cell r="C25">
            <v>49.97</v>
          </cell>
          <cell r="E25">
            <v>986.95</v>
          </cell>
          <cell r="T25">
            <v>1067.72</v>
          </cell>
        </row>
        <row r="26">
          <cell r="B26" t="str">
            <v>05.15-05.30</v>
          </cell>
          <cell r="C26">
            <v>49.9</v>
          </cell>
          <cell r="E26">
            <v>1014.79</v>
          </cell>
          <cell r="T26">
            <v>1093.81</v>
          </cell>
        </row>
        <row r="27">
          <cell r="B27" t="str">
            <v>05.30-05.45</v>
          </cell>
          <cell r="C27">
            <v>49.94</v>
          </cell>
          <cell r="E27">
            <v>1040.33</v>
          </cell>
          <cell r="T27">
            <v>1098</v>
          </cell>
        </row>
        <row r="28">
          <cell r="B28" t="str">
            <v>05.45-06.00</v>
          </cell>
          <cell r="C28">
            <v>49.99</v>
          </cell>
          <cell r="E28">
            <v>1074.56</v>
          </cell>
          <cell r="T28">
            <v>1184.94</v>
          </cell>
        </row>
        <row r="29">
          <cell r="B29" t="str">
            <v>06.00-06.15</v>
          </cell>
          <cell r="C29">
            <v>49.96</v>
          </cell>
          <cell r="E29">
            <v>1145.5999999999999</v>
          </cell>
          <cell r="T29">
            <v>1215.8399999999999</v>
          </cell>
        </row>
        <row r="30">
          <cell r="B30" t="str">
            <v>06.15-06.30</v>
          </cell>
          <cell r="C30">
            <v>49.93</v>
          </cell>
          <cell r="E30">
            <v>1229.3499999999999</v>
          </cell>
          <cell r="T30">
            <v>1314.6799999999998</v>
          </cell>
        </row>
        <row r="31">
          <cell r="B31" t="str">
            <v>06.30-06.45</v>
          </cell>
          <cell r="C31">
            <v>49.91</v>
          </cell>
          <cell r="E31">
            <v>1290.5999999999999</v>
          </cell>
          <cell r="T31">
            <v>1407.61</v>
          </cell>
        </row>
        <row r="32">
          <cell r="B32" t="str">
            <v>06.45-07.00</v>
          </cell>
          <cell r="C32">
            <v>49.84</v>
          </cell>
          <cell r="E32">
            <v>1379.73</v>
          </cell>
          <cell r="T32">
            <v>1524.25</v>
          </cell>
        </row>
        <row r="33">
          <cell r="B33" t="str">
            <v>07.00-07.15</v>
          </cell>
          <cell r="C33">
            <v>49.89</v>
          </cell>
          <cell r="E33">
            <v>1448.42</v>
          </cell>
          <cell r="T33">
            <v>1526.06</v>
          </cell>
        </row>
        <row r="34">
          <cell r="B34" t="str">
            <v>07.15-07.30</v>
          </cell>
          <cell r="C34">
            <v>49.91</v>
          </cell>
          <cell r="E34">
            <v>1539.45</v>
          </cell>
          <cell r="T34">
            <v>1602.3200000000002</v>
          </cell>
        </row>
        <row r="35">
          <cell r="B35" t="str">
            <v>07.30-07.45</v>
          </cell>
          <cell r="C35">
            <v>50.02</v>
          </cell>
          <cell r="E35">
            <v>1571.24</v>
          </cell>
          <cell r="T35">
            <v>1589.98</v>
          </cell>
        </row>
        <row r="36">
          <cell r="B36" t="str">
            <v>07.45-08.00</v>
          </cell>
          <cell r="C36">
            <v>50.06</v>
          </cell>
          <cell r="E36">
            <v>1556.86</v>
          </cell>
          <cell r="T36">
            <v>1595.38</v>
          </cell>
        </row>
        <row r="37">
          <cell r="B37" t="str">
            <v>08.00-08.15</v>
          </cell>
          <cell r="C37">
            <v>50.06</v>
          </cell>
          <cell r="E37">
            <v>1596.14</v>
          </cell>
          <cell r="T37">
            <v>1557.3100000000002</v>
          </cell>
        </row>
        <row r="38">
          <cell r="B38" t="str">
            <v>08.15-08.30</v>
          </cell>
          <cell r="C38">
            <v>50.06</v>
          </cell>
          <cell r="E38">
            <v>1601.48</v>
          </cell>
          <cell r="T38">
            <v>1539.3</v>
          </cell>
        </row>
        <row r="39">
          <cell r="B39" t="str">
            <v>08.30-08.45</v>
          </cell>
          <cell r="C39">
            <v>50.06</v>
          </cell>
          <cell r="E39">
            <v>1598.34</v>
          </cell>
          <cell r="T39">
            <v>1648.71</v>
          </cell>
        </row>
        <row r="40">
          <cell r="B40" t="str">
            <v>08.45-09.00</v>
          </cell>
          <cell r="C40">
            <v>50.04</v>
          </cell>
          <cell r="E40">
            <v>1566.97</v>
          </cell>
          <cell r="T40">
            <v>1636.96</v>
          </cell>
        </row>
        <row r="41">
          <cell r="B41" t="str">
            <v>09.00-09.15</v>
          </cell>
          <cell r="C41">
            <v>50.03</v>
          </cell>
          <cell r="E41">
            <v>1575.84</v>
          </cell>
          <cell r="T41">
            <v>1553.79</v>
          </cell>
        </row>
        <row r="42">
          <cell r="B42" t="str">
            <v>09.15-09.30</v>
          </cell>
          <cell r="C42">
            <v>50.02</v>
          </cell>
          <cell r="E42">
            <v>1583.73</v>
          </cell>
          <cell r="T42">
            <v>1617.05</v>
          </cell>
        </row>
        <row r="43">
          <cell r="B43" t="str">
            <v>09.30-09.45</v>
          </cell>
          <cell r="C43">
            <v>50.01</v>
          </cell>
          <cell r="E43">
            <v>1597.08</v>
          </cell>
          <cell r="T43">
            <v>1670.5299999999997</v>
          </cell>
        </row>
        <row r="44">
          <cell r="B44" t="str">
            <v>09.45-10.00</v>
          </cell>
          <cell r="C44">
            <v>50.04</v>
          </cell>
          <cell r="E44">
            <v>1559.82</v>
          </cell>
          <cell r="T44">
            <v>1609.32</v>
          </cell>
        </row>
        <row r="45">
          <cell r="B45" t="str">
            <v>10.00-10.15</v>
          </cell>
          <cell r="C45">
            <v>50.03</v>
          </cell>
          <cell r="E45">
            <v>1506.17</v>
          </cell>
          <cell r="T45">
            <v>1527.46</v>
          </cell>
        </row>
        <row r="46">
          <cell r="B46" t="str">
            <v>10.15-10.30</v>
          </cell>
          <cell r="C46">
            <v>50.04</v>
          </cell>
          <cell r="E46">
            <v>1475.02</v>
          </cell>
          <cell r="T46">
            <v>1527.5</v>
          </cell>
        </row>
        <row r="47">
          <cell r="B47" t="str">
            <v>10.30-10.45</v>
          </cell>
          <cell r="C47">
            <v>50.02</v>
          </cell>
          <cell r="E47">
            <v>1456.93</v>
          </cell>
          <cell r="T47">
            <v>1528.96</v>
          </cell>
        </row>
        <row r="48">
          <cell r="B48" t="str">
            <v>10.45-11.00</v>
          </cell>
          <cell r="C48">
            <v>50.01</v>
          </cell>
          <cell r="E48">
            <v>1419.69</v>
          </cell>
          <cell r="T48">
            <v>1525.52</v>
          </cell>
        </row>
        <row r="49">
          <cell r="B49" t="str">
            <v>11.00-11.15</v>
          </cell>
          <cell r="C49">
            <v>50.01</v>
          </cell>
          <cell r="E49">
            <v>1409.21</v>
          </cell>
          <cell r="T49">
            <v>1503.04</v>
          </cell>
        </row>
        <row r="50">
          <cell r="B50" t="str">
            <v>11.15-11.30</v>
          </cell>
          <cell r="C50">
            <v>50.03</v>
          </cell>
          <cell r="E50">
            <v>1345.72</v>
          </cell>
          <cell r="T50">
            <v>1480.6399999999999</v>
          </cell>
        </row>
        <row r="51">
          <cell r="B51" t="str">
            <v>11.30-11.45</v>
          </cell>
          <cell r="C51">
            <v>50.01</v>
          </cell>
          <cell r="E51">
            <v>1341.19</v>
          </cell>
          <cell r="T51">
            <v>1450.76</v>
          </cell>
        </row>
        <row r="52">
          <cell r="B52" t="str">
            <v>11.45-12.00</v>
          </cell>
          <cell r="C52">
            <v>50</v>
          </cell>
          <cell r="E52">
            <v>1390.87</v>
          </cell>
          <cell r="T52">
            <v>1492.36</v>
          </cell>
        </row>
        <row r="53">
          <cell r="B53" t="str">
            <v>12.00-12.15</v>
          </cell>
          <cell r="C53">
            <v>49.96</v>
          </cell>
          <cell r="E53">
            <v>1382.12</v>
          </cell>
          <cell r="T53">
            <v>1412.77</v>
          </cell>
        </row>
        <row r="54">
          <cell r="B54" t="str">
            <v>12.15-12.30</v>
          </cell>
          <cell r="C54">
            <v>50.03</v>
          </cell>
          <cell r="E54">
            <v>1325.1</v>
          </cell>
          <cell r="T54">
            <v>1415.69</v>
          </cell>
        </row>
        <row r="55">
          <cell r="B55" t="str">
            <v>12:30-12:45</v>
          </cell>
          <cell r="C55">
            <v>50.02</v>
          </cell>
          <cell r="E55">
            <v>1331.4</v>
          </cell>
          <cell r="T55">
            <v>1370.44</v>
          </cell>
        </row>
        <row r="56">
          <cell r="B56" t="str">
            <v>12.45-13.00</v>
          </cell>
          <cell r="C56">
            <v>50.05</v>
          </cell>
          <cell r="E56">
            <v>1304.52</v>
          </cell>
          <cell r="T56">
            <v>1367.3200000000002</v>
          </cell>
        </row>
        <row r="57">
          <cell r="B57" t="str">
            <v>13.00-13.15</v>
          </cell>
          <cell r="C57">
            <v>50.12</v>
          </cell>
          <cell r="E57">
            <v>1304.29</v>
          </cell>
          <cell r="T57">
            <v>1343.92</v>
          </cell>
        </row>
        <row r="58">
          <cell r="B58" t="str">
            <v>13.15-13.30</v>
          </cell>
          <cell r="C58">
            <v>50.06</v>
          </cell>
          <cell r="E58">
            <v>1264.55</v>
          </cell>
          <cell r="T58">
            <v>1353.62</v>
          </cell>
        </row>
        <row r="59">
          <cell r="B59" t="str">
            <v>13.30-13:45</v>
          </cell>
          <cell r="C59">
            <v>50</v>
          </cell>
          <cell r="E59">
            <v>1242.19</v>
          </cell>
          <cell r="T59">
            <v>1322.92</v>
          </cell>
        </row>
        <row r="60">
          <cell r="B60" t="str">
            <v>13.45-14.00</v>
          </cell>
          <cell r="C60">
            <v>49.97</v>
          </cell>
          <cell r="E60">
            <v>1255.1400000000001</v>
          </cell>
          <cell r="T60">
            <v>1327.22</v>
          </cell>
        </row>
        <row r="61">
          <cell r="B61" t="str">
            <v>14.00-14.15</v>
          </cell>
          <cell r="C61">
            <v>49.92</v>
          </cell>
          <cell r="E61">
            <v>1243.6199999999999</v>
          </cell>
          <cell r="T61">
            <v>1322.35</v>
          </cell>
        </row>
        <row r="62">
          <cell r="B62" t="str">
            <v>14.15-14.30</v>
          </cell>
          <cell r="C62">
            <v>49.93</v>
          </cell>
          <cell r="E62">
            <v>1256.69</v>
          </cell>
          <cell r="T62">
            <v>1323.22</v>
          </cell>
        </row>
        <row r="63">
          <cell r="B63" t="str">
            <v>14.30-14.45</v>
          </cell>
          <cell r="C63">
            <v>49.89</v>
          </cell>
          <cell r="E63">
            <v>1260.72</v>
          </cell>
          <cell r="T63">
            <v>1291.72</v>
          </cell>
        </row>
        <row r="64">
          <cell r="B64" t="str">
            <v>14.45-15.00</v>
          </cell>
          <cell r="C64">
            <v>49.78</v>
          </cell>
          <cell r="E64">
            <v>1265.42</v>
          </cell>
          <cell r="T64">
            <v>1366.7</v>
          </cell>
        </row>
        <row r="65">
          <cell r="B65" t="str">
            <v>15.00-15.15</v>
          </cell>
          <cell r="C65">
            <v>49.97</v>
          </cell>
          <cell r="E65">
            <v>1267.83</v>
          </cell>
          <cell r="T65">
            <v>1311.1899999999998</v>
          </cell>
        </row>
        <row r="66">
          <cell r="B66" t="str">
            <v>15.15-15.30</v>
          </cell>
          <cell r="C66">
            <v>50.01</v>
          </cell>
          <cell r="E66">
            <v>1277.24</v>
          </cell>
          <cell r="T66">
            <v>1389.92</v>
          </cell>
        </row>
        <row r="67">
          <cell r="B67" t="str">
            <v>15.30-15.45</v>
          </cell>
          <cell r="C67">
            <v>50.06</v>
          </cell>
          <cell r="E67">
            <v>1279.54</v>
          </cell>
          <cell r="T67">
            <v>1325.78</v>
          </cell>
        </row>
        <row r="68">
          <cell r="B68" t="str">
            <v>15.45-16.00</v>
          </cell>
          <cell r="C68">
            <v>50.01</v>
          </cell>
          <cell r="E68">
            <v>1283.6400000000001</v>
          </cell>
          <cell r="T68">
            <v>1303.3100000000002</v>
          </cell>
        </row>
        <row r="69">
          <cell r="B69" t="str">
            <v>16.00-16.15</v>
          </cell>
          <cell r="C69">
            <v>50.04</v>
          </cell>
          <cell r="E69">
            <v>1290.97</v>
          </cell>
          <cell r="T69">
            <v>1255.8600000000001</v>
          </cell>
        </row>
        <row r="70">
          <cell r="B70" t="str">
            <v>16.15-16.30</v>
          </cell>
          <cell r="C70">
            <v>49.97</v>
          </cell>
          <cell r="E70">
            <v>1285.57</v>
          </cell>
          <cell r="T70">
            <v>1292.6199999999999</v>
          </cell>
        </row>
        <row r="71">
          <cell r="B71" t="str">
            <v>16.30-16.45</v>
          </cell>
          <cell r="C71">
            <v>49.88</v>
          </cell>
          <cell r="E71">
            <v>1288.92</v>
          </cell>
          <cell r="T71">
            <v>1275.1300000000001</v>
          </cell>
        </row>
        <row r="72">
          <cell r="B72" t="str">
            <v>16.45-17.00</v>
          </cell>
          <cell r="C72">
            <v>49.98</v>
          </cell>
          <cell r="E72">
            <v>1274.69</v>
          </cell>
          <cell r="T72">
            <v>1372.3100000000002</v>
          </cell>
        </row>
        <row r="73">
          <cell r="B73" t="str">
            <v>17.00-17.15</v>
          </cell>
          <cell r="C73">
            <v>50</v>
          </cell>
          <cell r="E73">
            <v>1276.04</v>
          </cell>
          <cell r="T73">
            <v>1432.44</v>
          </cell>
        </row>
        <row r="74">
          <cell r="B74" t="str">
            <v>17.15-17.30</v>
          </cell>
          <cell r="C74">
            <v>50.02</v>
          </cell>
          <cell r="E74">
            <v>1218.47</v>
          </cell>
          <cell r="T74">
            <v>1409.83</v>
          </cell>
        </row>
        <row r="75">
          <cell r="B75" t="str">
            <v>17.30-17.45</v>
          </cell>
          <cell r="C75">
            <v>50.01</v>
          </cell>
          <cell r="E75">
            <v>1252.01</v>
          </cell>
          <cell r="T75">
            <v>1300.71</v>
          </cell>
        </row>
        <row r="76">
          <cell r="B76" t="str">
            <v>17.45-18.00</v>
          </cell>
          <cell r="C76">
            <v>50.02</v>
          </cell>
          <cell r="E76">
            <v>1289.33</v>
          </cell>
          <cell r="T76">
            <v>1445.8999999999999</v>
          </cell>
        </row>
        <row r="77">
          <cell r="B77" t="str">
            <v>18.00-18.15</v>
          </cell>
          <cell r="C77">
            <v>50.03</v>
          </cell>
          <cell r="E77">
            <v>1343.96</v>
          </cell>
          <cell r="T77">
            <v>1324.78</v>
          </cell>
        </row>
        <row r="78">
          <cell r="B78" t="str">
            <v>18.15-18.30</v>
          </cell>
          <cell r="C78">
            <v>49.98</v>
          </cell>
          <cell r="E78">
            <v>1396.96</v>
          </cell>
          <cell r="T78">
            <v>1318.56</v>
          </cell>
        </row>
        <row r="79">
          <cell r="B79" t="str">
            <v>18.30-18.45</v>
          </cell>
          <cell r="C79">
            <v>49.98</v>
          </cell>
          <cell r="E79">
            <v>1407.41</v>
          </cell>
          <cell r="T79">
            <v>1322.54</v>
          </cell>
        </row>
        <row r="80">
          <cell r="B80" t="str">
            <v>18.45-19.00</v>
          </cell>
          <cell r="C80">
            <v>50.04</v>
          </cell>
          <cell r="E80">
            <v>1414.58</v>
          </cell>
          <cell r="T80">
            <v>1349.1399999999999</v>
          </cell>
        </row>
        <row r="81">
          <cell r="B81" t="str">
            <v>19.00-19.15</v>
          </cell>
          <cell r="C81">
            <v>50.06</v>
          </cell>
          <cell r="E81">
            <v>1380.85</v>
          </cell>
          <cell r="T81">
            <v>1339.9099999999999</v>
          </cell>
        </row>
        <row r="82">
          <cell r="B82" t="str">
            <v>19.15-19.30</v>
          </cell>
          <cell r="C82">
            <v>50.07</v>
          </cell>
          <cell r="E82">
            <v>1371.07</v>
          </cell>
          <cell r="T82">
            <v>1368.01</v>
          </cell>
        </row>
        <row r="83">
          <cell r="B83" t="str">
            <v>19.30-19.45</v>
          </cell>
          <cell r="C83">
            <v>50.05</v>
          </cell>
          <cell r="E83">
            <v>1334.25</v>
          </cell>
          <cell r="T83">
            <v>1393.19</v>
          </cell>
        </row>
        <row r="84">
          <cell r="B84" t="str">
            <v>19.45-20.00</v>
          </cell>
          <cell r="C84">
            <v>50.07</v>
          </cell>
          <cell r="E84">
            <v>1347.37</v>
          </cell>
          <cell r="T84">
            <v>1407.05</v>
          </cell>
        </row>
        <row r="85">
          <cell r="B85" t="str">
            <v>20.00-20.15</v>
          </cell>
          <cell r="C85">
            <v>50.04</v>
          </cell>
          <cell r="E85">
            <v>1290.67</v>
          </cell>
          <cell r="T85">
            <v>1309.21</v>
          </cell>
        </row>
        <row r="86">
          <cell r="B86" t="str">
            <v>20.15-20.30</v>
          </cell>
          <cell r="C86">
            <v>50.04</v>
          </cell>
          <cell r="E86">
            <v>1268.7</v>
          </cell>
          <cell r="T86">
            <v>1277.75</v>
          </cell>
        </row>
        <row r="87">
          <cell r="B87" t="str">
            <v>20.30-20.45</v>
          </cell>
          <cell r="C87">
            <v>49.98</v>
          </cell>
          <cell r="E87">
            <v>1257.8599999999999</v>
          </cell>
          <cell r="T87">
            <v>1299.23</v>
          </cell>
        </row>
        <row r="88">
          <cell r="B88" t="str">
            <v>20.45-21.00</v>
          </cell>
          <cell r="C88">
            <v>50</v>
          </cell>
          <cell r="E88">
            <v>1220.96</v>
          </cell>
          <cell r="T88">
            <v>1281.0700000000002</v>
          </cell>
        </row>
        <row r="89">
          <cell r="B89" t="str">
            <v>21.00-21.15</v>
          </cell>
          <cell r="C89">
            <v>50</v>
          </cell>
          <cell r="E89">
            <v>1188.08</v>
          </cell>
          <cell r="T89">
            <v>1221.23</v>
          </cell>
        </row>
        <row r="90">
          <cell r="B90" t="str">
            <v>21.15-21.30</v>
          </cell>
          <cell r="C90">
            <v>50.01</v>
          </cell>
          <cell r="E90">
            <v>1183.94</v>
          </cell>
          <cell r="T90">
            <v>1221.71</v>
          </cell>
        </row>
        <row r="91">
          <cell r="B91" t="str">
            <v>21.30-21.45</v>
          </cell>
          <cell r="C91">
            <v>49.95</v>
          </cell>
          <cell r="E91">
            <v>1150.07</v>
          </cell>
          <cell r="T91">
            <v>1177.1999999999998</v>
          </cell>
        </row>
        <row r="92">
          <cell r="B92" t="str">
            <v>21.45-22.00</v>
          </cell>
          <cell r="C92">
            <v>50.01</v>
          </cell>
          <cell r="E92">
            <v>1143.55</v>
          </cell>
          <cell r="T92">
            <v>1143.19</v>
          </cell>
        </row>
        <row r="93">
          <cell r="B93" t="str">
            <v>22.00-22.15</v>
          </cell>
          <cell r="C93">
            <v>49.87</v>
          </cell>
          <cell r="E93">
            <v>1120.5999999999999</v>
          </cell>
          <cell r="T93">
            <v>1121.9499999999998</v>
          </cell>
        </row>
        <row r="94">
          <cell r="B94" t="str">
            <v>22.15-22.30</v>
          </cell>
          <cell r="C94">
            <v>49.93</v>
          </cell>
          <cell r="E94">
            <v>1109.71</v>
          </cell>
          <cell r="T94">
            <v>1088.94</v>
          </cell>
        </row>
        <row r="95">
          <cell r="B95" t="str">
            <v>22.30-22.45</v>
          </cell>
          <cell r="C95">
            <v>49.95</v>
          </cell>
          <cell r="E95">
            <v>1097.27</v>
          </cell>
          <cell r="T95">
            <v>1113.1099999999999</v>
          </cell>
        </row>
        <row r="96">
          <cell r="B96" t="str">
            <v>22.45-23.00</v>
          </cell>
          <cell r="C96">
            <v>50.01</v>
          </cell>
          <cell r="E96">
            <v>1076.1099999999999</v>
          </cell>
          <cell r="T96">
            <v>1125.6099999999999</v>
          </cell>
        </row>
        <row r="97">
          <cell r="B97" t="str">
            <v>23.00-23.15</v>
          </cell>
          <cell r="C97">
            <v>50.03</v>
          </cell>
          <cell r="E97">
            <v>1058.51</v>
          </cell>
          <cell r="T97">
            <v>1126.8399999999999</v>
          </cell>
        </row>
        <row r="98">
          <cell r="B98" t="str">
            <v>23.15-23.30</v>
          </cell>
          <cell r="C98">
            <v>50.04</v>
          </cell>
          <cell r="E98">
            <v>1043.27</v>
          </cell>
          <cell r="T98">
            <v>1053.67</v>
          </cell>
        </row>
        <row r="99">
          <cell r="B99" t="str">
            <v>23.30-23.45</v>
          </cell>
          <cell r="C99">
            <v>50.04</v>
          </cell>
          <cell r="E99">
            <v>1046.24</v>
          </cell>
          <cell r="T99">
            <v>1018.89</v>
          </cell>
        </row>
        <row r="100">
          <cell r="B100" t="str">
            <v>23.45-24.00</v>
          </cell>
          <cell r="C100">
            <v>50.03</v>
          </cell>
          <cell r="E100">
            <v>1023.77</v>
          </cell>
          <cell r="T100">
            <v>979.73</v>
          </cell>
        </row>
        <row r="101">
          <cell r="C101">
            <v>50.000416666666688</v>
          </cell>
          <cell r="E101">
            <v>294.79335000000015</v>
          </cell>
          <cell r="AJ101">
            <v>2.4597587687788218</v>
          </cell>
          <cell r="BA101" t="str">
            <v>13.00-13.15</v>
          </cell>
        </row>
        <row r="102">
          <cell r="BA102" t="str">
            <v>14.45-15.00</v>
          </cell>
          <cell r="BC102">
            <v>49.78</v>
          </cell>
          <cell r="BD102">
            <v>0</v>
          </cell>
          <cell r="BF102">
            <v>101.28000000000003</v>
          </cell>
          <cell r="BG102">
            <v>50.12</v>
          </cell>
          <cell r="BH102">
            <v>0</v>
          </cell>
          <cell r="BJ102">
            <v>39.629999999999995</v>
          </cell>
        </row>
        <row r="104">
          <cell r="B104">
            <v>1601.48</v>
          </cell>
        </row>
        <row r="105">
          <cell r="A105" t="str">
            <v xml:space="preserve">Max Demand observed (MW) (at 08.30 Hrs.) </v>
          </cell>
        </row>
        <row r="106">
          <cell r="B106">
            <v>907.31</v>
          </cell>
          <cell r="Q106">
            <v>2.196513373042559</v>
          </cell>
          <cell r="R106">
            <v>2.4217734540615226</v>
          </cell>
        </row>
        <row r="107">
          <cell r="A107" t="str">
            <v xml:space="preserve">Min Demand at observed (MW) (at 02.45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0</v>
          </cell>
          <cell r="AC88">
            <v>0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3481.9199999999996</v>
          </cell>
          <cell r="AC90">
            <v>3370.8467519999995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103.66249999999998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2712.5299999999997</v>
          </cell>
          <cell r="AC101">
            <v>2712.5299999999997</v>
          </cell>
        </row>
        <row r="102">
          <cell r="AB102">
            <v>4705</v>
          </cell>
          <cell r="AC102">
            <v>4705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66.576650000000029</v>
          </cell>
          <cell r="CI101">
            <v>0</v>
          </cell>
          <cell r="CP101">
            <v>2.5924999999999998</v>
          </cell>
        </row>
        <row r="107">
          <cell r="AN107">
            <v>118.78625899999999</v>
          </cell>
        </row>
        <row r="109">
          <cell r="AN109">
            <v>7.4363250000000001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>
            <v>0</v>
          </cell>
        </row>
        <row r="105">
          <cell r="AQ105">
            <v>0</v>
          </cell>
          <cell r="BD105">
            <v>164.45272368500005</v>
          </cell>
        </row>
      </sheetData>
      <sheetData sheetId="31">
        <row r="100">
          <cell r="DI100">
            <v>43.63666930000003</v>
          </cell>
          <cell r="DK100">
            <v>8.6306234093861285</v>
          </cell>
        </row>
      </sheetData>
      <sheetData sheetId="32">
        <row r="105">
          <cell r="BD105">
            <v>7.5776549999999956</v>
          </cell>
          <cell r="BE105">
            <v>0</v>
          </cell>
          <cell r="BF105">
            <v>0.65412638749999996</v>
          </cell>
        </row>
      </sheetData>
      <sheetData sheetId="33"/>
      <sheetData sheetId="34"/>
      <sheetData sheetId="36"/>
      <sheetData sheetId="37">
        <row r="12">
          <cell r="T12">
            <v>1.524</v>
          </cell>
          <cell r="V12">
            <v>0.19215999999999944</v>
          </cell>
        </row>
        <row r="17">
          <cell r="T17">
            <v>0</v>
          </cell>
          <cell r="V17">
            <v>0.11319999999999997</v>
          </cell>
        </row>
        <row r="22">
          <cell r="T22">
            <v>0.1482</v>
          </cell>
          <cell r="V22">
            <v>0.20812799999999987</v>
          </cell>
        </row>
        <row r="28">
          <cell r="T28">
            <v>0.38678400000000002</v>
          </cell>
          <cell r="V28">
            <v>-0.15165344000000003</v>
          </cell>
        </row>
        <row r="34">
          <cell r="T34">
            <v>0.46442499999999998</v>
          </cell>
          <cell r="V34">
            <v>-8.9954000000000089E-2</v>
          </cell>
        </row>
        <row r="40">
          <cell r="T40">
            <v>0.13445799999999999</v>
          </cell>
          <cell r="V40">
            <v>-9.5869279999999946E-2</v>
          </cell>
        </row>
        <row r="46">
          <cell r="T46">
            <v>0.237314</v>
          </cell>
          <cell r="V46">
            <v>-0.43929327999999979</v>
          </cell>
        </row>
        <row r="52">
          <cell r="T52">
            <v>0.58240000000000003</v>
          </cell>
          <cell r="V52">
            <v>4.6286399999999617E-3</v>
          </cell>
        </row>
        <row r="58">
          <cell r="T58">
            <v>3.3599999999999998E-2</v>
          </cell>
          <cell r="V58">
            <v>-1.4212720000000012E-2</v>
          </cell>
        </row>
        <row r="64">
          <cell r="T64">
            <v>3.1200000000000002E-2</v>
          </cell>
          <cell r="V64">
            <v>8.524799999999999E-2</v>
          </cell>
        </row>
        <row r="70">
          <cell r="V70">
            <v>-0.24061399999999988</v>
          </cell>
        </row>
        <row r="76">
          <cell r="V76">
            <v>-8.7518000000001095E-2</v>
          </cell>
        </row>
        <row r="81">
          <cell r="V81">
            <v>-0.11472400000000016</v>
          </cell>
        </row>
      </sheetData>
      <sheetData sheetId="38"/>
      <sheetData sheetId="39"/>
      <sheetData sheetId="41">
        <row r="2">
          <cell r="C2">
            <v>44487</v>
          </cell>
        </row>
        <row r="6">
          <cell r="Q6">
            <v>15117.8</v>
          </cell>
        </row>
        <row r="10">
          <cell r="D10">
            <v>23.19</v>
          </cell>
          <cell r="E10">
            <v>23.19</v>
          </cell>
          <cell r="F10">
            <v>15.36</v>
          </cell>
          <cell r="G10">
            <v>20.99</v>
          </cell>
          <cell r="H10">
            <v>126</v>
          </cell>
        </row>
        <row r="11">
          <cell r="D11">
            <v>19.2</v>
          </cell>
          <cell r="E11">
            <v>19.2</v>
          </cell>
          <cell r="F11">
            <v>19.46</v>
          </cell>
          <cell r="G11">
            <v>22.67</v>
          </cell>
          <cell r="H11">
            <v>120</v>
          </cell>
        </row>
        <row r="12">
          <cell r="D12">
            <v>9.8000000000000007</v>
          </cell>
          <cell r="E12">
            <v>9.8000000000000007</v>
          </cell>
          <cell r="F12">
            <v>6.1</v>
          </cell>
          <cell r="G12">
            <v>6.55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8.25</v>
          </cell>
          <cell r="H13">
            <v>37</v>
          </cell>
        </row>
        <row r="14">
          <cell r="D14">
            <v>4.07</v>
          </cell>
          <cell r="E14">
            <v>4.07</v>
          </cell>
          <cell r="F14">
            <v>4.8</v>
          </cell>
          <cell r="G14">
            <v>3.94</v>
          </cell>
          <cell r="H14">
            <v>22.8</v>
          </cell>
        </row>
        <row r="15">
          <cell r="D15">
            <v>1.71</v>
          </cell>
          <cell r="E15">
            <v>1.71</v>
          </cell>
          <cell r="F15">
            <v>2.2799999999999998</v>
          </cell>
          <cell r="G15">
            <v>3.33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0.7</v>
          </cell>
          <cell r="H16">
            <v>3.8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0.68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0.88</v>
          </cell>
          <cell r="H18">
            <v>4.0999999999999996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1.25</v>
          </cell>
          <cell r="H19">
            <v>6.32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0.72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1.83</v>
          </cell>
          <cell r="G22">
            <v>1.8</v>
          </cell>
        </row>
        <row r="24">
          <cell r="F24">
            <v>1.92</v>
          </cell>
          <cell r="G24">
            <v>1.86</v>
          </cell>
        </row>
        <row r="25">
          <cell r="F25">
            <v>1.44</v>
          </cell>
          <cell r="G25">
            <v>0</v>
          </cell>
        </row>
        <row r="28">
          <cell r="F28">
            <v>30</v>
          </cell>
          <cell r="G28">
            <v>36.911000000000001</v>
          </cell>
          <cell r="H28">
            <v>220</v>
          </cell>
        </row>
        <row r="29">
          <cell r="F29">
            <v>7.01</v>
          </cell>
          <cell r="G29">
            <v>7.62</v>
          </cell>
          <cell r="H29">
            <v>91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4.17</v>
          </cell>
          <cell r="G30">
            <v>4.4800000000000004</v>
          </cell>
          <cell r="H30">
            <v>65</v>
          </cell>
        </row>
        <row r="31">
          <cell r="F31">
            <v>9.44</v>
          </cell>
          <cell r="G31">
            <v>12.16</v>
          </cell>
          <cell r="H31">
            <v>88.8</v>
          </cell>
        </row>
        <row r="32">
          <cell r="F32">
            <v>49.74</v>
          </cell>
          <cell r="G32">
            <v>48.39</v>
          </cell>
        </row>
        <row r="33">
          <cell r="F33">
            <v>1.67</v>
          </cell>
          <cell r="G33">
            <v>2.13</v>
          </cell>
        </row>
        <row r="34">
          <cell r="F34">
            <v>0.6</v>
          </cell>
          <cell r="G34">
            <v>1.1399999999999999</v>
          </cell>
        </row>
        <row r="35">
          <cell r="F35">
            <v>3.02</v>
          </cell>
          <cell r="G35">
            <v>2.88</v>
          </cell>
        </row>
        <row r="36">
          <cell r="F36">
            <v>4.8</v>
          </cell>
          <cell r="G36">
            <v>3.25</v>
          </cell>
        </row>
        <row r="37">
          <cell r="F37">
            <v>2</v>
          </cell>
          <cell r="G37">
            <v>0.79</v>
          </cell>
        </row>
        <row r="38">
          <cell r="F38">
            <v>2.0481600000000002</v>
          </cell>
          <cell r="G38">
            <v>1.54</v>
          </cell>
        </row>
        <row r="39">
          <cell r="G39">
            <v>3.12</v>
          </cell>
        </row>
        <row r="40">
          <cell r="G40">
            <v>0.21</v>
          </cell>
        </row>
        <row r="41">
          <cell r="G41">
            <v>8.27</v>
          </cell>
        </row>
        <row r="42">
          <cell r="G42">
            <v>0.15117799999999998</v>
          </cell>
        </row>
        <row r="43">
          <cell r="G43">
            <v>1.1299999999999999</v>
          </cell>
        </row>
        <row r="51">
          <cell r="F51">
            <v>203.06816000000001</v>
          </cell>
        </row>
        <row r="62">
          <cell r="C62">
            <v>19.006800000000002</v>
          </cell>
        </row>
        <row r="77">
          <cell r="I77">
            <v>192.19628</v>
          </cell>
        </row>
      </sheetData>
      <sheetData sheetId="42"/>
      <sheetData sheetId="43"/>
      <sheetData sheetId="44"/>
      <sheetData sheetId="45">
        <row r="105">
          <cell r="BD105">
            <v>2.2992374999999998</v>
          </cell>
        </row>
      </sheetData>
      <sheetData sheetId="46"/>
      <sheetData sheetId="47"/>
      <sheetData sheetId="48">
        <row r="5">
          <cell r="AF5">
            <v>4.6900000000000004</v>
          </cell>
        </row>
        <row r="7">
          <cell r="AF7">
            <v>0</v>
          </cell>
        </row>
        <row r="23">
          <cell r="AF23">
            <v>5.05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20</v>
          </cell>
          <cell r="X11">
            <v>88.86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61" zoomScale="50" zoomScaleSheetLayoutView="50" workbookViewId="0">
      <selection activeCell="N83" sqref="N83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44487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44488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44487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11.149999999999999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15.36</v>
      </c>
      <c r="G20" s="73">
        <f>'[1]Form-1_AnticipatedVsActual_BI'!G10</f>
        <v>20.99</v>
      </c>
      <c r="H20" s="74">
        <f>'[1]Form-1_AnticipatedVsActual_BI'!H10</f>
        <v>126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19.46</v>
      </c>
      <c r="G21" s="80">
        <f>'[1]Form-1_AnticipatedVsActual_BI'!G11</f>
        <v>22.67</v>
      </c>
      <c r="H21" s="81">
        <f>'[1]Form-1_AnticipatedVsActual_BI'!H11</f>
        <v>120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6.1</v>
      </c>
      <c r="G22" s="84">
        <f>'[1]Form-1_AnticipatedVsActual_BI'!G12</f>
        <v>6.55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8.25</v>
      </c>
      <c r="H23" s="86">
        <f>'[1]Form-1_AnticipatedVsActual_BI'!H13</f>
        <v>37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4.8</v>
      </c>
      <c r="G24" s="84">
        <f>'[1]Form-1_AnticipatedVsActual_BI'!G14</f>
        <v>3.94</v>
      </c>
      <c r="H24" s="88">
        <f>'[1]Form-1_AnticipatedVsActual_BI'!H14</f>
        <v>22.8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2.2799999999999998</v>
      </c>
      <c r="G25" s="89">
        <f>'[1]Form-1_AnticipatedVsActual_BI'!G15</f>
        <v>3.33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0.7</v>
      </c>
      <c r="H26" s="88">
        <f>'[1]Form-1_AnticipatedVsActual_BI'!H16</f>
        <v>3.8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0.68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0.88</v>
      </c>
      <c r="H28" s="88">
        <f>'[1]Form-1_AnticipatedVsActual_BI'!H18</f>
        <v>4.0999999999999996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1.25</v>
      </c>
      <c r="H29" s="88">
        <f>'[1]Form-1_AnticipatedVsActual_BI'!H19</f>
        <v>6.32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0.72</v>
      </c>
      <c r="H30" s="81">
        <f>'[1]Form-1_AnticipatedVsActual_BI'!H20</f>
        <v>6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128.80772372799998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1.83</v>
      </c>
      <c r="G32" s="84">
        <f>'[1]Form-1_AnticipatedVsActual_BI'!G22</f>
        <v>1.8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68.069999999999993</v>
      </c>
      <c r="G33" s="95">
        <f>SUM(G20:G32)</f>
        <v>71.759999999999991</v>
      </c>
      <c r="H33" s="96"/>
      <c r="I33" s="97"/>
      <c r="J33" s="87"/>
      <c r="K33" s="91" t="s">
        <v>44</v>
      </c>
      <c r="L33" s="91"/>
      <c r="N33" s="92">
        <f>G33+G44+G42+I45</f>
        <v>150.91639999999998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26.4</v>
      </c>
      <c r="G36" s="115">
        <f>I36*0.88</f>
        <v>32.481680000000004</v>
      </c>
      <c r="H36" s="116">
        <f>'[1]Form-1_AnticipatedVsActual_BI'!$H$28</f>
        <v>220</v>
      </c>
      <c r="I36" s="117">
        <f>'[1]Form-1_AnticipatedVsActual_BI'!$G$28</f>
        <v>36.911000000000001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3.5999999999999996</v>
      </c>
      <c r="G37" s="80">
        <f>I36*0.12</f>
        <v>4.4293199999999997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1.4020000000000001</v>
      </c>
      <c r="G38" s="127">
        <f>I38*0.2</f>
        <v>1.524</v>
      </c>
      <c r="H38" s="127">
        <f>'[1]Form-1_AnticipatedVsActual_BI'!$H$29</f>
        <v>91</v>
      </c>
      <c r="I38" s="128">
        <f>'[1]Form-1_AnticipatedVsActual_BI'!$G$29</f>
        <v>7.62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40.613632000000003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4.17</v>
      </c>
      <c r="G42" s="89">
        <f>'[1]Form-1_AnticipatedVsActual_BI'!G30*(0.9925)</f>
        <v>4.4464000000000006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9.44</v>
      </c>
      <c r="G43" s="89">
        <f>'[1]Form-1_AnticipatedVsActual_BI'!G31*(0.9925)</f>
        <v>12.068800000000001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53.1</v>
      </c>
      <c r="G44" s="137">
        <f>'[1]Form-1_AnticipatedVsActual_BI'!G24+'[1]Form-1_AnticipatedVsActual_BI'!G25+'[1]Form-1_AnticipatedVsActual_BI'!G32</f>
        <v>50.25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3.4677237279999997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2.0495810000000003</v>
      </c>
      <c r="H45" s="81">
        <v>55</v>
      </c>
      <c r="I45" s="142">
        <f>SUM('[1]Form-1_AnticipatedVsActual_BI'!G33:G49) - SUM('[1]Form-1_AnticipatedVsActual_BI'!G42)</f>
        <v>24.459999999999997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71.759999999999991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36.911000000000001</v>
      </c>
      <c r="E48" s="162"/>
      <c r="F48" s="163" t="s">
        <v>73</v>
      </c>
      <c r="G48" s="164" t="s">
        <v>74</v>
      </c>
      <c r="H48" s="165">
        <f>ABS('[1]Report_Daily Hrly Load Sheet '!AB101/100)</f>
        <v>27.125299999999996</v>
      </c>
      <c r="I48" s="41">
        <f>ABS('[1]Report_Daily Hrly Load Sheet '!AC101/100)</f>
        <v>27.125299999999996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0.15117799999999998</v>
      </c>
      <c r="E49" s="168"/>
      <c r="F49" s="163"/>
      <c r="G49" s="169" t="s">
        <v>76</v>
      </c>
      <c r="H49" s="170">
        <f>ABS('[1]Report_Daily Hrly Load Sheet '!AB102/100)</f>
        <v>47.05</v>
      </c>
      <c r="I49" s="171">
        <f>ABS('[1]Report_Daily Hrly Load Sheet '!AC102/100)</f>
        <v>47.05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50.25</v>
      </c>
      <c r="E50" s="168"/>
      <c r="F50" s="172"/>
      <c r="G50" s="173" t="str">
        <f>"IEX DAM Rate Rs. "&amp;'[1]Form-6_ImportExport'!AF23&amp; " &amp; TAM Rate "&amp;'[1]Form-6_ImportExport'!AF24 &amp;"/kwh"</f>
        <v>IEX DAM Rate Rs. 5.05 &amp; TAM Rate /kwh</v>
      </c>
      <c r="H50" s="174"/>
      <c r="I50" s="175"/>
      <c r="J50" s="87"/>
    </row>
    <row r="51" spans="1:19" ht="15" customHeight="1">
      <c r="A51" s="152">
        <v>5</v>
      </c>
      <c r="B51" s="176">
        <f>'[1]Central Sector Final Rev'!$AQ$8</f>
        <v>0</v>
      </c>
      <c r="C51" s="167"/>
      <c r="D51" s="88">
        <f>'[1]Central Sector Final Rev'!$AQ$105</f>
        <v>0</v>
      </c>
      <c r="E51" s="168"/>
      <c r="F51" s="177"/>
      <c r="G51" s="130" t="s">
        <v>78</v>
      </c>
      <c r="H51" s="130"/>
      <c r="I51" s="178">
        <f>I48+I49</f>
        <v>74.175299999999993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1.0366249999999999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164.45272368500005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3.5423809999999998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19.006800000000002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347.11070768500002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118.78625899999999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Rs.4.69</v>
      </c>
      <c r="C58" s="183"/>
      <c r="D58" s="88">
        <f>[1]Report_GoHP!$CP$101</f>
        <v>2.5924999999999998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66.576650000000029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49.617108999999957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7.4363250000000001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-0.63047408000000182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344.51820768500005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-81.525700000000001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</v>
      </c>
      <c r="D68" s="84">
        <f>'[1]Report_Daily Hrly Load Sheet '!AC88/100</f>
        <v>0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34.819199999999995</v>
      </c>
      <c r="D70" s="84">
        <f>'[1]Report_Daily Hrly Load Sheet '!AC90/100</f>
        <v>33.708467519999992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74.175299999999993</v>
      </c>
      <c r="I71" s="207">
        <f>SUM(I48:I49,I52:I70)</f>
        <v>74.175299999999993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304.05137520500006</v>
      </c>
      <c r="J72" s="213"/>
      <c r="K72" s="208">
        <f>[1]Report_Actual_RTD!BC102</f>
        <v>49.78</v>
      </c>
      <c r="L72" s="208" t="str">
        <f>MID([1]Report_Actual_RTD!BA102,7,7)</f>
        <v>15.00</v>
      </c>
      <c r="M72" s="208">
        <f>[1]Report_Actual_RTD!BD102</f>
        <v>0</v>
      </c>
      <c r="N72" s="208">
        <f>[1]Report_Actual_RTD!BF102</f>
        <v>101.28000000000003</v>
      </c>
      <c r="O72" s="209">
        <f>[1]Report_Actual_RTD!BG102</f>
        <v>50.12</v>
      </c>
      <c r="P72" s="209" t="str">
        <f>MID([1]Report_Actual_RTD!BA101,7,7)</f>
        <v>13.15</v>
      </c>
      <c r="Q72" s="209">
        <f>[1]Report_Actual_RTD!BH102</f>
        <v>0</v>
      </c>
      <c r="R72" s="209">
        <f>[1]Report_Actual_RTD!BJ102</f>
        <v>39.629999999999995</v>
      </c>
      <c r="S72" s="210">
        <f>I78</f>
        <v>50.000416666666688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294.79335000000015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9.2580252049999103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2.2 , 2.42 &amp; 2.46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294.79335000000015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13.15 Hrs, Min.Freq. 49.78 at 15.00 Hrs)</v>
      </c>
      <c r="G78" s="215"/>
      <c r="H78" s="154"/>
      <c r="I78" s="41">
        <f>[1]Report_Actual_RTD!$C$101</f>
        <v>50.000416666666688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08.30 Hrs.) </v>
      </c>
      <c r="G79" s="211"/>
      <c r="H79" s="211"/>
      <c r="I79" s="217">
        <f>[1]Report_Actual_RTD!$B$104</f>
        <v>1601.48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02.45 Hrs.) </v>
      </c>
      <c r="G80" s="211"/>
      <c r="H80" s="211"/>
      <c r="I80" s="217">
        <f>[1]Report_Actual_RTD!$B$106</f>
        <v>907.31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7.5776549999999956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0.65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0.65412638749999996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34.819199999999995</v>
      </c>
      <c r="D83" s="227">
        <f>SUM(D66:D82)</f>
        <v>33.708467519999992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43.64 Lacs,  Avg. Rate: 8.63)</v>
      </c>
      <c r="H83" s="231"/>
      <c r="I83" s="171">
        <f>I81+I82</f>
        <v>8.2317813874999963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URS_booked'!BD105</f>
        <v>2.2992374999999998</v>
      </c>
      <c r="E84" s="232"/>
      <c r="F84" s="233" t="s">
        <v>116</v>
      </c>
      <c r="G84" s="234"/>
      <c r="H84" s="234"/>
      <c r="I84" s="235">
        <f>'[1]Form-1_AnticipatedVsActual_BI'!I77</f>
        <v>192.19628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342.21897018500005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159.07217800000001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164.45272368500005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19.006800000000002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2.5924999999999998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-0.63047408000000182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9.2580252049999103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159.07217800000001</v>
      </c>
      <c r="C121" s="302">
        <f>$I$73</f>
        <v>294.79335000000015</v>
      </c>
      <c r="D121" s="303">
        <f>$I$79</f>
        <v>1601.48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2021-10-18T20:13:32Z</dcterms:created>
  <dcterms:modified xsi:type="dcterms:W3CDTF">2021-10-18T20:13:41Z</dcterms:modified>
</cp:coreProperties>
</file>