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I83"/>
  <c r="G83"/>
  <c r="I82"/>
  <c r="G82"/>
  <c r="I8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I59"/>
  <c r="H59"/>
  <c r="F59"/>
  <c r="D59"/>
  <c r="B59"/>
  <c r="I58"/>
  <c r="F58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D48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N33" l="1"/>
  <c r="D47"/>
  <c r="S57"/>
  <c r="G36"/>
  <c r="E121"/>
  <c r="I77"/>
  <c r="B121" l="1"/>
  <c r="D56"/>
  <c r="D64" s="1"/>
  <c r="C112"/>
  <c r="D85" l="1"/>
  <c r="I72"/>
  <c r="I74" s="1"/>
  <c r="D117" s="1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<sst xmlns="http://schemas.openxmlformats.org/spreadsheetml/2006/main" count="143" uniqueCount="136">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</sst>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1060</c:v>
                </c:pt>
                <c:pt idx="1">
                  <c:v>1038</c:v>
                </c:pt>
                <c:pt idx="2">
                  <c:v>1029</c:v>
                </c:pt>
                <c:pt idx="3">
                  <c:v>1030</c:v>
                </c:pt>
                <c:pt idx="4">
                  <c:v>1021</c:v>
                </c:pt>
                <c:pt idx="5">
                  <c:v>1011</c:v>
                </c:pt>
                <c:pt idx="6">
                  <c:v>990</c:v>
                </c:pt>
                <c:pt idx="7">
                  <c:v>981</c:v>
                </c:pt>
                <c:pt idx="8">
                  <c:v>951</c:v>
                </c:pt>
                <c:pt idx="9">
                  <c:v>949</c:v>
                </c:pt>
                <c:pt idx="10">
                  <c:v>950</c:v>
                </c:pt>
                <c:pt idx="11">
                  <c:v>955</c:v>
                </c:pt>
                <c:pt idx="12">
                  <c:v>950</c:v>
                </c:pt>
                <c:pt idx="13">
                  <c:v>952</c:v>
                </c:pt>
                <c:pt idx="14">
                  <c:v>971</c:v>
                </c:pt>
                <c:pt idx="15">
                  <c:v>984</c:v>
                </c:pt>
                <c:pt idx="16">
                  <c:v>983</c:v>
                </c:pt>
                <c:pt idx="17">
                  <c:v>975</c:v>
                </c:pt>
                <c:pt idx="18">
                  <c:v>1006</c:v>
                </c:pt>
                <c:pt idx="19">
                  <c:v>1047</c:v>
                </c:pt>
                <c:pt idx="20">
                  <c:v>1016</c:v>
                </c:pt>
                <c:pt idx="21">
                  <c:v>1060</c:v>
                </c:pt>
                <c:pt idx="22">
                  <c:v>1129</c:v>
                </c:pt>
                <c:pt idx="23">
                  <c:v>1161</c:v>
                </c:pt>
                <c:pt idx="24">
                  <c:v>1214</c:v>
                </c:pt>
                <c:pt idx="25">
                  <c:v>1274</c:v>
                </c:pt>
                <c:pt idx="26">
                  <c:v>1282</c:v>
                </c:pt>
                <c:pt idx="27">
                  <c:v>1345</c:v>
                </c:pt>
                <c:pt idx="28">
                  <c:v>1369</c:v>
                </c:pt>
                <c:pt idx="29">
                  <c:v>1387</c:v>
                </c:pt>
                <c:pt idx="30">
                  <c:v>1399</c:v>
                </c:pt>
                <c:pt idx="31">
                  <c:v>1393</c:v>
                </c:pt>
                <c:pt idx="32">
                  <c:v>1380</c:v>
                </c:pt>
                <c:pt idx="33">
                  <c:v>1378</c:v>
                </c:pt>
                <c:pt idx="34">
                  <c:v>1383</c:v>
                </c:pt>
                <c:pt idx="35">
                  <c:v>1396</c:v>
                </c:pt>
                <c:pt idx="36">
                  <c:v>1340</c:v>
                </c:pt>
                <c:pt idx="37">
                  <c:v>1330</c:v>
                </c:pt>
                <c:pt idx="38">
                  <c:v>1312</c:v>
                </c:pt>
                <c:pt idx="39">
                  <c:v>1314</c:v>
                </c:pt>
                <c:pt idx="40">
                  <c:v>1316</c:v>
                </c:pt>
                <c:pt idx="41">
                  <c:v>1313</c:v>
                </c:pt>
                <c:pt idx="42">
                  <c:v>1292</c:v>
                </c:pt>
                <c:pt idx="43">
                  <c:v>1279</c:v>
                </c:pt>
                <c:pt idx="44">
                  <c:v>1291</c:v>
                </c:pt>
                <c:pt idx="45">
                  <c:v>1291</c:v>
                </c:pt>
                <c:pt idx="46">
                  <c:v>1278</c:v>
                </c:pt>
                <c:pt idx="47">
                  <c:v>1295</c:v>
                </c:pt>
                <c:pt idx="48">
                  <c:v>1306</c:v>
                </c:pt>
                <c:pt idx="49">
                  <c:v>1298</c:v>
                </c:pt>
                <c:pt idx="50">
                  <c:v>1317</c:v>
                </c:pt>
                <c:pt idx="51">
                  <c:v>1280</c:v>
                </c:pt>
                <c:pt idx="52">
                  <c:v>1237</c:v>
                </c:pt>
                <c:pt idx="53">
                  <c:v>1207</c:v>
                </c:pt>
                <c:pt idx="54">
                  <c:v>1240</c:v>
                </c:pt>
                <c:pt idx="55">
                  <c:v>1248</c:v>
                </c:pt>
                <c:pt idx="56">
                  <c:v>1280</c:v>
                </c:pt>
                <c:pt idx="57">
                  <c:v>1264</c:v>
                </c:pt>
                <c:pt idx="58">
                  <c:v>1270</c:v>
                </c:pt>
                <c:pt idx="59">
                  <c:v>1264</c:v>
                </c:pt>
                <c:pt idx="60">
                  <c:v>1270</c:v>
                </c:pt>
                <c:pt idx="61">
                  <c:v>1250</c:v>
                </c:pt>
                <c:pt idx="62">
                  <c:v>1251</c:v>
                </c:pt>
                <c:pt idx="63">
                  <c:v>1239</c:v>
                </c:pt>
                <c:pt idx="64">
                  <c:v>1225</c:v>
                </c:pt>
                <c:pt idx="65">
                  <c:v>1230</c:v>
                </c:pt>
                <c:pt idx="66">
                  <c:v>1216</c:v>
                </c:pt>
                <c:pt idx="67">
                  <c:v>1217</c:v>
                </c:pt>
                <c:pt idx="68">
                  <c:v>1206</c:v>
                </c:pt>
                <c:pt idx="69">
                  <c:v>1203</c:v>
                </c:pt>
                <c:pt idx="70">
                  <c:v>1200</c:v>
                </c:pt>
                <c:pt idx="71">
                  <c:v>1217</c:v>
                </c:pt>
                <c:pt idx="72">
                  <c:v>1249</c:v>
                </c:pt>
                <c:pt idx="73">
                  <c:v>1299</c:v>
                </c:pt>
                <c:pt idx="74">
                  <c:v>1359</c:v>
                </c:pt>
                <c:pt idx="75">
                  <c:v>1362</c:v>
                </c:pt>
                <c:pt idx="76">
                  <c:v>1368</c:v>
                </c:pt>
                <c:pt idx="77">
                  <c:v>1344</c:v>
                </c:pt>
                <c:pt idx="78">
                  <c:v>1320</c:v>
                </c:pt>
                <c:pt idx="79">
                  <c:v>1316</c:v>
                </c:pt>
                <c:pt idx="80">
                  <c:v>1272</c:v>
                </c:pt>
                <c:pt idx="81">
                  <c:v>1263</c:v>
                </c:pt>
                <c:pt idx="82">
                  <c:v>1248</c:v>
                </c:pt>
                <c:pt idx="83">
                  <c:v>1217</c:v>
                </c:pt>
                <c:pt idx="84">
                  <c:v>1224</c:v>
                </c:pt>
                <c:pt idx="85">
                  <c:v>1196</c:v>
                </c:pt>
                <c:pt idx="86">
                  <c:v>1184</c:v>
                </c:pt>
                <c:pt idx="87">
                  <c:v>1174</c:v>
                </c:pt>
                <c:pt idx="88">
                  <c:v>1181</c:v>
                </c:pt>
                <c:pt idx="89">
                  <c:v>1157</c:v>
                </c:pt>
                <c:pt idx="90">
                  <c:v>1152</c:v>
                </c:pt>
                <c:pt idx="91">
                  <c:v>1138</c:v>
                </c:pt>
                <c:pt idx="92">
                  <c:v>1121</c:v>
                </c:pt>
                <c:pt idx="93">
                  <c:v>1121</c:v>
                </c:pt>
                <c:pt idx="94">
                  <c:v>1122</c:v>
                </c:pt>
                <c:pt idx="95">
                  <c:v>1094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1160.04</c:v>
                </c:pt>
                <c:pt idx="1">
                  <c:v>1089.32</c:v>
                </c:pt>
                <c:pt idx="2">
                  <c:v>1047.1199999999999</c:v>
                </c:pt>
                <c:pt idx="3">
                  <c:v>1031.72</c:v>
                </c:pt>
                <c:pt idx="4">
                  <c:v>1024.4000000000001</c:v>
                </c:pt>
                <c:pt idx="5">
                  <c:v>1012.31</c:v>
                </c:pt>
                <c:pt idx="6">
                  <c:v>992.2</c:v>
                </c:pt>
                <c:pt idx="7">
                  <c:v>970.94</c:v>
                </c:pt>
                <c:pt idx="8">
                  <c:v>920.04</c:v>
                </c:pt>
                <c:pt idx="9">
                  <c:v>908.06</c:v>
                </c:pt>
                <c:pt idx="10">
                  <c:v>918.82</c:v>
                </c:pt>
                <c:pt idx="11">
                  <c:v>940.62</c:v>
                </c:pt>
                <c:pt idx="12">
                  <c:v>971.59</c:v>
                </c:pt>
                <c:pt idx="13">
                  <c:v>982.04</c:v>
                </c:pt>
                <c:pt idx="14">
                  <c:v>946.03</c:v>
                </c:pt>
                <c:pt idx="15">
                  <c:v>945.4</c:v>
                </c:pt>
                <c:pt idx="16">
                  <c:v>907.84</c:v>
                </c:pt>
                <c:pt idx="17">
                  <c:v>903.42</c:v>
                </c:pt>
                <c:pt idx="18">
                  <c:v>906.46</c:v>
                </c:pt>
                <c:pt idx="19">
                  <c:v>908.34</c:v>
                </c:pt>
                <c:pt idx="20">
                  <c:v>934.2</c:v>
                </c:pt>
                <c:pt idx="21">
                  <c:v>980.03</c:v>
                </c:pt>
                <c:pt idx="22">
                  <c:v>1080.26</c:v>
                </c:pt>
                <c:pt idx="23">
                  <c:v>1105.48</c:v>
                </c:pt>
                <c:pt idx="24">
                  <c:v>1210.6600000000001</c:v>
                </c:pt>
                <c:pt idx="25">
                  <c:v>1244.4000000000001</c:v>
                </c:pt>
                <c:pt idx="26">
                  <c:v>1221.58</c:v>
                </c:pt>
                <c:pt idx="27">
                  <c:v>1231.31</c:v>
                </c:pt>
                <c:pt idx="28">
                  <c:v>1231.3499999999999</c:v>
                </c:pt>
                <c:pt idx="29">
                  <c:v>1238.9100000000001</c:v>
                </c:pt>
                <c:pt idx="30">
                  <c:v>1212.9099999999999</c:v>
                </c:pt>
                <c:pt idx="31">
                  <c:v>1248.1500000000001</c:v>
                </c:pt>
                <c:pt idx="32">
                  <c:v>1279.8399999999999</c:v>
                </c:pt>
                <c:pt idx="33">
                  <c:v>1251.4299999999998</c:v>
                </c:pt>
                <c:pt idx="34">
                  <c:v>1303.8</c:v>
                </c:pt>
                <c:pt idx="35">
                  <c:v>1335.43</c:v>
                </c:pt>
                <c:pt idx="36">
                  <c:v>1340.93</c:v>
                </c:pt>
                <c:pt idx="37">
                  <c:v>1323.23</c:v>
                </c:pt>
                <c:pt idx="38">
                  <c:v>1308.5999999999999</c:v>
                </c:pt>
                <c:pt idx="39">
                  <c:v>1235.55</c:v>
                </c:pt>
                <c:pt idx="40">
                  <c:v>1245.44</c:v>
                </c:pt>
                <c:pt idx="41">
                  <c:v>1252.3800000000001</c:v>
                </c:pt>
                <c:pt idx="42">
                  <c:v>1330.52</c:v>
                </c:pt>
                <c:pt idx="43">
                  <c:v>1310.83</c:v>
                </c:pt>
                <c:pt idx="44">
                  <c:v>1261.0999999999999</c:v>
                </c:pt>
                <c:pt idx="45">
                  <c:v>1224.54</c:v>
                </c:pt>
                <c:pt idx="46">
                  <c:v>1262.67</c:v>
                </c:pt>
                <c:pt idx="47">
                  <c:v>1274.52</c:v>
                </c:pt>
                <c:pt idx="48">
                  <c:v>1277.49</c:v>
                </c:pt>
                <c:pt idx="49">
                  <c:v>1271.54</c:v>
                </c:pt>
                <c:pt idx="50">
                  <c:v>1293.8</c:v>
                </c:pt>
                <c:pt idx="51">
                  <c:v>1300.58</c:v>
                </c:pt>
                <c:pt idx="52">
                  <c:v>1252.1500000000001</c:v>
                </c:pt>
                <c:pt idx="53">
                  <c:v>1182.2</c:v>
                </c:pt>
                <c:pt idx="54">
                  <c:v>1120.25</c:v>
                </c:pt>
                <c:pt idx="55">
                  <c:v>1068.46</c:v>
                </c:pt>
                <c:pt idx="56">
                  <c:v>1139.02</c:v>
                </c:pt>
                <c:pt idx="57">
                  <c:v>1120.47</c:v>
                </c:pt>
                <c:pt idx="58">
                  <c:v>1119.3499999999999</c:v>
                </c:pt>
                <c:pt idx="59">
                  <c:v>1187.96</c:v>
                </c:pt>
                <c:pt idx="60">
                  <c:v>1207.96</c:v>
                </c:pt>
                <c:pt idx="61">
                  <c:v>1236.08</c:v>
                </c:pt>
                <c:pt idx="62">
                  <c:v>1216.99</c:v>
                </c:pt>
                <c:pt idx="63">
                  <c:v>1166.22</c:v>
                </c:pt>
                <c:pt idx="64">
                  <c:v>1159.2</c:v>
                </c:pt>
                <c:pt idx="65">
                  <c:v>1181.5900000000001</c:v>
                </c:pt>
                <c:pt idx="66">
                  <c:v>1218.0999999999999</c:v>
                </c:pt>
                <c:pt idx="67">
                  <c:v>1244.7</c:v>
                </c:pt>
                <c:pt idx="68">
                  <c:v>1194.18</c:v>
                </c:pt>
                <c:pt idx="69">
                  <c:v>1240.81</c:v>
                </c:pt>
                <c:pt idx="70">
                  <c:v>1120.19</c:v>
                </c:pt>
                <c:pt idx="71">
                  <c:v>1146.79</c:v>
                </c:pt>
                <c:pt idx="72">
                  <c:v>1171.67</c:v>
                </c:pt>
                <c:pt idx="73">
                  <c:v>1274.25</c:v>
                </c:pt>
                <c:pt idx="74">
                  <c:v>1378.45</c:v>
                </c:pt>
                <c:pt idx="75">
                  <c:v>1403.72</c:v>
                </c:pt>
                <c:pt idx="76">
                  <c:v>1392.73</c:v>
                </c:pt>
                <c:pt idx="77">
                  <c:v>1369.98</c:v>
                </c:pt>
                <c:pt idx="78">
                  <c:v>1431.08</c:v>
                </c:pt>
                <c:pt idx="79">
                  <c:v>1424.81</c:v>
                </c:pt>
                <c:pt idx="80">
                  <c:v>1366.6</c:v>
                </c:pt>
                <c:pt idx="81">
                  <c:v>1355.34</c:v>
                </c:pt>
                <c:pt idx="82">
                  <c:v>1363.15</c:v>
                </c:pt>
                <c:pt idx="83">
                  <c:v>1357.04</c:v>
                </c:pt>
                <c:pt idx="84">
                  <c:v>1360.47</c:v>
                </c:pt>
                <c:pt idx="85">
                  <c:v>1331.47</c:v>
                </c:pt>
                <c:pt idx="86">
                  <c:v>1221.83</c:v>
                </c:pt>
                <c:pt idx="87">
                  <c:v>1221.82</c:v>
                </c:pt>
                <c:pt idx="88">
                  <c:v>1149.6500000000001</c:v>
                </c:pt>
                <c:pt idx="89">
                  <c:v>964.31</c:v>
                </c:pt>
                <c:pt idx="90">
                  <c:v>958.64</c:v>
                </c:pt>
                <c:pt idx="91">
                  <c:v>970.66</c:v>
                </c:pt>
                <c:pt idx="92">
                  <c:v>968.72</c:v>
                </c:pt>
                <c:pt idx="93">
                  <c:v>1020.23</c:v>
                </c:pt>
                <c:pt idx="94">
                  <c:v>657.31999999999994</c:v>
                </c:pt>
                <c:pt idx="95">
                  <c:v>574.84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54427136"/>
        <c:axId val="254428672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49.97</c:v>
                </c:pt>
                <c:pt idx="1">
                  <c:v>50</c:v>
                </c:pt>
                <c:pt idx="2">
                  <c:v>50.01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50.02</c:v>
                </c:pt>
                <c:pt idx="7">
                  <c:v>50.01</c:v>
                </c:pt>
                <c:pt idx="8">
                  <c:v>50</c:v>
                </c:pt>
                <c:pt idx="9">
                  <c:v>50.02</c:v>
                </c:pt>
                <c:pt idx="10">
                  <c:v>50</c:v>
                </c:pt>
                <c:pt idx="11">
                  <c:v>49.99</c:v>
                </c:pt>
                <c:pt idx="12">
                  <c:v>49.98</c:v>
                </c:pt>
                <c:pt idx="13">
                  <c:v>49.99</c:v>
                </c:pt>
                <c:pt idx="14">
                  <c:v>50</c:v>
                </c:pt>
                <c:pt idx="15">
                  <c:v>49.99</c:v>
                </c:pt>
                <c:pt idx="16">
                  <c:v>49.96</c:v>
                </c:pt>
                <c:pt idx="17">
                  <c:v>49.98</c:v>
                </c:pt>
                <c:pt idx="18">
                  <c:v>49.92</c:v>
                </c:pt>
                <c:pt idx="19">
                  <c:v>49.76</c:v>
                </c:pt>
                <c:pt idx="20">
                  <c:v>49.75</c:v>
                </c:pt>
                <c:pt idx="21">
                  <c:v>49.79</c:v>
                </c:pt>
                <c:pt idx="22">
                  <c:v>49.81</c:v>
                </c:pt>
                <c:pt idx="23">
                  <c:v>49.92</c:v>
                </c:pt>
                <c:pt idx="24">
                  <c:v>49.96</c:v>
                </c:pt>
                <c:pt idx="25">
                  <c:v>49.83</c:v>
                </c:pt>
                <c:pt idx="26">
                  <c:v>49.78</c:v>
                </c:pt>
                <c:pt idx="27">
                  <c:v>49.85</c:v>
                </c:pt>
                <c:pt idx="28">
                  <c:v>49.97</c:v>
                </c:pt>
                <c:pt idx="29">
                  <c:v>49.98</c:v>
                </c:pt>
                <c:pt idx="30">
                  <c:v>49.97</c:v>
                </c:pt>
                <c:pt idx="31">
                  <c:v>50.02</c:v>
                </c:pt>
                <c:pt idx="32">
                  <c:v>50.01</c:v>
                </c:pt>
                <c:pt idx="33">
                  <c:v>49.99</c:v>
                </c:pt>
                <c:pt idx="34">
                  <c:v>49.98</c:v>
                </c:pt>
                <c:pt idx="35">
                  <c:v>50.03</c:v>
                </c:pt>
                <c:pt idx="36">
                  <c:v>50.06</c:v>
                </c:pt>
                <c:pt idx="37">
                  <c:v>50.03</c:v>
                </c:pt>
                <c:pt idx="38">
                  <c:v>50.03</c:v>
                </c:pt>
                <c:pt idx="39">
                  <c:v>50.02</c:v>
                </c:pt>
                <c:pt idx="40">
                  <c:v>49.98</c:v>
                </c:pt>
                <c:pt idx="41">
                  <c:v>50.02</c:v>
                </c:pt>
                <c:pt idx="42">
                  <c:v>50.01</c:v>
                </c:pt>
                <c:pt idx="43">
                  <c:v>49.98</c:v>
                </c:pt>
                <c:pt idx="44">
                  <c:v>49.95</c:v>
                </c:pt>
                <c:pt idx="45">
                  <c:v>49.88</c:v>
                </c:pt>
                <c:pt idx="46">
                  <c:v>49.98</c:v>
                </c:pt>
                <c:pt idx="47">
                  <c:v>49.94</c:v>
                </c:pt>
                <c:pt idx="48">
                  <c:v>49.95</c:v>
                </c:pt>
                <c:pt idx="49">
                  <c:v>49.96</c:v>
                </c:pt>
                <c:pt idx="50">
                  <c:v>49.95</c:v>
                </c:pt>
                <c:pt idx="51">
                  <c:v>50</c:v>
                </c:pt>
                <c:pt idx="52">
                  <c:v>49.99</c:v>
                </c:pt>
                <c:pt idx="53">
                  <c:v>50.01</c:v>
                </c:pt>
                <c:pt idx="54">
                  <c:v>50.01</c:v>
                </c:pt>
                <c:pt idx="55">
                  <c:v>49.98</c:v>
                </c:pt>
                <c:pt idx="56">
                  <c:v>49.92</c:v>
                </c:pt>
                <c:pt idx="57">
                  <c:v>49.84</c:v>
                </c:pt>
                <c:pt idx="58">
                  <c:v>49.82</c:v>
                </c:pt>
                <c:pt idx="59">
                  <c:v>49.87</c:v>
                </c:pt>
                <c:pt idx="60">
                  <c:v>49.95</c:v>
                </c:pt>
                <c:pt idx="61">
                  <c:v>49.94</c:v>
                </c:pt>
                <c:pt idx="62">
                  <c:v>49.88</c:v>
                </c:pt>
                <c:pt idx="63">
                  <c:v>49.86</c:v>
                </c:pt>
                <c:pt idx="64">
                  <c:v>49.83</c:v>
                </c:pt>
                <c:pt idx="65">
                  <c:v>49.85</c:v>
                </c:pt>
                <c:pt idx="66">
                  <c:v>49.9</c:v>
                </c:pt>
                <c:pt idx="67">
                  <c:v>49.95</c:v>
                </c:pt>
                <c:pt idx="68">
                  <c:v>50</c:v>
                </c:pt>
                <c:pt idx="69">
                  <c:v>49.92</c:v>
                </c:pt>
                <c:pt idx="70">
                  <c:v>49.85</c:v>
                </c:pt>
                <c:pt idx="71">
                  <c:v>49.91</c:v>
                </c:pt>
                <c:pt idx="72">
                  <c:v>49.93</c:v>
                </c:pt>
                <c:pt idx="73">
                  <c:v>49.84</c:v>
                </c:pt>
                <c:pt idx="74">
                  <c:v>49.9</c:v>
                </c:pt>
                <c:pt idx="75">
                  <c:v>49.84</c:v>
                </c:pt>
                <c:pt idx="76">
                  <c:v>49.96</c:v>
                </c:pt>
                <c:pt idx="77">
                  <c:v>49.97</c:v>
                </c:pt>
                <c:pt idx="78">
                  <c:v>49.99</c:v>
                </c:pt>
                <c:pt idx="79">
                  <c:v>50.01</c:v>
                </c:pt>
                <c:pt idx="80">
                  <c:v>50.05</c:v>
                </c:pt>
                <c:pt idx="81">
                  <c:v>49.99</c:v>
                </c:pt>
                <c:pt idx="82">
                  <c:v>49.99</c:v>
                </c:pt>
                <c:pt idx="83">
                  <c:v>50</c:v>
                </c:pt>
                <c:pt idx="84">
                  <c:v>49.93</c:v>
                </c:pt>
                <c:pt idx="85">
                  <c:v>49.91</c:v>
                </c:pt>
                <c:pt idx="86">
                  <c:v>49.92</c:v>
                </c:pt>
                <c:pt idx="87">
                  <c:v>49.92</c:v>
                </c:pt>
                <c:pt idx="88">
                  <c:v>49.76</c:v>
                </c:pt>
                <c:pt idx="89">
                  <c:v>49.79</c:v>
                </c:pt>
                <c:pt idx="90">
                  <c:v>49.97</c:v>
                </c:pt>
                <c:pt idx="91">
                  <c:v>49.96</c:v>
                </c:pt>
                <c:pt idx="92">
                  <c:v>49.83</c:v>
                </c:pt>
                <c:pt idx="93">
                  <c:v>49.86</c:v>
                </c:pt>
                <c:pt idx="94">
                  <c:v>49.96</c:v>
                </c:pt>
                <c:pt idx="95">
                  <c:v>49.97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54432384"/>
        <c:axId val="254430592"/>
      </c:lineChart>
      <c:catAx>
        <c:axId val="25442713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54428672"/>
        <c:crosses val="autoZero"/>
        <c:auto val="1"/>
        <c:lblAlgn val="ctr"/>
        <c:lblOffset val="100"/>
      </c:catAx>
      <c:valAx>
        <c:axId val="2544286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54427136"/>
        <c:crosses val="autoZero"/>
        <c:crossBetween val="between"/>
      </c:valAx>
      <c:valAx>
        <c:axId val="254430592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54432384"/>
        <c:crosses val="max"/>
        <c:crossBetween val="between"/>
      </c:valAx>
      <c:catAx>
        <c:axId val="254432384"/>
        <c:scaling>
          <c:orientation val="minMax"/>
        </c:scaling>
        <c:delete val="1"/>
        <c:axPos val="b"/>
        <c:numFmt formatCode="General" sourceLinked="1"/>
        <c:tickLblPos val="none"/>
        <c:crossAx val="254430592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5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DA HPSLDC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49.97</v>
          </cell>
          <cell r="E5">
            <v>1060</v>
          </cell>
          <cell r="T5">
            <v>1160.04</v>
          </cell>
        </row>
        <row r="6">
          <cell r="B6" t="str">
            <v>00.15-00.30</v>
          </cell>
          <cell r="C6">
            <v>50</v>
          </cell>
          <cell r="E6">
            <v>1038</v>
          </cell>
          <cell r="T6">
            <v>1089.32</v>
          </cell>
        </row>
        <row r="7">
          <cell r="B7" t="str">
            <v>00.30-00.45</v>
          </cell>
          <cell r="C7">
            <v>50.01</v>
          </cell>
          <cell r="E7">
            <v>1029</v>
          </cell>
          <cell r="T7">
            <v>1047.1199999999999</v>
          </cell>
        </row>
        <row r="8">
          <cell r="B8" t="str">
            <v>00.45-01.00</v>
          </cell>
          <cell r="C8">
            <v>50</v>
          </cell>
          <cell r="E8">
            <v>1030</v>
          </cell>
          <cell r="T8">
            <v>1031.72</v>
          </cell>
        </row>
        <row r="9">
          <cell r="B9" t="str">
            <v>01.00-01.15</v>
          </cell>
          <cell r="C9">
            <v>50</v>
          </cell>
          <cell r="E9">
            <v>1021</v>
          </cell>
          <cell r="T9">
            <v>1024.4000000000001</v>
          </cell>
        </row>
        <row r="10">
          <cell r="B10" t="str">
            <v>01.15-01.30</v>
          </cell>
          <cell r="C10">
            <v>50</v>
          </cell>
          <cell r="E10">
            <v>1011</v>
          </cell>
          <cell r="T10">
            <v>1012.31</v>
          </cell>
        </row>
        <row r="11">
          <cell r="B11" t="str">
            <v>01.30-01.45</v>
          </cell>
          <cell r="C11">
            <v>50.02</v>
          </cell>
          <cell r="E11">
            <v>990</v>
          </cell>
          <cell r="T11">
            <v>992.2</v>
          </cell>
        </row>
        <row r="12">
          <cell r="B12" t="str">
            <v>01.45-02.00</v>
          </cell>
          <cell r="C12">
            <v>50.01</v>
          </cell>
          <cell r="E12">
            <v>981</v>
          </cell>
          <cell r="T12">
            <v>970.94</v>
          </cell>
        </row>
        <row r="13">
          <cell r="B13" t="str">
            <v>02.00-02.15</v>
          </cell>
          <cell r="C13">
            <v>50</v>
          </cell>
          <cell r="E13">
            <v>951</v>
          </cell>
          <cell r="T13">
            <v>920.04</v>
          </cell>
        </row>
        <row r="14">
          <cell r="B14" t="str">
            <v>02.15-02.30</v>
          </cell>
          <cell r="C14">
            <v>50.02</v>
          </cell>
          <cell r="E14">
            <v>949</v>
          </cell>
          <cell r="T14">
            <v>908.06</v>
          </cell>
        </row>
        <row r="15">
          <cell r="B15" t="str">
            <v>02.30-02.45</v>
          </cell>
          <cell r="C15">
            <v>50</v>
          </cell>
          <cell r="E15">
            <v>950</v>
          </cell>
          <cell r="T15">
            <v>918.82</v>
          </cell>
        </row>
        <row r="16">
          <cell r="B16" t="str">
            <v>02.45-03:00</v>
          </cell>
          <cell r="C16">
            <v>49.99</v>
          </cell>
          <cell r="E16">
            <v>955</v>
          </cell>
          <cell r="T16">
            <v>940.62</v>
          </cell>
        </row>
        <row r="17">
          <cell r="B17" t="str">
            <v>03.00-03.15</v>
          </cell>
          <cell r="C17">
            <v>49.98</v>
          </cell>
          <cell r="E17">
            <v>950</v>
          </cell>
          <cell r="T17">
            <v>971.59</v>
          </cell>
        </row>
        <row r="18">
          <cell r="B18" t="str">
            <v>03.15-03.30</v>
          </cell>
          <cell r="C18">
            <v>49.99</v>
          </cell>
          <cell r="E18">
            <v>952</v>
          </cell>
          <cell r="T18">
            <v>982.04</v>
          </cell>
        </row>
        <row r="19">
          <cell r="B19" t="str">
            <v>03.30-03.45</v>
          </cell>
          <cell r="C19">
            <v>50</v>
          </cell>
          <cell r="E19">
            <v>971</v>
          </cell>
          <cell r="T19">
            <v>946.03</v>
          </cell>
        </row>
        <row r="20">
          <cell r="B20" t="str">
            <v>03.45-04.00</v>
          </cell>
          <cell r="C20">
            <v>49.99</v>
          </cell>
          <cell r="E20">
            <v>984</v>
          </cell>
          <cell r="T20">
            <v>945.4</v>
          </cell>
        </row>
        <row r="21">
          <cell r="B21" t="str">
            <v>04.00-04.15</v>
          </cell>
          <cell r="C21">
            <v>49.96</v>
          </cell>
          <cell r="E21">
            <v>983</v>
          </cell>
          <cell r="T21">
            <v>907.84</v>
          </cell>
        </row>
        <row r="22">
          <cell r="B22" t="str">
            <v>04.15-04.30</v>
          </cell>
          <cell r="C22">
            <v>49.98</v>
          </cell>
          <cell r="E22">
            <v>975</v>
          </cell>
          <cell r="T22">
            <v>903.42</v>
          </cell>
        </row>
        <row r="23">
          <cell r="B23" t="str">
            <v>04.30-04.45</v>
          </cell>
          <cell r="C23">
            <v>49.92</v>
          </cell>
          <cell r="E23">
            <v>1006</v>
          </cell>
          <cell r="T23">
            <v>906.46</v>
          </cell>
        </row>
        <row r="24">
          <cell r="B24" t="str">
            <v>04.45-05.00</v>
          </cell>
          <cell r="C24">
            <v>49.76</v>
          </cell>
          <cell r="E24">
            <v>1047</v>
          </cell>
          <cell r="T24">
            <v>908.34</v>
          </cell>
        </row>
        <row r="25">
          <cell r="B25" t="str">
            <v>05.00-05.15</v>
          </cell>
          <cell r="C25">
            <v>49.75</v>
          </cell>
          <cell r="E25">
            <v>1016</v>
          </cell>
          <cell r="T25">
            <v>934.2</v>
          </cell>
        </row>
        <row r="26">
          <cell r="B26" t="str">
            <v>05.15-05.30</v>
          </cell>
          <cell r="C26">
            <v>49.79</v>
          </cell>
          <cell r="E26">
            <v>1060</v>
          </cell>
          <cell r="T26">
            <v>980.03</v>
          </cell>
        </row>
        <row r="27">
          <cell r="B27" t="str">
            <v>05.30-05.45</v>
          </cell>
          <cell r="C27">
            <v>49.81</v>
          </cell>
          <cell r="E27">
            <v>1129</v>
          </cell>
          <cell r="T27">
            <v>1080.26</v>
          </cell>
        </row>
        <row r="28">
          <cell r="B28" t="str">
            <v>05.45-06.00</v>
          </cell>
          <cell r="C28">
            <v>49.92</v>
          </cell>
          <cell r="E28">
            <v>1161</v>
          </cell>
          <cell r="T28">
            <v>1105.48</v>
          </cell>
        </row>
        <row r="29">
          <cell r="B29" t="str">
            <v>06.00-06.15</v>
          </cell>
          <cell r="C29">
            <v>49.96</v>
          </cell>
          <cell r="E29">
            <v>1214</v>
          </cell>
          <cell r="T29">
            <v>1210.6600000000001</v>
          </cell>
        </row>
        <row r="30">
          <cell r="B30" t="str">
            <v>06.15-06.30</v>
          </cell>
          <cell r="C30">
            <v>49.83</v>
          </cell>
          <cell r="E30">
            <v>1274</v>
          </cell>
          <cell r="T30">
            <v>1244.4000000000001</v>
          </cell>
        </row>
        <row r="31">
          <cell r="B31" t="str">
            <v>06.30-06.45</v>
          </cell>
          <cell r="C31">
            <v>49.78</v>
          </cell>
          <cell r="E31">
            <v>1282</v>
          </cell>
          <cell r="T31">
            <v>1221.58</v>
          </cell>
        </row>
        <row r="32">
          <cell r="B32" t="str">
            <v>06.45-07.00</v>
          </cell>
          <cell r="C32">
            <v>49.85</v>
          </cell>
          <cell r="E32">
            <v>1345</v>
          </cell>
          <cell r="T32">
            <v>1231.31</v>
          </cell>
        </row>
        <row r="33">
          <cell r="B33" t="str">
            <v>07.00-07.15</v>
          </cell>
          <cell r="C33">
            <v>49.97</v>
          </cell>
          <cell r="E33">
            <v>1369</v>
          </cell>
          <cell r="T33">
            <v>1231.3499999999999</v>
          </cell>
        </row>
        <row r="34">
          <cell r="B34" t="str">
            <v>07.15-07.30</v>
          </cell>
          <cell r="C34">
            <v>49.98</v>
          </cell>
          <cell r="E34">
            <v>1387</v>
          </cell>
          <cell r="T34">
            <v>1238.9100000000001</v>
          </cell>
        </row>
        <row r="35">
          <cell r="B35" t="str">
            <v>07.30-07.45</v>
          </cell>
          <cell r="C35">
            <v>49.97</v>
          </cell>
          <cell r="E35">
            <v>1399</v>
          </cell>
          <cell r="T35">
            <v>1212.9099999999999</v>
          </cell>
        </row>
        <row r="36">
          <cell r="B36" t="str">
            <v>07.45-08.00</v>
          </cell>
          <cell r="C36">
            <v>50.02</v>
          </cell>
          <cell r="E36">
            <v>1393</v>
          </cell>
          <cell r="T36">
            <v>1248.1500000000001</v>
          </cell>
        </row>
        <row r="37">
          <cell r="B37" t="str">
            <v>08.00-08.15</v>
          </cell>
          <cell r="C37">
            <v>50.01</v>
          </cell>
          <cell r="E37">
            <v>1380</v>
          </cell>
          <cell r="T37">
            <v>1279.8399999999999</v>
          </cell>
        </row>
        <row r="38">
          <cell r="B38" t="str">
            <v>08.15-08.30</v>
          </cell>
          <cell r="C38">
            <v>49.99</v>
          </cell>
          <cell r="E38">
            <v>1378</v>
          </cell>
          <cell r="T38">
            <v>1251.4299999999998</v>
          </cell>
        </row>
        <row r="39">
          <cell r="B39" t="str">
            <v>08.30-08.45</v>
          </cell>
          <cell r="C39">
            <v>49.98</v>
          </cell>
          <cell r="E39">
            <v>1383</v>
          </cell>
          <cell r="T39">
            <v>1303.8</v>
          </cell>
        </row>
        <row r="40">
          <cell r="B40" t="str">
            <v>08.45-09.00</v>
          </cell>
          <cell r="C40">
            <v>50.03</v>
          </cell>
          <cell r="E40">
            <v>1396</v>
          </cell>
          <cell r="T40">
            <v>1335.43</v>
          </cell>
        </row>
        <row r="41">
          <cell r="B41" t="str">
            <v>09.00-09.15</v>
          </cell>
          <cell r="C41">
            <v>50.06</v>
          </cell>
          <cell r="E41">
            <v>1340</v>
          </cell>
          <cell r="T41">
            <v>1340.93</v>
          </cell>
        </row>
        <row r="42">
          <cell r="B42" t="str">
            <v>09.15-09.30</v>
          </cell>
          <cell r="C42">
            <v>50.03</v>
          </cell>
          <cell r="E42">
            <v>1330</v>
          </cell>
          <cell r="T42">
            <v>1323.23</v>
          </cell>
        </row>
        <row r="43">
          <cell r="B43" t="str">
            <v>09.30-09.45</v>
          </cell>
          <cell r="C43">
            <v>50.03</v>
          </cell>
          <cell r="E43">
            <v>1312</v>
          </cell>
          <cell r="T43">
            <v>1308.5999999999999</v>
          </cell>
        </row>
        <row r="44">
          <cell r="B44" t="str">
            <v>09.45-10.00</v>
          </cell>
          <cell r="C44">
            <v>50.02</v>
          </cell>
          <cell r="E44">
            <v>1314</v>
          </cell>
          <cell r="T44">
            <v>1235.55</v>
          </cell>
        </row>
        <row r="45">
          <cell r="B45" t="str">
            <v>10.00-10.15</v>
          </cell>
          <cell r="C45">
            <v>49.98</v>
          </cell>
          <cell r="E45">
            <v>1316</v>
          </cell>
          <cell r="T45">
            <v>1245.44</v>
          </cell>
        </row>
        <row r="46">
          <cell r="B46" t="str">
            <v>10.15-10.30</v>
          </cell>
          <cell r="C46">
            <v>50.02</v>
          </cell>
          <cell r="E46">
            <v>1313</v>
          </cell>
          <cell r="T46">
            <v>1252.3800000000001</v>
          </cell>
        </row>
        <row r="47">
          <cell r="B47" t="str">
            <v>10.30-10.45</v>
          </cell>
          <cell r="C47">
            <v>50.01</v>
          </cell>
          <cell r="E47">
            <v>1292</v>
          </cell>
          <cell r="T47">
            <v>1330.52</v>
          </cell>
        </row>
        <row r="48">
          <cell r="B48" t="str">
            <v>10.45-11.00</v>
          </cell>
          <cell r="C48">
            <v>49.98</v>
          </cell>
          <cell r="E48">
            <v>1279</v>
          </cell>
          <cell r="T48">
            <v>1310.83</v>
          </cell>
        </row>
        <row r="49">
          <cell r="B49" t="str">
            <v>11.00-11.15</v>
          </cell>
          <cell r="C49">
            <v>49.95</v>
          </cell>
          <cell r="E49">
            <v>1291</v>
          </cell>
          <cell r="T49">
            <v>1261.0999999999999</v>
          </cell>
        </row>
        <row r="50">
          <cell r="B50" t="str">
            <v>11.15-11.30</v>
          </cell>
          <cell r="C50">
            <v>49.88</v>
          </cell>
          <cell r="E50">
            <v>1291</v>
          </cell>
          <cell r="T50">
            <v>1224.54</v>
          </cell>
        </row>
        <row r="51">
          <cell r="B51" t="str">
            <v>11.30-11.45</v>
          </cell>
          <cell r="C51">
            <v>49.98</v>
          </cell>
          <cell r="E51">
            <v>1278</v>
          </cell>
          <cell r="T51">
            <v>1262.67</v>
          </cell>
        </row>
        <row r="52">
          <cell r="B52" t="str">
            <v>11.45-12.00</v>
          </cell>
          <cell r="C52">
            <v>49.94</v>
          </cell>
          <cell r="E52">
            <v>1295</v>
          </cell>
          <cell r="T52">
            <v>1274.52</v>
          </cell>
        </row>
        <row r="53">
          <cell r="B53" t="str">
            <v>12.00-12.15</v>
          </cell>
          <cell r="C53">
            <v>49.95</v>
          </cell>
          <cell r="E53">
            <v>1306</v>
          </cell>
          <cell r="T53">
            <v>1277.49</v>
          </cell>
        </row>
        <row r="54">
          <cell r="B54" t="str">
            <v>12.15-12.30</v>
          </cell>
          <cell r="C54">
            <v>49.96</v>
          </cell>
          <cell r="E54">
            <v>1298</v>
          </cell>
          <cell r="T54">
            <v>1271.54</v>
          </cell>
        </row>
        <row r="55">
          <cell r="B55" t="str">
            <v>12:30-12:45</v>
          </cell>
          <cell r="C55">
            <v>49.95</v>
          </cell>
          <cell r="E55">
            <v>1317</v>
          </cell>
          <cell r="T55">
            <v>1293.8</v>
          </cell>
        </row>
        <row r="56">
          <cell r="B56" t="str">
            <v>12.45-13.00</v>
          </cell>
          <cell r="C56">
            <v>50</v>
          </cell>
          <cell r="E56">
            <v>1280</v>
          </cell>
          <cell r="T56">
            <v>1300.58</v>
          </cell>
        </row>
        <row r="57">
          <cell r="B57" t="str">
            <v>13.00-13.15</v>
          </cell>
          <cell r="C57">
            <v>49.99</v>
          </cell>
          <cell r="E57">
            <v>1237</v>
          </cell>
          <cell r="T57">
            <v>1252.1500000000001</v>
          </cell>
        </row>
        <row r="58">
          <cell r="B58" t="str">
            <v>13.15-13.30</v>
          </cell>
          <cell r="C58">
            <v>50.01</v>
          </cell>
          <cell r="E58">
            <v>1207</v>
          </cell>
          <cell r="T58">
            <v>1182.2</v>
          </cell>
        </row>
        <row r="59">
          <cell r="B59" t="str">
            <v>13.30-13:45</v>
          </cell>
          <cell r="C59">
            <v>50.01</v>
          </cell>
          <cell r="E59">
            <v>1240</v>
          </cell>
          <cell r="T59">
            <v>1120.25</v>
          </cell>
        </row>
        <row r="60">
          <cell r="B60" t="str">
            <v>13.45-14.00</v>
          </cell>
          <cell r="C60">
            <v>49.98</v>
          </cell>
          <cell r="E60">
            <v>1248</v>
          </cell>
          <cell r="T60">
            <v>1068.46</v>
          </cell>
        </row>
        <row r="61">
          <cell r="B61" t="str">
            <v>14.00-14.15</v>
          </cell>
          <cell r="C61">
            <v>49.92</v>
          </cell>
          <cell r="E61">
            <v>1280</v>
          </cell>
          <cell r="T61">
            <v>1139.02</v>
          </cell>
        </row>
        <row r="62">
          <cell r="B62" t="str">
            <v>14.15-14.30</v>
          </cell>
          <cell r="C62">
            <v>49.84</v>
          </cell>
          <cell r="E62">
            <v>1264</v>
          </cell>
          <cell r="T62">
            <v>1120.47</v>
          </cell>
        </row>
        <row r="63">
          <cell r="B63" t="str">
            <v>14.30-14.45</v>
          </cell>
          <cell r="C63">
            <v>49.82</v>
          </cell>
          <cell r="E63">
            <v>1270</v>
          </cell>
          <cell r="T63">
            <v>1119.3499999999999</v>
          </cell>
        </row>
        <row r="64">
          <cell r="B64" t="str">
            <v>14.45-15.00</v>
          </cell>
          <cell r="C64">
            <v>49.87</v>
          </cell>
          <cell r="E64">
            <v>1264</v>
          </cell>
          <cell r="T64">
            <v>1187.96</v>
          </cell>
        </row>
        <row r="65">
          <cell r="B65" t="str">
            <v>15.00-15.15</v>
          </cell>
          <cell r="C65">
            <v>49.95</v>
          </cell>
          <cell r="E65">
            <v>1270</v>
          </cell>
          <cell r="T65">
            <v>1207.96</v>
          </cell>
        </row>
        <row r="66">
          <cell r="B66" t="str">
            <v>15.15-15.30</v>
          </cell>
          <cell r="C66">
            <v>49.94</v>
          </cell>
          <cell r="E66">
            <v>1250</v>
          </cell>
          <cell r="T66">
            <v>1236.08</v>
          </cell>
        </row>
        <row r="67">
          <cell r="B67" t="str">
            <v>15.30-15.45</v>
          </cell>
          <cell r="C67">
            <v>49.88</v>
          </cell>
          <cell r="E67">
            <v>1251</v>
          </cell>
          <cell r="T67">
            <v>1216.99</v>
          </cell>
        </row>
        <row r="68">
          <cell r="B68" t="str">
            <v>15.45-16.00</v>
          </cell>
          <cell r="C68">
            <v>49.86</v>
          </cell>
          <cell r="E68">
            <v>1239</v>
          </cell>
          <cell r="T68">
            <v>1166.22</v>
          </cell>
        </row>
        <row r="69">
          <cell r="B69" t="str">
            <v>16.00-16.15</v>
          </cell>
          <cell r="C69">
            <v>49.83</v>
          </cell>
          <cell r="E69">
            <v>1225</v>
          </cell>
          <cell r="T69">
            <v>1159.2</v>
          </cell>
        </row>
        <row r="70">
          <cell r="B70" t="str">
            <v>16.15-16.30</v>
          </cell>
          <cell r="C70">
            <v>49.85</v>
          </cell>
          <cell r="E70">
            <v>1230</v>
          </cell>
          <cell r="T70">
            <v>1181.5900000000001</v>
          </cell>
        </row>
        <row r="71">
          <cell r="B71" t="str">
            <v>16.30-16.45</v>
          </cell>
          <cell r="C71">
            <v>49.9</v>
          </cell>
          <cell r="E71">
            <v>1216</v>
          </cell>
          <cell r="T71">
            <v>1218.0999999999999</v>
          </cell>
        </row>
        <row r="72">
          <cell r="B72" t="str">
            <v>16.45-17.00</v>
          </cell>
          <cell r="C72">
            <v>49.95</v>
          </cell>
          <cell r="E72">
            <v>1217</v>
          </cell>
          <cell r="T72">
            <v>1244.7</v>
          </cell>
        </row>
        <row r="73">
          <cell r="B73" t="str">
            <v>17.00-17.15</v>
          </cell>
          <cell r="C73">
            <v>50</v>
          </cell>
          <cell r="E73">
            <v>1206</v>
          </cell>
          <cell r="T73">
            <v>1194.18</v>
          </cell>
        </row>
        <row r="74">
          <cell r="B74" t="str">
            <v>17.15-17.30</v>
          </cell>
          <cell r="C74">
            <v>49.92</v>
          </cell>
          <cell r="E74">
            <v>1203</v>
          </cell>
          <cell r="T74">
            <v>1240.81</v>
          </cell>
        </row>
        <row r="75">
          <cell r="B75" t="str">
            <v>17.30-17.45</v>
          </cell>
          <cell r="C75">
            <v>49.85</v>
          </cell>
          <cell r="E75">
            <v>1200</v>
          </cell>
          <cell r="T75">
            <v>1120.19</v>
          </cell>
        </row>
        <row r="76">
          <cell r="B76" t="str">
            <v>17.45-18.00</v>
          </cell>
          <cell r="C76">
            <v>49.91</v>
          </cell>
          <cell r="E76">
            <v>1217</v>
          </cell>
          <cell r="T76">
            <v>1146.79</v>
          </cell>
        </row>
        <row r="77">
          <cell r="B77" t="str">
            <v>18.00-18.15</v>
          </cell>
          <cell r="C77">
            <v>49.93</v>
          </cell>
          <cell r="E77">
            <v>1249</v>
          </cell>
          <cell r="T77">
            <v>1171.67</v>
          </cell>
        </row>
        <row r="78">
          <cell r="B78" t="str">
            <v>18.15-18.30</v>
          </cell>
          <cell r="C78">
            <v>49.84</v>
          </cell>
          <cell r="E78">
            <v>1299</v>
          </cell>
          <cell r="T78">
            <v>1274.25</v>
          </cell>
        </row>
        <row r="79">
          <cell r="B79" t="str">
            <v>18.30-18.45</v>
          </cell>
          <cell r="C79">
            <v>49.9</v>
          </cell>
          <cell r="E79">
            <v>1359</v>
          </cell>
          <cell r="T79">
            <v>1378.45</v>
          </cell>
        </row>
        <row r="80">
          <cell r="B80" t="str">
            <v>18.45-19.00</v>
          </cell>
          <cell r="C80">
            <v>49.84</v>
          </cell>
          <cell r="E80">
            <v>1362</v>
          </cell>
          <cell r="T80">
            <v>1403.72</v>
          </cell>
        </row>
        <row r="81">
          <cell r="B81" t="str">
            <v>19.00-19.15</v>
          </cell>
          <cell r="C81">
            <v>49.96</v>
          </cell>
          <cell r="E81">
            <v>1368</v>
          </cell>
          <cell r="T81">
            <v>1392.73</v>
          </cell>
        </row>
        <row r="82">
          <cell r="B82" t="str">
            <v>19.15-19.30</v>
          </cell>
          <cell r="C82">
            <v>49.97</v>
          </cell>
          <cell r="E82">
            <v>1344</v>
          </cell>
          <cell r="T82">
            <v>1369.98</v>
          </cell>
        </row>
        <row r="83">
          <cell r="B83" t="str">
            <v>19.30-19.45</v>
          </cell>
          <cell r="C83">
            <v>49.99</v>
          </cell>
          <cell r="E83">
            <v>1320</v>
          </cell>
          <cell r="T83">
            <v>1431.08</v>
          </cell>
        </row>
        <row r="84">
          <cell r="B84" t="str">
            <v>19.45-20.00</v>
          </cell>
          <cell r="C84">
            <v>50.01</v>
          </cell>
          <cell r="E84">
            <v>1316</v>
          </cell>
          <cell r="T84">
            <v>1424.81</v>
          </cell>
        </row>
        <row r="85">
          <cell r="B85" t="str">
            <v>20.00-20.15</v>
          </cell>
          <cell r="C85">
            <v>50.05</v>
          </cell>
          <cell r="E85">
            <v>1272</v>
          </cell>
          <cell r="T85">
            <v>1366.6</v>
          </cell>
        </row>
        <row r="86">
          <cell r="B86" t="str">
            <v>20.15-20.30</v>
          </cell>
          <cell r="C86">
            <v>49.99</v>
          </cell>
          <cell r="E86">
            <v>1263</v>
          </cell>
          <cell r="T86">
            <v>1355.34</v>
          </cell>
        </row>
        <row r="87">
          <cell r="B87" t="str">
            <v>20.30-20.45</v>
          </cell>
          <cell r="C87">
            <v>49.99</v>
          </cell>
          <cell r="E87">
            <v>1248</v>
          </cell>
          <cell r="T87">
            <v>1363.15</v>
          </cell>
        </row>
        <row r="88">
          <cell r="B88" t="str">
            <v>20.45-21.00</v>
          </cell>
          <cell r="C88">
            <v>50</v>
          </cell>
          <cell r="E88">
            <v>1217</v>
          </cell>
          <cell r="T88">
            <v>1357.04</v>
          </cell>
        </row>
        <row r="89">
          <cell r="B89" t="str">
            <v>21.00-21.15</v>
          </cell>
          <cell r="C89">
            <v>49.93</v>
          </cell>
          <cell r="E89">
            <v>1224</v>
          </cell>
          <cell r="T89">
            <v>1360.47</v>
          </cell>
        </row>
        <row r="90">
          <cell r="B90" t="str">
            <v>21.15-21.30</v>
          </cell>
          <cell r="C90">
            <v>49.91</v>
          </cell>
          <cell r="E90">
            <v>1196</v>
          </cell>
          <cell r="T90">
            <v>1331.47</v>
          </cell>
        </row>
        <row r="91">
          <cell r="B91" t="str">
            <v>21.30-21.45</v>
          </cell>
          <cell r="C91">
            <v>49.92</v>
          </cell>
          <cell r="E91">
            <v>1184</v>
          </cell>
          <cell r="T91">
            <v>1221.83</v>
          </cell>
        </row>
        <row r="92">
          <cell r="B92" t="str">
            <v>21.45-22.00</v>
          </cell>
          <cell r="C92">
            <v>49.92</v>
          </cell>
          <cell r="E92">
            <v>1174</v>
          </cell>
          <cell r="T92">
            <v>1221.82</v>
          </cell>
        </row>
        <row r="93">
          <cell r="B93" t="str">
            <v>22.00-22.15</v>
          </cell>
          <cell r="C93">
            <v>49.76</v>
          </cell>
          <cell r="E93">
            <v>1181</v>
          </cell>
          <cell r="T93">
            <v>1149.6500000000001</v>
          </cell>
        </row>
        <row r="94">
          <cell r="B94" t="str">
            <v>22.15-22.30</v>
          </cell>
          <cell r="C94">
            <v>49.79</v>
          </cell>
          <cell r="E94">
            <v>1157</v>
          </cell>
          <cell r="T94">
            <v>964.31</v>
          </cell>
        </row>
        <row r="95">
          <cell r="B95" t="str">
            <v>22.30-22.45</v>
          </cell>
          <cell r="C95">
            <v>49.97</v>
          </cell>
          <cell r="E95">
            <v>1152</v>
          </cell>
          <cell r="T95">
            <v>958.64</v>
          </cell>
        </row>
        <row r="96">
          <cell r="B96" t="str">
            <v>22.45-23.00</v>
          </cell>
          <cell r="C96">
            <v>49.96</v>
          </cell>
          <cell r="E96">
            <v>1138</v>
          </cell>
          <cell r="T96">
            <v>970.66</v>
          </cell>
        </row>
        <row r="97">
          <cell r="B97" t="str">
            <v>23.00-23.15</v>
          </cell>
          <cell r="C97">
            <v>49.83</v>
          </cell>
          <cell r="E97">
            <v>1121</v>
          </cell>
          <cell r="T97">
            <v>968.72</v>
          </cell>
        </row>
        <row r="98">
          <cell r="B98" t="str">
            <v>23.15-23.30</v>
          </cell>
          <cell r="C98">
            <v>49.86</v>
          </cell>
          <cell r="E98">
            <v>1121</v>
          </cell>
          <cell r="T98">
            <v>1020.23</v>
          </cell>
        </row>
        <row r="99">
          <cell r="B99" t="str">
            <v>23.30-23.45</v>
          </cell>
          <cell r="C99">
            <v>49.96</v>
          </cell>
          <cell r="E99">
            <v>1122</v>
          </cell>
          <cell r="T99">
            <v>657.31999999999994</v>
          </cell>
        </row>
        <row r="100">
          <cell r="B100" t="str">
            <v>23.45-24.00</v>
          </cell>
          <cell r="C100">
            <v>49.97</v>
          </cell>
          <cell r="E100">
            <v>1094</v>
          </cell>
          <cell r="T100">
            <v>574.84</v>
          </cell>
        </row>
        <row r="101">
          <cell r="C101">
            <v>49.942812500000002</v>
          </cell>
          <cell r="E101">
            <v>288.66500000000002</v>
          </cell>
          <cell r="AJ101">
            <v>20.05007526105231</v>
          </cell>
          <cell r="BA101" t="str">
            <v>09.00-09.15</v>
          </cell>
        </row>
        <row r="102">
          <cell r="BA102" t="str">
            <v>05.00-05.15</v>
          </cell>
          <cell r="BC102">
            <v>49.75</v>
          </cell>
          <cell r="BD102">
            <v>81.8</v>
          </cell>
          <cell r="BF102">
            <v>0</v>
          </cell>
          <cell r="BG102">
            <v>50.06</v>
          </cell>
          <cell r="BH102">
            <v>0</v>
          </cell>
          <cell r="BJ102">
            <v>0.93000000000000682</v>
          </cell>
        </row>
        <row r="104">
          <cell r="B104">
            <v>1399</v>
          </cell>
        </row>
        <row r="105">
          <cell r="A105" t="str">
            <v xml:space="preserve">Max Demand observed (MW) (at 07.45 Hrs.) </v>
          </cell>
        </row>
        <row r="106">
          <cell r="B106">
            <v>949</v>
          </cell>
          <cell r="Q106">
            <v>16.292375095797176</v>
          </cell>
          <cell r="R106">
            <v>6.1524933294267017</v>
          </cell>
        </row>
        <row r="107">
          <cell r="A107" t="str">
            <v xml:space="preserve">Min Demand at observed (MW) (at 02.30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920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359.72500000000002</v>
          </cell>
          <cell r="AC88">
            <v>348.75338750000003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125.25999999999998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1625</v>
          </cell>
          <cell r="AC101">
            <v>1625</v>
          </cell>
        </row>
        <row r="102">
          <cell r="AB102">
            <v>692.5</v>
          </cell>
          <cell r="AC102">
            <v>692.5</v>
          </cell>
        </row>
        <row r="104">
          <cell r="B104" t="str">
            <v>Export  through PXIL (vlsez)</v>
          </cell>
          <cell r="AB104">
            <v>1200</v>
          </cell>
          <cell r="AC104">
            <v>1200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617.7600000000001</v>
          </cell>
          <cell r="AC116">
            <v>617.7600000000001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DIAL &amp; ODISHA (RE Through M/s GMR)</v>
          </cell>
          <cell r="AB118">
            <v>360</v>
          </cell>
          <cell r="AC118">
            <v>360</v>
          </cell>
        </row>
        <row r="119">
          <cell r="B119" t="str">
            <v>TPDDL (RE Through M/s TPTCL) RTC Power</v>
          </cell>
          <cell r="AB119">
            <v>1640</v>
          </cell>
          <cell r="AC119">
            <v>1640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78.367224999999976</v>
          </cell>
          <cell r="CI101">
            <v>-2.1479000000000004</v>
          </cell>
          <cell r="CP101">
            <v>67.201075000000003</v>
          </cell>
        </row>
        <row r="107">
          <cell r="AN107">
            <v>141.80093500000009</v>
          </cell>
        </row>
        <row r="109">
          <cell r="AN109">
            <v>9.0414750000000073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0.49892500000000006</v>
          </cell>
          <cell r="BD105">
            <v>201.42960309499998</v>
          </cell>
        </row>
      </sheetData>
      <sheetData sheetId="31">
        <row r="100">
          <cell r="DI100">
            <v>11.607104320000008</v>
          </cell>
          <cell r="DK100">
            <v>8.6003523393459496</v>
          </cell>
        </row>
      </sheetData>
      <sheetData sheetId="32">
        <row r="105">
          <cell r="BD105">
            <v>3.4322683799999982</v>
          </cell>
          <cell r="BE105">
            <v>0</v>
          </cell>
          <cell r="BF105">
            <v>0</v>
          </cell>
        </row>
      </sheetData>
      <sheetData sheetId="33"/>
      <sheetData sheetId="34"/>
      <sheetData sheetId="36"/>
      <sheetData sheetId="37">
        <row r="12">
          <cell r="T12">
            <v>1.7075199999999999</v>
          </cell>
          <cell r="V12">
            <v>-0.79312320000000103</v>
          </cell>
        </row>
        <row r="17">
          <cell r="T17">
            <v>0</v>
          </cell>
          <cell r="V17">
            <v>-0.18869760000000002</v>
          </cell>
        </row>
        <row r="22">
          <cell r="T22">
            <v>0.17117099999999999</v>
          </cell>
          <cell r="V22">
            <v>0.18970783999999996</v>
          </cell>
        </row>
        <row r="28">
          <cell r="T28">
            <v>0.54818574000000009</v>
          </cell>
          <cell r="V28">
            <v>-3.3283198399999492E-2</v>
          </cell>
        </row>
        <row r="34">
          <cell r="T34">
            <v>0.53089922200000006</v>
          </cell>
          <cell r="V34">
            <v>0.18010586623999991</v>
          </cell>
        </row>
        <row r="40">
          <cell r="T40">
            <v>0.30212882799999996</v>
          </cell>
          <cell r="V40">
            <v>9.6918891519999883E-2</v>
          </cell>
        </row>
        <row r="46">
          <cell r="T46">
            <v>0.34311905999999998</v>
          </cell>
          <cell r="V46">
            <v>0.12699098879999982</v>
          </cell>
        </row>
        <row r="52">
          <cell r="T52">
            <v>0.73839999999999995</v>
          </cell>
          <cell r="V52">
            <v>-0.73622976000000051</v>
          </cell>
        </row>
        <row r="58">
          <cell r="T58">
            <v>3.3599999999999998E-2</v>
          </cell>
          <cell r="V58">
            <v>-6.6462720000000003E-2</v>
          </cell>
        </row>
        <row r="64">
          <cell r="T64">
            <v>4.53E-2</v>
          </cell>
          <cell r="V64">
            <v>-0.49468800000000002</v>
          </cell>
        </row>
        <row r="70">
          <cell r="V70">
            <v>-0.2752880000000002</v>
          </cell>
        </row>
        <row r="76">
          <cell r="V76">
            <v>1.1331040000000012</v>
          </cell>
        </row>
        <row r="81">
          <cell r="V81">
            <v>-0.12544</v>
          </cell>
        </row>
      </sheetData>
      <sheetData sheetId="38"/>
      <sheetData sheetId="39"/>
      <sheetData sheetId="41">
        <row r="2">
          <cell r="C2">
            <v>44474</v>
          </cell>
        </row>
        <row r="6">
          <cell r="Q6">
            <v>63730.7</v>
          </cell>
        </row>
        <row r="10">
          <cell r="D10">
            <v>23.19</v>
          </cell>
          <cell r="E10">
            <v>23.19</v>
          </cell>
          <cell r="F10">
            <v>27.01</v>
          </cell>
          <cell r="G10">
            <v>20.11</v>
          </cell>
          <cell r="H10">
            <v>123</v>
          </cell>
        </row>
        <row r="11">
          <cell r="D11">
            <v>19.2</v>
          </cell>
          <cell r="E11">
            <v>19.2</v>
          </cell>
          <cell r="F11">
            <v>31.44</v>
          </cell>
          <cell r="G11">
            <v>23.72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9.6989999999999998</v>
          </cell>
          <cell r="H12">
            <v>45</v>
          </cell>
        </row>
        <row r="13">
          <cell r="D13">
            <v>0.73</v>
          </cell>
          <cell r="E13">
            <v>0.73</v>
          </cell>
          <cell r="F13">
            <v>12.48</v>
          </cell>
          <cell r="G13">
            <v>11.69</v>
          </cell>
          <cell r="H13">
            <v>58</v>
          </cell>
        </row>
        <row r="14">
          <cell r="D14">
            <v>4.07</v>
          </cell>
          <cell r="E14">
            <v>4.07</v>
          </cell>
          <cell r="F14">
            <v>5.4</v>
          </cell>
          <cell r="G14">
            <v>3.7690000000000001</v>
          </cell>
          <cell r="H14">
            <v>16.899999999999999</v>
          </cell>
        </row>
        <row r="15">
          <cell r="D15">
            <v>1.71</v>
          </cell>
          <cell r="E15">
            <v>1.71</v>
          </cell>
          <cell r="F15">
            <v>3.5</v>
          </cell>
          <cell r="G15">
            <v>3.3570000000000002</v>
          </cell>
          <cell r="H15">
            <v>15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0.99099999999999999</v>
          </cell>
          <cell r="H16">
            <v>4.5999999999999996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1.36215</v>
          </cell>
          <cell r="H17">
            <v>6.5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1.615</v>
          </cell>
          <cell r="H18">
            <v>7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1.70225</v>
          </cell>
          <cell r="H19">
            <v>7.18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0.94</v>
          </cell>
          <cell r="H20">
            <v>5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1.96</v>
          </cell>
          <cell r="G22">
            <v>1.62</v>
          </cell>
        </row>
        <row r="24">
          <cell r="F24">
            <v>1.92</v>
          </cell>
          <cell r="G24">
            <v>3.04</v>
          </cell>
        </row>
        <row r="25">
          <cell r="F25">
            <v>1.44</v>
          </cell>
          <cell r="G25">
            <v>2.121</v>
          </cell>
        </row>
        <row r="28">
          <cell r="F28">
            <v>55.2</v>
          </cell>
          <cell r="G28">
            <v>40.131</v>
          </cell>
          <cell r="H28">
            <v>330</v>
          </cell>
        </row>
        <row r="29">
          <cell r="F29">
            <v>10.54</v>
          </cell>
          <cell r="G29">
            <v>8.5375999999999994</v>
          </cell>
          <cell r="H29">
            <v>78.7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6.28</v>
          </cell>
          <cell r="G30">
            <v>5.68</v>
          </cell>
          <cell r="H30">
            <v>65</v>
          </cell>
        </row>
        <row r="31">
          <cell r="F31">
            <v>18.93</v>
          </cell>
          <cell r="G31">
            <v>13.27</v>
          </cell>
          <cell r="H31">
            <v>88.8</v>
          </cell>
        </row>
        <row r="32">
          <cell r="F32">
            <v>48.24</v>
          </cell>
          <cell r="G32">
            <v>47.39</v>
          </cell>
        </row>
        <row r="33">
          <cell r="F33">
            <v>3.55</v>
          </cell>
          <cell r="G33">
            <v>2.0534400000000002</v>
          </cell>
        </row>
        <row r="34">
          <cell r="F34">
            <v>0.6</v>
          </cell>
          <cell r="G34">
            <v>1.3167</v>
          </cell>
        </row>
        <row r="35">
          <cell r="F35">
            <v>3.36</v>
          </cell>
          <cell r="G35">
            <v>4.0818000000000003</v>
          </cell>
        </row>
        <row r="36">
          <cell r="F36">
            <v>4.8</v>
          </cell>
          <cell r="G36">
            <v>3.7151800000000001</v>
          </cell>
        </row>
        <row r="37">
          <cell r="F37">
            <v>2</v>
          </cell>
          <cell r="G37">
            <v>1.7751399999999999</v>
          </cell>
        </row>
        <row r="38">
          <cell r="F38">
            <v>2.0481600000000002</v>
          </cell>
          <cell r="G38">
            <v>2.2265999999999999</v>
          </cell>
        </row>
        <row r="39">
          <cell r="G39">
            <v>4.53</v>
          </cell>
        </row>
        <row r="40">
          <cell r="G40">
            <v>0.21</v>
          </cell>
        </row>
        <row r="41">
          <cell r="G41">
            <v>9.09</v>
          </cell>
        </row>
        <row r="42">
          <cell r="G42">
            <v>0.63730699999999996</v>
          </cell>
        </row>
        <row r="43">
          <cell r="G43">
            <v>1.55</v>
          </cell>
        </row>
        <row r="51">
          <cell r="F51">
            <v>290.03816000000006</v>
          </cell>
        </row>
        <row r="62">
          <cell r="C62">
            <v>28.490000000000002</v>
          </cell>
        </row>
        <row r="77">
          <cell r="I77">
            <v>197.32565</v>
          </cell>
        </row>
      </sheetData>
      <sheetData sheetId="42"/>
      <sheetData sheetId="43"/>
      <sheetData sheetId="44"/>
      <sheetData sheetId="45">
        <row r="105">
          <cell r="BC105">
            <v>7.4855247749999965</v>
          </cell>
        </row>
      </sheetData>
      <sheetData sheetId="46"/>
      <sheetData sheetId="47"/>
      <sheetData sheetId="48">
        <row r="5">
          <cell r="AF5">
            <v>16.97</v>
          </cell>
        </row>
        <row r="7">
          <cell r="AF7">
            <v>0</v>
          </cell>
        </row>
        <row r="23">
          <cell r="AF23">
            <v>14.16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45</v>
          </cell>
          <cell r="X11">
            <v>143.22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61" zoomScale="50" zoomScaleSheetLayoutView="50" workbookViewId="0">
      <selection activeCell="M81" sqref="M81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44474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44475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44474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13.171800000000001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27.01</v>
      </c>
      <c r="G20" s="73">
        <f>'[1]Form-1_AnticipatedVsActual_BI'!G10</f>
        <v>20.11</v>
      </c>
      <c r="H20" s="74">
        <f>'[1]Form-1_AnticipatedVsActual_BI'!H10</f>
        <v>123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31.44</v>
      </c>
      <c r="G21" s="80">
        <f>'[1]Form-1_AnticipatedVsActual_BI'!G11</f>
        <v>23.72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9.6989999999999998</v>
      </c>
      <c r="H22" s="81">
        <f>'[1]Form-1_AnticipatedVsActual_BI'!H12</f>
        <v>45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12.48</v>
      </c>
      <c r="G23" s="84">
        <f>'[1]Form-1_AnticipatedVsActual_BI'!G13</f>
        <v>11.69</v>
      </c>
      <c r="H23" s="86">
        <f>'[1]Form-1_AnticipatedVsActual_BI'!H13</f>
        <v>58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5.4</v>
      </c>
      <c r="G24" s="84">
        <f>'[1]Form-1_AnticipatedVsActual_BI'!G14</f>
        <v>3.7690000000000001</v>
      </c>
      <c r="H24" s="88">
        <f>'[1]Form-1_AnticipatedVsActual_BI'!H14</f>
        <v>16.899999999999999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3.5</v>
      </c>
      <c r="G25" s="89">
        <f>'[1]Form-1_AnticipatedVsActual_BI'!G15</f>
        <v>3.3570000000000002</v>
      </c>
      <c r="H25" s="86">
        <f>'[1]Form-1_AnticipatedVsActual_BI'!H15</f>
        <v>15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0.99099999999999999</v>
      </c>
      <c r="H26" s="88">
        <f>'[1]Form-1_AnticipatedVsActual_BI'!H16</f>
        <v>4.5999999999999996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1.36215</v>
      </c>
      <c r="H27" s="88">
        <f>'[1]Form-1_AnticipatedVsActual_BI'!H17</f>
        <v>6.5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1.615</v>
      </c>
      <c r="H28" s="88">
        <f>'[1]Form-1_AnticipatedVsActual_BI'!H18</f>
        <v>7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1.70225</v>
      </c>
      <c r="H29" s="88">
        <f>'[1]Form-1_AnticipatedVsActual_BI'!H19</f>
        <v>7.18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0.94</v>
      </c>
      <c r="H30" s="81">
        <f>'[1]Form-1_AnticipatedVsActual_BI'!H20</f>
        <v>5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171.94505172800001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1.96</v>
      </c>
      <c r="G32" s="84">
        <f>'[1]Form-1_AnticipatedVsActual_BI'!G22</f>
        <v>1.62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108.67</v>
      </c>
      <c r="G33" s="95">
        <f>SUM(G20:G32)</f>
        <v>80.575400000000002</v>
      </c>
      <c r="H33" s="96"/>
      <c r="I33" s="97"/>
      <c r="J33" s="87"/>
      <c r="K33" s="91" t="s">
        <v>44</v>
      </c>
      <c r="L33" s="91"/>
      <c r="N33" s="92">
        <f>G33+G44+G42+I45</f>
        <v>169.31265999999999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48.576000000000001</v>
      </c>
      <c r="G36" s="115">
        <f>I36*0.88</f>
        <v>35.315280000000001</v>
      </c>
      <c r="H36" s="116">
        <f>'[1]Form-1_AnticipatedVsActual_BI'!$H$28</f>
        <v>330</v>
      </c>
      <c r="I36" s="117">
        <f>'[1]Form-1_AnticipatedVsActual_BI'!$G$28</f>
        <v>40.131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6.6239999999999997</v>
      </c>
      <c r="G37" s="80">
        <f>I36*0.12</f>
        <v>4.8157199999999998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2.1080000000000001</v>
      </c>
      <c r="G38" s="127">
        <f>I38*0.2</f>
        <v>1.7075199999999999</v>
      </c>
      <c r="H38" s="127">
        <f>'[1]Form-1_AnticipatedVsActual_BI'!$H$29</f>
        <v>78.7</v>
      </c>
      <c r="I38" s="128">
        <f>'[1]Form-1_AnticipatedVsActual_BI'!$G$29</f>
        <v>8.5375999999999994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58.007632000000015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6.28</v>
      </c>
      <c r="G42" s="89">
        <f>'[1]Form-1_AnticipatedVsActual_BI'!G30*(0.9925)</f>
        <v>5.6374000000000004</v>
      </c>
      <c r="H42" s="86">
        <f>'[1]Form-1_AnticipatedVsActual_BI'!H30</f>
        <v>65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18.93</v>
      </c>
      <c r="G43" s="89">
        <f>'[1]Form-1_AnticipatedVsActual_BI'!G31*(0.9925)</f>
        <v>13.170475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51.6</v>
      </c>
      <c r="G44" s="137">
        <f>'[1]Form-1_AnticipatedVsActual_BI'!G24+'[1]Form-1_AnticipatedVsActual_BI'!G25+'[1]Form-1_AnticipatedVsActual_BI'!G32</f>
        <v>52.551000000000002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5.3950517280000003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2.7581038500000004</v>
      </c>
      <c r="H45" s="81">
        <v>55</v>
      </c>
      <c r="I45" s="142">
        <f>SUM('[1]Form-1_AnticipatedVsActual_BI'!G33:G49) - SUM('[1]Form-1_AnticipatedVsActual_BI'!G42)</f>
        <v>30.548860000000001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80.575400000000002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40.131</v>
      </c>
      <c r="E48" s="162"/>
      <c r="F48" s="163" t="s">
        <v>73</v>
      </c>
      <c r="G48" s="164" t="s">
        <v>74</v>
      </c>
      <c r="H48" s="165">
        <f>ABS('[1]Report_Daily Hrly Load Sheet '!AB101/100)</f>
        <v>16.25</v>
      </c>
      <c r="I48" s="41">
        <f>ABS('[1]Report_Daily Hrly Load Sheet '!AC101/100)</f>
        <v>16.25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0.63730699999999996</v>
      </c>
      <c r="E49" s="168"/>
      <c r="F49" s="163"/>
      <c r="G49" s="169" t="s">
        <v>76</v>
      </c>
      <c r="H49" s="170">
        <f>ABS('[1]Report_Daily Hrly Load Sheet '!AB102/100)</f>
        <v>6.9249999999999998</v>
      </c>
      <c r="I49" s="171">
        <f>ABS('[1]Report_Daily Hrly Load Sheet '!AC102/100)</f>
        <v>6.9249999999999998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52.551000000000002</v>
      </c>
      <c r="E50" s="168"/>
      <c r="F50" s="172"/>
      <c r="G50" s="173" t="str">
        <f>"IEX DAM Rate Rs. "&amp;'[1]Form-6_ImportExport'!AF23&amp; " &amp; TAM Rate "&amp;'[1]Form-6_ImportExport'!AF24 &amp;"/kwh"</f>
        <v>IEX DAM Rate Rs. 14.16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0.49892500000000006</v>
      </c>
      <c r="E51" s="168"/>
      <c r="F51" s="177"/>
      <c r="G51" s="130" t="s">
        <v>78</v>
      </c>
      <c r="H51" s="130"/>
      <c r="I51" s="178">
        <f>I48+I49</f>
        <v>23.175000000000001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1.2525999999999997</v>
      </c>
      <c r="E52" s="179"/>
      <c r="F52" s="153" t="str">
        <f>IF(I52=0,"",'[1]Report_Daily Hrly Load Sheet '!B104)</f>
        <v>Export  through PXIL (vlsez)</v>
      </c>
      <c r="G52" s="154"/>
      <c r="H52" s="78">
        <f>'[1]Report_Daily Hrly Load Sheet '!AB104/100</f>
        <v>12</v>
      </c>
      <c r="I52" s="41">
        <f>'[1]Report_Daily Hrly Load Sheet '!AC104/100</f>
        <v>12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201.42960309499998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4.4203238499999999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28.490000000000002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409.48723394500001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141.80093500000009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32.297600000000003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Rs.16.97</v>
      </c>
      <c r="C58" s="183"/>
      <c r="D58" s="88">
        <f>[1]Report_GoHP!$CP$101</f>
        <v>67.201075000000003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78.367224999999976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2.1479000000000004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-1.6194649999998774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9.0414750000000073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-0.98638489184000044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342.28615894500001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6.1776000000000009</v>
      </c>
      <c r="I64" s="41">
        <f>'[1]Report_Daily Hrly Load Sheet '!AC116/100</f>
        <v>6.1776000000000009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DIAL &amp; ODISHA (RE Through M/s GMR)</v>
      </c>
      <c r="G66" s="154"/>
      <c r="H66" s="78">
        <f>'[1]Report_Daily Hrly Load Sheet '!AB118/100</f>
        <v>3.6</v>
      </c>
      <c r="I66" s="41">
        <f>'[1]Report_Daily Hrly Load Sheet '!AC118/100</f>
        <v>3.6</v>
      </c>
      <c r="J66" s="180"/>
      <c r="K66" s="200">
        <f>I71-155.701</f>
        <v>-88.228399999999993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TPDDL (RE Through M/s TPTCL) RTC Power</v>
      </c>
      <c r="G67" s="154"/>
      <c r="H67" s="78">
        <f>'[1]Report_Daily Hrly Load Sheet '!AB119/100</f>
        <v>16.399999999999999</v>
      </c>
      <c r="I67" s="41">
        <f>'[1]Report_Daily Hrly Load Sheet '!AC119/100</f>
        <v>16.399999999999999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3.5972500000000003</v>
      </c>
      <c r="D68" s="84">
        <f>'[1]Report_Daily Hrly Load Sheet '!AC88/100</f>
        <v>3.4875338750000004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95</v>
      </c>
      <c r="G71" s="205"/>
      <c r="H71" s="206">
        <f>SUM(H48:H49,H52:H70)</f>
        <v>67.4726</v>
      </c>
      <c r="I71" s="207">
        <f>SUM(I48:I49,I52:I70)</f>
        <v>67.4726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278.30109282000001</v>
      </c>
      <c r="J72" s="213"/>
      <c r="K72" s="208">
        <f>[1]Report_Actual_RTD!BC102</f>
        <v>49.75</v>
      </c>
      <c r="L72" s="208" t="str">
        <f>MID([1]Report_Actual_RTD!BA102,7,7)</f>
        <v>05.15</v>
      </c>
      <c r="M72" s="208">
        <f>[1]Report_Actual_RTD!BD102</f>
        <v>81.8</v>
      </c>
      <c r="N72" s="208">
        <f>[1]Report_Actual_RTD!BF102</f>
        <v>0</v>
      </c>
      <c r="O72" s="209">
        <f>[1]Report_Actual_RTD!BG102</f>
        <v>50.06</v>
      </c>
      <c r="P72" s="209" t="str">
        <f>MID([1]Report_Actual_RTD!BA101,7,7)</f>
        <v>09.15</v>
      </c>
      <c r="Q72" s="209">
        <f>[1]Report_Actual_RTD!BH102</f>
        <v>0</v>
      </c>
      <c r="R72" s="209">
        <f>[1]Report_Actual_RTD!BJ102</f>
        <v>0.93000000000000682</v>
      </c>
      <c r="S72" s="210">
        <f>I78</f>
        <v>49.942812500000002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288.66500000000002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-10.363907180000012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16.29 , 6.15 &amp; 20.05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9.1999999999999993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297.86500000000001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50.06 at 09.15 Hrs, Min.Freq. 49.75 at 05.15 Hrs)</v>
      </c>
      <c r="G78" s="215"/>
      <c r="H78" s="154"/>
      <c r="I78" s="41">
        <f>[1]Report_Actual_RTD!$C$101</f>
        <v>49.942812500000002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07.45 Hrs.) </v>
      </c>
      <c r="G79" s="211"/>
      <c r="H79" s="211"/>
      <c r="I79" s="217">
        <f>[1]Report_Actual_RTD!$B$104</f>
        <v>1399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02.30 Hrs.) </v>
      </c>
      <c r="G80" s="211"/>
      <c r="H80" s="211"/>
      <c r="I80" s="217">
        <f>[1]Report_Actual_RTD!$B$106</f>
        <v>949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3.4322683799999982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3.5972500000000003</v>
      </c>
      <c r="D83" s="227">
        <f>SUM(D66:D82)</f>
        <v>3.4875338750000004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11.61 Lacs,  Avg. Rate: 8.6)</v>
      </c>
      <c r="H83" s="231"/>
      <c r="I83" s="171">
        <f>I81+I82</f>
        <v>3.4322683799999982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URS_booked'!BC105</f>
        <v>7.4855247749999965</v>
      </c>
      <c r="E84" s="232"/>
      <c r="F84" s="233" t="s">
        <v>116</v>
      </c>
      <c r="G84" s="234"/>
      <c r="H84" s="234"/>
      <c r="I84" s="235">
        <f>'[1]Form-1_AnticipatedVsActual_BI'!I77</f>
        <v>197.32565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334.80063417000002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173.89470700000001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201.42960309499998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28.490000000000002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67.201075000000003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-0.98638489184000044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-10.363907180000012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173.89470700000001</v>
      </c>
      <c r="C121" s="302">
        <f>$I$73</f>
        <v>288.66500000000002</v>
      </c>
      <c r="D121" s="303">
        <f>$I$79</f>
        <v>1399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cp:lastPrinted>2021-10-05T20:15:59Z</cp:lastPrinted>
  <dcterms:created xsi:type="dcterms:W3CDTF">2021-10-05T20:15:41Z</dcterms:created>
  <dcterms:modified xsi:type="dcterms:W3CDTF">2021-10-05T20:16:10Z</dcterms:modified>
</cp:coreProperties>
</file>