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orm-4B URS_booked" sheetId="1" r:id="rId1"/>
  </sheets>
  <externalReferences>
    <externalReference r:id="rId2"/>
    <externalReference r:id="rId3"/>
    <externalReference r:id="rId4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'[2]ACTUAL GENERATION'!$X$11</definedName>
    <definedName name="od">'[2]ACTUAL GENERATION'!$F$11</definedName>
    <definedName name="_xlnm.Print_Area" localSheetId="0">'Form-4B URS_booked'!$A$1:$BT$106</definedName>
  </definedNames>
  <calcPr calcId="125725"/>
</workbook>
</file>

<file path=xl/calcChain.xml><?xml version="1.0" encoding="utf-8"?>
<calcChain xmlns="http://schemas.openxmlformats.org/spreadsheetml/2006/main">
  <c r="BB145" i="1"/>
  <c r="AW108"/>
  <c r="AO108"/>
  <c r="AG108"/>
  <c r="Y108"/>
  <c r="Q108"/>
  <c r="I108"/>
  <c r="BS105"/>
  <c r="BB105"/>
  <c r="BB108" s="1"/>
  <c r="BA105"/>
  <c r="BA108" s="1"/>
  <c r="AZ105"/>
  <c r="AZ108" s="1"/>
  <c r="AY105"/>
  <c r="AY108" s="1"/>
  <c r="AX105"/>
  <c r="AX108" s="1"/>
  <c r="AW105"/>
  <c r="AV105"/>
  <c r="AV108" s="1"/>
  <c r="AU105"/>
  <c r="AU108" s="1"/>
  <c r="AT105"/>
  <c r="AT108" s="1"/>
  <c r="AS105"/>
  <c r="AS108" s="1"/>
  <c r="AR105"/>
  <c r="AR108" s="1"/>
  <c r="AQ105"/>
  <c r="AQ108" s="1"/>
  <c r="AP105"/>
  <c r="AP108" s="1"/>
  <c r="AO105"/>
  <c r="AN105"/>
  <c r="AN108" s="1"/>
  <c r="AM105"/>
  <c r="AM108" s="1"/>
  <c r="AL105"/>
  <c r="AL108" s="1"/>
  <c r="AK105"/>
  <c r="AK108" s="1"/>
  <c r="AJ105"/>
  <c r="AJ108" s="1"/>
  <c r="AI105"/>
  <c r="AI108" s="1"/>
  <c r="AH105"/>
  <c r="AH108" s="1"/>
  <c r="AG105"/>
  <c r="AF105"/>
  <c r="AF108" s="1"/>
  <c r="AE105"/>
  <c r="AE108" s="1"/>
  <c r="AD105"/>
  <c r="AD108" s="1"/>
  <c r="AC105"/>
  <c r="AC108" s="1"/>
  <c r="AB105"/>
  <c r="AB108" s="1"/>
  <c r="AA105"/>
  <c r="AA108" s="1"/>
  <c r="Z105"/>
  <c r="Z108" s="1"/>
  <c r="Y105"/>
  <c r="X105"/>
  <c r="X108" s="1"/>
  <c r="W105"/>
  <c r="W108" s="1"/>
  <c r="V105"/>
  <c r="V108" s="1"/>
  <c r="U105"/>
  <c r="U108" s="1"/>
  <c r="T105"/>
  <c r="T108" s="1"/>
  <c r="S105"/>
  <c r="S108" s="1"/>
  <c r="R105"/>
  <c r="R108" s="1"/>
  <c r="Q105"/>
  <c r="P105"/>
  <c r="P108" s="1"/>
  <c r="O105"/>
  <c r="O108" s="1"/>
  <c r="N105"/>
  <c r="N108" s="1"/>
  <c r="M105"/>
  <c r="M108" s="1"/>
  <c r="L105"/>
  <c r="L108" s="1"/>
  <c r="K105"/>
  <c r="K108" s="1"/>
  <c r="J105"/>
  <c r="J108" s="1"/>
  <c r="I105"/>
  <c r="H105"/>
  <c r="H108" s="1"/>
  <c r="G105"/>
  <c r="G108" s="1"/>
  <c r="F105"/>
  <c r="F108" s="1"/>
  <c r="E105"/>
  <c r="E108" s="1"/>
  <c r="D105"/>
  <c r="D108" s="1"/>
  <c r="C105"/>
  <c r="C108" s="1"/>
  <c r="B105"/>
  <c r="B108" s="1"/>
  <c r="BR104"/>
  <c r="BQ104"/>
  <c r="BP104"/>
  <c r="BO104"/>
  <c r="BM104"/>
  <c r="BL104"/>
  <c r="BK104"/>
  <c r="BJ104"/>
  <c r="BN104" s="1"/>
  <c r="BT104" s="1"/>
  <c r="BE104"/>
  <c r="BC104"/>
  <c r="BR103"/>
  <c r="BQ103"/>
  <c r="BP103"/>
  <c r="BO103"/>
  <c r="BM103"/>
  <c r="BL103"/>
  <c r="BK103"/>
  <c r="BJ103"/>
  <c r="BN103" s="1"/>
  <c r="BT103" s="1"/>
  <c r="BE103"/>
  <c r="BC103"/>
  <c r="BR102"/>
  <c r="BH102" s="1"/>
  <c r="BQ102"/>
  <c r="BP102"/>
  <c r="BO102"/>
  <c r="BM102"/>
  <c r="BL102"/>
  <c r="BK102"/>
  <c r="BJ102"/>
  <c r="BN102" s="1"/>
  <c r="BT102" s="1"/>
  <c r="BE102"/>
  <c r="BC102"/>
  <c r="BR101"/>
  <c r="BH101" s="1"/>
  <c r="BQ101"/>
  <c r="BP101"/>
  <c r="BO101"/>
  <c r="BM101"/>
  <c r="BL101"/>
  <c r="BK101"/>
  <c r="BJ101"/>
  <c r="BN101" s="1"/>
  <c r="BT101" s="1"/>
  <c r="BE101"/>
  <c r="BC101"/>
  <c r="BR100"/>
  <c r="BH100" s="1"/>
  <c r="BQ100"/>
  <c r="BP100"/>
  <c r="BO100"/>
  <c r="BM100"/>
  <c r="BL100"/>
  <c r="BK100"/>
  <c r="BJ100"/>
  <c r="BN100" s="1"/>
  <c r="BT100" s="1"/>
  <c r="BE100"/>
  <c r="BC100"/>
  <c r="BR99"/>
  <c r="BH99" s="1"/>
  <c r="BQ99"/>
  <c r="BP99"/>
  <c r="BO99"/>
  <c r="BM99"/>
  <c r="BL99"/>
  <c r="BK99"/>
  <c r="BJ99"/>
  <c r="BN99" s="1"/>
  <c r="BT99" s="1"/>
  <c r="BE99"/>
  <c r="BC99"/>
  <c r="BR98"/>
  <c r="BH98" s="1"/>
  <c r="BQ98"/>
  <c r="BP98"/>
  <c r="BO98"/>
  <c r="BM98"/>
  <c r="BL98"/>
  <c r="BK98"/>
  <c r="BJ98"/>
  <c r="BN98" s="1"/>
  <c r="BT98" s="1"/>
  <c r="BE98"/>
  <c r="BC98"/>
  <c r="BR97"/>
  <c r="BH97" s="1"/>
  <c r="BQ97"/>
  <c r="BP97"/>
  <c r="BO97"/>
  <c r="BM97"/>
  <c r="BL97"/>
  <c r="BK97"/>
  <c r="BJ97"/>
  <c r="BN97" s="1"/>
  <c r="BT97" s="1"/>
  <c r="BE97"/>
  <c r="BC97"/>
  <c r="BR96"/>
  <c r="BH96" s="1"/>
  <c r="BQ96"/>
  <c r="BP96"/>
  <c r="BO96"/>
  <c r="BM96"/>
  <c r="BL96"/>
  <c r="BK96"/>
  <c r="BJ96"/>
  <c r="BN96" s="1"/>
  <c r="BT96" s="1"/>
  <c r="BE96"/>
  <c r="BC96"/>
  <c r="BR95"/>
  <c r="BH95" s="1"/>
  <c r="BQ95"/>
  <c r="BP95"/>
  <c r="BO95"/>
  <c r="BM95"/>
  <c r="BL95"/>
  <c r="BK95"/>
  <c r="BJ95"/>
  <c r="BN95" s="1"/>
  <c r="BT95" s="1"/>
  <c r="BE95"/>
  <c r="BC95"/>
  <c r="BR94"/>
  <c r="BH94" s="1"/>
  <c r="BQ94"/>
  <c r="BP94"/>
  <c r="BO94"/>
  <c r="BM94"/>
  <c r="BL94"/>
  <c r="BK94"/>
  <c r="BJ94"/>
  <c r="BN94" s="1"/>
  <c r="BT94" s="1"/>
  <c r="BE94"/>
  <c r="BC94"/>
  <c r="BR93"/>
  <c r="BH93" s="1"/>
  <c r="BQ93"/>
  <c r="BP93"/>
  <c r="BO93"/>
  <c r="BM93"/>
  <c r="BL93"/>
  <c r="BK93"/>
  <c r="BJ93"/>
  <c r="BN93" s="1"/>
  <c r="BT93" s="1"/>
  <c r="BE93"/>
  <c r="BC93"/>
  <c r="BR92"/>
  <c r="BH92" s="1"/>
  <c r="BQ92"/>
  <c r="BP92"/>
  <c r="BO92"/>
  <c r="BM92"/>
  <c r="BL92"/>
  <c r="BK92"/>
  <c r="BJ92"/>
  <c r="BN92" s="1"/>
  <c r="BT92" s="1"/>
  <c r="BE92"/>
  <c r="BC92"/>
  <c r="BR91"/>
  <c r="BH91" s="1"/>
  <c r="BQ91"/>
  <c r="BP91"/>
  <c r="BO91"/>
  <c r="BM91"/>
  <c r="BL91"/>
  <c r="BK91"/>
  <c r="BJ91"/>
  <c r="BN91" s="1"/>
  <c r="BT91" s="1"/>
  <c r="BE91"/>
  <c r="BC91"/>
  <c r="BR90"/>
  <c r="BH90" s="1"/>
  <c r="BQ90"/>
  <c r="BP90"/>
  <c r="BO90"/>
  <c r="BM90"/>
  <c r="BL90"/>
  <c r="BK90"/>
  <c r="BJ90"/>
  <c r="BN90" s="1"/>
  <c r="BT90" s="1"/>
  <c r="BE90"/>
  <c r="BC90"/>
  <c r="BR89"/>
  <c r="BH89" s="1"/>
  <c r="BQ89"/>
  <c r="BP89"/>
  <c r="BO89"/>
  <c r="BM89"/>
  <c r="BL89"/>
  <c r="BK89"/>
  <c r="BJ89"/>
  <c r="BN89" s="1"/>
  <c r="BT89" s="1"/>
  <c r="BE89"/>
  <c r="BC89"/>
  <c r="BR88"/>
  <c r="BH88" s="1"/>
  <c r="BQ88"/>
  <c r="BP88"/>
  <c r="BO88"/>
  <c r="BM88"/>
  <c r="BL88"/>
  <c r="BK88"/>
  <c r="BJ88"/>
  <c r="BN88" s="1"/>
  <c r="BT88" s="1"/>
  <c r="BE88"/>
  <c r="BC88"/>
  <c r="BR87"/>
  <c r="BH87" s="1"/>
  <c r="BQ87"/>
  <c r="BP87"/>
  <c r="BO87"/>
  <c r="BM87"/>
  <c r="BL87"/>
  <c r="BK87"/>
  <c r="BJ87"/>
  <c r="BN87" s="1"/>
  <c r="BT87" s="1"/>
  <c r="BE87"/>
  <c r="BC87"/>
  <c r="BR86"/>
  <c r="BH86" s="1"/>
  <c r="BQ86"/>
  <c r="BP86"/>
  <c r="BO86"/>
  <c r="BM86"/>
  <c r="BL86"/>
  <c r="BK86"/>
  <c r="BJ86"/>
  <c r="BN86" s="1"/>
  <c r="BT86" s="1"/>
  <c r="BE86"/>
  <c r="BC86"/>
  <c r="BR85"/>
  <c r="BH85" s="1"/>
  <c r="BQ85"/>
  <c r="BP85"/>
  <c r="BO85"/>
  <c r="BM85"/>
  <c r="BL85"/>
  <c r="BK85"/>
  <c r="BJ85"/>
  <c r="BN85" s="1"/>
  <c r="BT85" s="1"/>
  <c r="BE85"/>
  <c r="BC85"/>
  <c r="BR84"/>
  <c r="BH84" s="1"/>
  <c r="BQ84"/>
  <c r="BP84"/>
  <c r="BO84"/>
  <c r="BM84"/>
  <c r="BL84"/>
  <c r="BK84"/>
  <c r="BJ84"/>
  <c r="BN84" s="1"/>
  <c r="BT84" s="1"/>
  <c r="BE84"/>
  <c r="BC84"/>
  <c r="BR83"/>
  <c r="BH83" s="1"/>
  <c r="BQ83"/>
  <c r="BP83"/>
  <c r="BO83"/>
  <c r="BM83"/>
  <c r="BL83"/>
  <c r="BK83"/>
  <c r="BJ83"/>
  <c r="BN83" s="1"/>
  <c r="BT83" s="1"/>
  <c r="BE83"/>
  <c r="BC83"/>
  <c r="BR82"/>
  <c r="BH82" s="1"/>
  <c r="BP82"/>
  <c r="BO82"/>
  <c r="BQ82" s="1"/>
  <c r="BM82"/>
  <c r="BL82"/>
  <c r="BK82"/>
  <c r="BJ82"/>
  <c r="BN82" s="1"/>
  <c r="BE82"/>
  <c r="BC82"/>
  <c r="BR81"/>
  <c r="BH81" s="1"/>
  <c r="BP81"/>
  <c r="BO81"/>
  <c r="BQ81" s="1"/>
  <c r="BM81"/>
  <c r="BL81"/>
  <c r="BK81"/>
  <c r="BJ81"/>
  <c r="BN81" s="1"/>
  <c r="BT81" s="1"/>
  <c r="BE81"/>
  <c r="BC81"/>
  <c r="BR80"/>
  <c r="BH80" s="1"/>
  <c r="BP80"/>
  <c r="BO80"/>
  <c r="BQ80" s="1"/>
  <c r="BM80"/>
  <c r="BL80"/>
  <c r="BK80"/>
  <c r="BJ80"/>
  <c r="BN80" s="1"/>
  <c r="BT80" s="1"/>
  <c r="BE80"/>
  <c r="BC80"/>
  <c r="BR79"/>
  <c r="BH79" s="1"/>
  <c r="BP79"/>
  <c r="BO79"/>
  <c r="BQ79" s="1"/>
  <c r="BM79"/>
  <c r="BL79"/>
  <c r="BK79"/>
  <c r="BJ79"/>
  <c r="BN79" s="1"/>
  <c r="BE79"/>
  <c r="BC79"/>
  <c r="BR78"/>
  <c r="BH78" s="1"/>
  <c r="BP78"/>
  <c r="BO78"/>
  <c r="BQ78" s="1"/>
  <c r="BM78"/>
  <c r="BL78"/>
  <c r="BK78"/>
  <c r="BJ78"/>
  <c r="BN78" s="1"/>
  <c r="BT78" s="1"/>
  <c r="BE78"/>
  <c r="BC78"/>
  <c r="BR77"/>
  <c r="BH77" s="1"/>
  <c r="BP77"/>
  <c r="BO77"/>
  <c r="BQ77" s="1"/>
  <c r="BM77"/>
  <c r="BL77"/>
  <c r="BK77"/>
  <c r="BJ77"/>
  <c r="BN77" s="1"/>
  <c r="BT77" s="1"/>
  <c r="BE77"/>
  <c r="BC77"/>
  <c r="BR76"/>
  <c r="BH76" s="1"/>
  <c r="BP76"/>
  <c r="BO76"/>
  <c r="BQ76" s="1"/>
  <c r="BM76"/>
  <c r="BL76"/>
  <c r="BK76"/>
  <c r="BJ76"/>
  <c r="BN76" s="1"/>
  <c r="BT76" s="1"/>
  <c r="BE76"/>
  <c r="BC76"/>
  <c r="BR75"/>
  <c r="BH75" s="1"/>
  <c r="BP75"/>
  <c r="BO75"/>
  <c r="BQ75" s="1"/>
  <c r="BM75"/>
  <c r="BL75"/>
  <c r="BK75"/>
  <c r="BJ75"/>
  <c r="BN75" s="1"/>
  <c r="BT75" s="1"/>
  <c r="BE75"/>
  <c r="BC75"/>
  <c r="BR74"/>
  <c r="BH74" s="1"/>
  <c r="BP74"/>
  <c r="BO74"/>
  <c r="BQ74" s="1"/>
  <c r="BM74"/>
  <c r="BL74"/>
  <c r="BK74"/>
  <c r="BJ74"/>
  <c r="BN74" s="1"/>
  <c r="BE74"/>
  <c r="BC74"/>
  <c r="BR73"/>
  <c r="BH73" s="1"/>
  <c r="BP73"/>
  <c r="BO73"/>
  <c r="BQ73" s="1"/>
  <c r="BM73"/>
  <c r="BL73"/>
  <c r="BK73"/>
  <c r="BJ73"/>
  <c r="BN73" s="1"/>
  <c r="BE73"/>
  <c r="BC73"/>
  <c r="BR72"/>
  <c r="BH72" s="1"/>
  <c r="BP72"/>
  <c r="BO72"/>
  <c r="BQ72" s="1"/>
  <c r="BM72"/>
  <c r="BL72"/>
  <c r="BK72"/>
  <c r="BJ72"/>
  <c r="BN72" s="1"/>
  <c r="BT72" s="1"/>
  <c r="BE72"/>
  <c r="BC72"/>
  <c r="BR71"/>
  <c r="BH71" s="1"/>
  <c r="BP71"/>
  <c r="BO71"/>
  <c r="BQ71" s="1"/>
  <c r="BM71"/>
  <c r="BL71"/>
  <c r="BK71"/>
  <c r="BJ71"/>
  <c r="BN71" s="1"/>
  <c r="BE71"/>
  <c r="BC71"/>
  <c r="BR70"/>
  <c r="BH70" s="1"/>
  <c r="BP70"/>
  <c r="BO70"/>
  <c r="BQ70" s="1"/>
  <c r="BM70"/>
  <c r="BL70"/>
  <c r="BK70"/>
  <c r="BJ70"/>
  <c r="BN70" s="1"/>
  <c r="BT70" s="1"/>
  <c r="BE70"/>
  <c r="BC70"/>
  <c r="BR69"/>
  <c r="BH69" s="1"/>
  <c r="BP69"/>
  <c r="BO69"/>
  <c r="BQ69" s="1"/>
  <c r="BM69"/>
  <c r="BL69"/>
  <c r="BK69"/>
  <c r="BJ69"/>
  <c r="BN69" s="1"/>
  <c r="BT69" s="1"/>
  <c r="BE69"/>
  <c r="BC69"/>
  <c r="BR68"/>
  <c r="BH68" s="1"/>
  <c r="BP68"/>
  <c r="BO68"/>
  <c r="BQ68" s="1"/>
  <c r="BM68"/>
  <c r="BL68"/>
  <c r="BK68"/>
  <c r="BJ68"/>
  <c r="BN68" s="1"/>
  <c r="BT68" s="1"/>
  <c r="BE68"/>
  <c r="BC68"/>
  <c r="BR67"/>
  <c r="BH67" s="1"/>
  <c r="BP67"/>
  <c r="BO67"/>
  <c r="BQ67" s="1"/>
  <c r="BM67"/>
  <c r="BL67"/>
  <c r="BK67"/>
  <c r="BJ67"/>
  <c r="BN67" s="1"/>
  <c r="BT67" s="1"/>
  <c r="BE67"/>
  <c r="BC67"/>
  <c r="BR66"/>
  <c r="BH66" s="1"/>
  <c r="BP66"/>
  <c r="BO66"/>
  <c r="BG66" s="1"/>
  <c r="BM66"/>
  <c r="BL66"/>
  <c r="BK66"/>
  <c r="BJ66"/>
  <c r="BN66" s="1"/>
  <c r="BE66"/>
  <c r="BC66"/>
  <c r="BR65"/>
  <c r="BH65" s="1"/>
  <c r="BP65"/>
  <c r="BO65"/>
  <c r="BQ65" s="1"/>
  <c r="BM65"/>
  <c r="BL65"/>
  <c r="BK65"/>
  <c r="BJ65"/>
  <c r="BN65" s="1"/>
  <c r="BT65" s="1"/>
  <c r="BE65"/>
  <c r="BC65"/>
  <c r="BR64"/>
  <c r="BH64" s="1"/>
  <c r="BP64"/>
  <c r="BO64"/>
  <c r="BQ64" s="1"/>
  <c r="BM64"/>
  <c r="BL64"/>
  <c r="BK64"/>
  <c r="BJ64"/>
  <c r="BN64" s="1"/>
  <c r="BT64" s="1"/>
  <c r="BE64"/>
  <c r="BC64"/>
  <c r="BR63"/>
  <c r="BH63" s="1"/>
  <c r="BP63"/>
  <c r="BO63"/>
  <c r="BG63" s="1"/>
  <c r="BM63"/>
  <c r="BL63"/>
  <c r="BK63"/>
  <c r="BJ63"/>
  <c r="BN63" s="1"/>
  <c r="BE63"/>
  <c r="BC63"/>
  <c r="BR62"/>
  <c r="BH62" s="1"/>
  <c r="BP62"/>
  <c r="BO62"/>
  <c r="BQ62" s="1"/>
  <c r="BM62"/>
  <c r="BL62"/>
  <c r="BK62"/>
  <c r="BJ62"/>
  <c r="BN62" s="1"/>
  <c r="BT62" s="1"/>
  <c r="BE62"/>
  <c r="BC62"/>
  <c r="BR61"/>
  <c r="BH61" s="1"/>
  <c r="BP61"/>
  <c r="BO61"/>
  <c r="BQ61" s="1"/>
  <c r="BM61"/>
  <c r="BL61"/>
  <c r="BK61"/>
  <c r="BJ61"/>
  <c r="BN61" s="1"/>
  <c r="BT61" s="1"/>
  <c r="BE61"/>
  <c r="BC61"/>
  <c r="BR60"/>
  <c r="BH60" s="1"/>
  <c r="BP60"/>
  <c r="BO60"/>
  <c r="BG60" s="1"/>
  <c r="BM60"/>
  <c r="BL60"/>
  <c r="BK60"/>
  <c r="BJ60"/>
  <c r="BN60" s="1"/>
  <c r="BE60"/>
  <c r="BC60"/>
  <c r="BR59"/>
  <c r="BH59" s="1"/>
  <c r="BP59"/>
  <c r="BO59"/>
  <c r="BG59" s="1"/>
  <c r="BM59"/>
  <c r="BL59"/>
  <c r="BK59"/>
  <c r="BJ59"/>
  <c r="BN59" s="1"/>
  <c r="BE59"/>
  <c r="BC59"/>
  <c r="BR58"/>
  <c r="BH58" s="1"/>
  <c r="BP58"/>
  <c r="BO58"/>
  <c r="BQ58" s="1"/>
  <c r="BM58"/>
  <c r="BL58"/>
  <c r="BK58"/>
  <c r="BJ58"/>
  <c r="BN58" s="1"/>
  <c r="BE58"/>
  <c r="BC58"/>
  <c r="BR57"/>
  <c r="BH57" s="1"/>
  <c r="BP57"/>
  <c r="BO57"/>
  <c r="BM57"/>
  <c r="BL57"/>
  <c r="BK57"/>
  <c r="BJ57"/>
  <c r="BN57" s="1"/>
  <c r="BE57"/>
  <c r="BC57"/>
  <c r="BR56"/>
  <c r="BH56" s="1"/>
  <c r="BP56"/>
  <c r="BO56"/>
  <c r="BG56" s="1"/>
  <c r="BM56"/>
  <c r="BL56"/>
  <c r="BK56"/>
  <c r="BJ56"/>
  <c r="BN56" s="1"/>
  <c r="BE56"/>
  <c r="BC56"/>
  <c r="BR55"/>
  <c r="BH55" s="1"/>
  <c r="BP55"/>
  <c r="BO55"/>
  <c r="BG55" s="1"/>
  <c r="BM55"/>
  <c r="BL55"/>
  <c r="BK55"/>
  <c r="BJ55"/>
  <c r="BN55" s="1"/>
  <c r="BE55"/>
  <c r="BC55"/>
  <c r="BR54"/>
  <c r="BH54" s="1"/>
  <c r="BP54"/>
  <c r="BO54"/>
  <c r="BG54" s="1"/>
  <c r="BM54"/>
  <c r="BL54"/>
  <c r="BK54"/>
  <c r="BJ54"/>
  <c r="BN54" s="1"/>
  <c r="BE54"/>
  <c r="BC54"/>
  <c r="BR53"/>
  <c r="BH53" s="1"/>
  <c r="BP53"/>
  <c r="BO53"/>
  <c r="BM53"/>
  <c r="BL53"/>
  <c r="BK53"/>
  <c r="BJ53"/>
  <c r="BN53" s="1"/>
  <c r="BE53"/>
  <c r="BC53"/>
  <c r="BR52"/>
  <c r="BH52" s="1"/>
  <c r="BP52"/>
  <c r="BO52"/>
  <c r="BG52" s="1"/>
  <c r="BM52"/>
  <c r="BL52"/>
  <c r="BK52"/>
  <c r="BJ52"/>
  <c r="BN52" s="1"/>
  <c r="BE52"/>
  <c r="BC52"/>
  <c r="BR51"/>
  <c r="BH51" s="1"/>
  <c r="BP51"/>
  <c r="BO51"/>
  <c r="BG51" s="1"/>
  <c r="BM51"/>
  <c r="BL51"/>
  <c r="BK51"/>
  <c r="BJ51"/>
  <c r="BN51" s="1"/>
  <c r="BE51"/>
  <c r="BC51"/>
  <c r="BR50"/>
  <c r="BH50" s="1"/>
  <c r="BP50"/>
  <c r="BO50"/>
  <c r="BG50" s="1"/>
  <c r="BM50"/>
  <c r="BL50"/>
  <c r="BK50"/>
  <c r="BJ50"/>
  <c r="BN50" s="1"/>
  <c r="BE50"/>
  <c r="BC50"/>
  <c r="BR49"/>
  <c r="BH49" s="1"/>
  <c r="BP49"/>
  <c r="BO49"/>
  <c r="BM49"/>
  <c r="BL49"/>
  <c r="BK49"/>
  <c r="BJ49"/>
  <c r="BN49" s="1"/>
  <c r="BE49"/>
  <c r="BC49"/>
  <c r="BR48"/>
  <c r="BH48" s="1"/>
  <c r="BP48"/>
  <c r="BO48"/>
  <c r="BG48" s="1"/>
  <c r="BM48"/>
  <c r="BL48"/>
  <c r="BK48"/>
  <c r="BJ48"/>
  <c r="BN48" s="1"/>
  <c r="BE48"/>
  <c r="BC48"/>
  <c r="BR47"/>
  <c r="BH47" s="1"/>
  <c r="BP47"/>
  <c r="BO47"/>
  <c r="BG47" s="1"/>
  <c r="BM47"/>
  <c r="BL47"/>
  <c r="BK47"/>
  <c r="BJ47"/>
  <c r="BN47" s="1"/>
  <c r="BE47"/>
  <c r="BC47"/>
  <c r="BR46"/>
  <c r="BH46" s="1"/>
  <c r="BP46"/>
  <c r="BO46"/>
  <c r="BG46" s="1"/>
  <c r="BM46"/>
  <c r="BL46"/>
  <c r="BK46"/>
  <c r="BJ46"/>
  <c r="BN46" s="1"/>
  <c r="BE46"/>
  <c r="BC46"/>
  <c r="BR45"/>
  <c r="BH45" s="1"/>
  <c r="BP45"/>
  <c r="BO45"/>
  <c r="BM45"/>
  <c r="BL45"/>
  <c r="BK45"/>
  <c r="BJ45"/>
  <c r="BN45" s="1"/>
  <c r="BE45"/>
  <c r="BC45"/>
  <c r="BR44"/>
  <c r="BH44" s="1"/>
  <c r="BP44"/>
  <c r="BO44"/>
  <c r="BG44" s="1"/>
  <c r="BM44"/>
  <c r="BL44"/>
  <c r="BK44"/>
  <c r="BJ44"/>
  <c r="BN44" s="1"/>
  <c r="BE44"/>
  <c r="BC44"/>
  <c r="BR43"/>
  <c r="BH43" s="1"/>
  <c r="BP43"/>
  <c r="BO43"/>
  <c r="BG43" s="1"/>
  <c r="BM43"/>
  <c r="BL43"/>
  <c r="BK43"/>
  <c r="BJ43"/>
  <c r="BN43" s="1"/>
  <c r="BE43"/>
  <c r="BC43"/>
  <c r="BR42"/>
  <c r="BH42" s="1"/>
  <c r="BP42"/>
  <c r="BO42"/>
  <c r="BG42" s="1"/>
  <c r="BM42"/>
  <c r="BL42"/>
  <c r="BK42"/>
  <c r="BJ42"/>
  <c r="BN42" s="1"/>
  <c r="BE42"/>
  <c r="BC42"/>
  <c r="BR41"/>
  <c r="BH41" s="1"/>
  <c r="BP41"/>
  <c r="BO41"/>
  <c r="BM41"/>
  <c r="BL41"/>
  <c r="BK41"/>
  <c r="BJ41"/>
  <c r="BN41" s="1"/>
  <c r="BE41"/>
  <c r="BC41"/>
  <c r="BR40"/>
  <c r="BH40" s="1"/>
  <c r="BP40"/>
  <c r="BO40"/>
  <c r="BG40" s="1"/>
  <c r="BM40"/>
  <c r="BL40"/>
  <c r="BK40"/>
  <c r="BJ40"/>
  <c r="BN40" s="1"/>
  <c r="BE40"/>
  <c r="BC40"/>
  <c r="BR39"/>
  <c r="BH39" s="1"/>
  <c r="BP39"/>
  <c r="BO39"/>
  <c r="BG39" s="1"/>
  <c r="BM39"/>
  <c r="BL39"/>
  <c r="BK39"/>
  <c r="BJ39"/>
  <c r="BN39" s="1"/>
  <c r="BE39"/>
  <c r="BC39"/>
  <c r="BR38"/>
  <c r="BH38" s="1"/>
  <c r="BP38"/>
  <c r="BO38"/>
  <c r="BQ38" s="1"/>
  <c r="BM38"/>
  <c r="BL38"/>
  <c r="BK38"/>
  <c r="BJ38"/>
  <c r="BN38" s="1"/>
  <c r="BT38" s="1"/>
  <c r="BE38"/>
  <c r="BC38"/>
  <c r="BR37"/>
  <c r="BH37" s="1"/>
  <c r="BP37"/>
  <c r="BO37"/>
  <c r="BM37"/>
  <c r="BL37"/>
  <c r="BK37"/>
  <c r="BJ37"/>
  <c r="BN37" s="1"/>
  <c r="BE37"/>
  <c r="BC37"/>
  <c r="BR36"/>
  <c r="BH36" s="1"/>
  <c r="BP36"/>
  <c r="BO36"/>
  <c r="BG36" s="1"/>
  <c r="BM36"/>
  <c r="BL36"/>
  <c r="BK36"/>
  <c r="BJ36"/>
  <c r="BN36" s="1"/>
  <c r="BE36"/>
  <c r="BC36"/>
  <c r="BR35"/>
  <c r="BH35" s="1"/>
  <c r="BP35"/>
  <c r="BO35"/>
  <c r="BG35" s="1"/>
  <c r="BM35"/>
  <c r="BL35"/>
  <c r="BK35"/>
  <c r="BJ35"/>
  <c r="BN35" s="1"/>
  <c r="BE35"/>
  <c r="BC35"/>
  <c r="BR34"/>
  <c r="BH34" s="1"/>
  <c r="BP34"/>
  <c r="BO34"/>
  <c r="BG34" s="1"/>
  <c r="BM34"/>
  <c r="BL34"/>
  <c r="BK34"/>
  <c r="BJ34"/>
  <c r="BN34" s="1"/>
  <c r="BE34"/>
  <c r="BC34"/>
  <c r="BR33"/>
  <c r="BH33" s="1"/>
  <c r="BP33"/>
  <c r="BO33"/>
  <c r="BQ33" s="1"/>
  <c r="BM33"/>
  <c r="BL33"/>
  <c r="BK33"/>
  <c r="BJ33"/>
  <c r="BN33" s="1"/>
  <c r="BT33" s="1"/>
  <c r="BE33"/>
  <c r="BC33"/>
  <c r="BR32"/>
  <c r="BH32" s="1"/>
  <c r="BP32"/>
  <c r="BO32"/>
  <c r="BG32" s="1"/>
  <c r="BM32"/>
  <c r="BL32"/>
  <c r="BK32"/>
  <c r="BJ32"/>
  <c r="BN32" s="1"/>
  <c r="BE32"/>
  <c r="BC32"/>
  <c r="BR31"/>
  <c r="BH31" s="1"/>
  <c r="BP31"/>
  <c r="BO31"/>
  <c r="BG31" s="1"/>
  <c r="BM31"/>
  <c r="BL31"/>
  <c r="BK31"/>
  <c r="BJ31"/>
  <c r="BN31" s="1"/>
  <c r="BE31"/>
  <c r="BC31"/>
  <c r="BR30"/>
  <c r="BH30" s="1"/>
  <c r="BP30"/>
  <c r="BO30"/>
  <c r="BG30" s="1"/>
  <c r="BM30"/>
  <c r="BL30"/>
  <c r="BK30"/>
  <c r="BJ30"/>
  <c r="BN30" s="1"/>
  <c r="BE30"/>
  <c r="BC30"/>
  <c r="BR29"/>
  <c r="BH29" s="1"/>
  <c r="BP29"/>
  <c r="BO29"/>
  <c r="BM29"/>
  <c r="BL29"/>
  <c r="BK29"/>
  <c r="BJ29"/>
  <c r="BN29" s="1"/>
  <c r="BE29"/>
  <c r="BC29"/>
  <c r="BR28"/>
  <c r="BH28" s="1"/>
  <c r="BP28"/>
  <c r="BO28"/>
  <c r="BG28" s="1"/>
  <c r="BM28"/>
  <c r="BL28"/>
  <c r="BK28"/>
  <c r="BJ28"/>
  <c r="BN28" s="1"/>
  <c r="BE28"/>
  <c r="BC28"/>
  <c r="BR27"/>
  <c r="BH27" s="1"/>
  <c r="BP27"/>
  <c r="BO27"/>
  <c r="BG27" s="1"/>
  <c r="BM27"/>
  <c r="BL27"/>
  <c r="BK27"/>
  <c r="BJ27"/>
  <c r="BN27" s="1"/>
  <c r="BE27"/>
  <c r="BC27"/>
  <c r="BR26"/>
  <c r="BH26" s="1"/>
  <c r="BP26"/>
  <c r="BO26"/>
  <c r="BG26" s="1"/>
  <c r="BM26"/>
  <c r="BL26"/>
  <c r="BK26"/>
  <c r="BJ26"/>
  <c r="BN26" s="1"/>
  <c r="BE26"/>
  <c r="BC26"/>
  <c r="BR25"/>
  <c r="BH25" s="1"/>
  <c r="BP25"/>
  <c r="BO25"/>
  <c r="BM25"/>
  <c r="BL25"/>
  <c r="BK25"/>
  <c r="BJ25"/>
  <c r="BN25" s="1"/>
  <c r="BE25"/>
  <c r="BC25"/>
  <c r="BR24"/>
  <c r="BH24" s="1"/>
  <c r="BP24"/>
  <c r="BO24"/>
  <c r="BG24" s="1"/>
  <c r="BM24"/>
  <c r="BL24"/>
  <c r="BK24"/>
  <c r="BJ24"/>
  <c r="BN24" s="1"/>
  <c r="BE24"/>
  <c r="BC24"/>
  <c r="BR23"/>
  <c r="BH23" s="1"/>
  <c r="BP23"/>
  <c r="BO23"/>
  <c r="BG23" s="1"/>
  <c r="BM23"/>
  <c r="BL23"/>
  <c r="BK23"/>
  <c r="BJ23"/>
  <c r="BN23" s="1"/>
  <c r="BE23"/>
  <c r="BC23"/>
  <c r="BR22"/>
  <c r="BH22" s="1"/>
  <c r="BP22"/>
  <c r="BO22"/>
  <c r="BG22" s="1"/>
  <c r="BM22"/>
  <c r="BL22"/>
  <c r="BK22"/>
  <c r="BJ22"/>
  <c r="BN22" s="1"/>
  <c r="BE22"/>
  <c r="BC22"/>
  <c r="BR21"/>
  <c r="BH21" s="1"/>
  <c r="BP21"/>
  <c r="BO21"/>
  <c r="BM21"/>
  <c r="BL21"/>
  <c r="BK21"/>
  <c r="BJ21"/>
  <c r="BN21" s="1"/>
  <c r="BE21"/>
  <c r="BC21"/>
  <c r="BR20"/>
  <c r="BH20" s="1"/>
  <c r="BP20"/>
  <c r="BO20"/>
  <c r="BG20" s="1"/>
  <c r="BM20"/>
  <c r="BL20"/>
  <c r="BK20"/>
  <c r="BJ20"/>
  <c r="BN20" s="1"/>
  <c r="BE20"/>
  <c r="BC20"/>
  <c r="BR19"/>
  <c r="BH19" s="1"/>
  <c r="BP19"/>
  <c r="BO19"/>
  <c r="BG19" s="1"/>
  <c r="BM19"/>
  <c r="BL19"/>
  <c r="BK19"/>
  <c r="BJ19"/>
  <c r="BN19" s="1"/>
  <c r="BE19"/>
  <c r="BC19"/>
  <c r="BR18"/>
  <c r="BH18" s="1"/>
  <c r="BP18"/>
  <c r="BO18"/>
  <c r="BG18" s="1"/>
  <c r="BM18"/>
  <c r="BL18"/>
  <c r="BK18"/>
  <c r="BJ18"/>
  <c r="BN18" s="1"/>
  <c r="BE18"/>
  <c r="BC18"/>
  <c r="BR17"/>
  <c r="BH17" s="1"/>
  <c r="BP17"/>
  <c r="BO17"/>
  <c r="BM17"/>
  <c r="BL17"/>
  <c r="BK17"/>
  <c r="BJ17"/>
  <c r="BN17" s="1"/>
  <c r="BE17"/>
  <c r="BC17"/>
  <c r="BR16"/>
  <c r="BH16" s="1"/>
  <c r="BP16"/>
  <c r="BO16"/>
  <c r="BG16" s="1"/>
  <c r="BM16"/>
  <c r="BL16"/>
  <c r="BK16"/>
  <c r="BJ16"/>
  <c r="BN16" s="1"/>
  <c r="BE16"/>
  <c r="BC16"/>
  <c r="BR15"/>
  <c r="BH15" s="1"/>
  <c r="BP15"/>
  <c r="BO15"/>
  <c r="BG15" s="1"/>
  <c r="BM15"/>
  <c r="BL15"/>
  <c r="BK15"/>
  <c r="BJ15"/>
  <c r="BN15" s="1"/>
  <c r="BE15"/>
  <c r="BC15"/>
  <c r="BR14"/>
  <c r="BH14" s="1"/>
  <c r="BP14"/>
  <c r="BO14"/>
  <c r="BG14" s="1"/>
  <c r="BM14"/>
  <c r="BL14"/>
  <c r="BK14"/>
  <c r="BJ14"/>
  <c r="BN14" s="1"/>
  <c r="BE14"/>
  <c r="BC14"/>
  <c r="BR13"/>
  <c r="BH13" s="1"/>
  <c r="BP13"/>
  <c r="BO13"/>
  <c r="BQ13" s="1"/>
  <c r="BM13"/>
  <c r="BL13"/>
  <c r="BK13"/>
  <c r="BJ13"/>
  <c r="BN13" s="1"/>
  <c r="BT13" s="1"/>
  <c r="BE13"/>
  <c r="BC13"/>
  <c r="BR12"/>
  <c r="BH12" s="1"/>
  <c r="BP12"/>
  <c r="BO12"/>
  <c r="BG12" s="1"/>
  <c r="BM12"/>
  <c r="BL12"/>
  <c r="BK12"/>
  <c r="BJ12"/>
  <c r="BN12" s="1"/>
  <c r="BE12"/>
  <c r="BC12"/>
  <c r="BR11"/>
  <c r="BH11" s="1"/>
  <c r="BP11"/>
  <c r="BO11"/>
  <c r="BG11" s="1"/>
  <c r="BM11"/>
  <c r="BL11"/>
  <c r="BK11"/>
  <c r="BJ11"/>
  <c r="BN11" s="1"/>
  <c r="BE11"/>
  <c r="BC11"/>
  <c r="BR10"/>
  <c r="BH10" s="1"/>
  <c r="BP10"/>
  <c r="BO10"/>
  <c r="BG10" s="1"/>
  <c r="BM10"/>
  <c r="BL10"/>
  <c r="BK10"/>
  <c r="BJ10"/>
  <c r="BN10" s="1"/>
  <c r="BE10"/>
  <c r="BC10"/>
  <c r="BR9"/>
  <c r="BR105" s="1"/>
  <c r="BP9"/>
  <c r="BP105" s="1"/>
  <c r="BO9"/>
  <c r="BO105" s="1"/>
  <c r="BM9"/>
  <c r="BM105" s="1"/>
  <c r="BL9"/>
  <c r="BL105" s="1"/>
  <c r="BK9"/>
  <c r="BK105" s="1"/>
  <c r="BJ9"/>
  <c r="BN9" s="1"/>
  <c r="BE9"/>
  <c r="BE105" s="1"/>
  <c r="BC9"/>
  <c r="BC105" s="1"/>
  <c r="BD4"/>
  <c r="AE4"/>
  <c r="BG3"/>
  <c r="BF3"/>
  <c r="BE3"/>
  <c r="BD3"/>
  <c r="BE4" s="1"/>
  <c r="BE5" s="1"/>
  <c r="BN105" l="1"/>
  <c r="BT58"/>
  <c r="BG21"/>
  <c r="BG29"/>
  <c r="BG37"/>
  <c r="BT41"/>
  <c r="BG45"/>
  <c r="BT49"/>
  <c r="BG53"/>
  <c r="BT57"/>
  <c r="BT73"/>
  <c r="BT40"/>
  <c r="BT39"/>
  <c r="BT63"/>
  <c r="BT71"/>
  <c r="BT79"/>
  <c r="BT14"/>
  <c r="BT54"/>
  <c r="BG17"/>
  <c r="BT21"/>
  <c r="BG25"/>
  <c r="BG41"/>
  <c r="BG49"/>
  <c r="BG57"/>
  <c r="BC108"/>
  <c r="BC109" s="1"/>
  <c r="BT20"/>
  <c r="BT28"/>
  <c r="BT44"/>
  <c r="BT52"/>
  <c r="BT43"/>
  <c r="BT59"/>
  <c r="BT26"/>
  <c r="BT74"/>
  <c r="BT82"/>
  <c r="BQ9"/>
  <c r="BQ105" s="1"/>
  <c r="BQ15"/>
  <c r="BT15" s="1"/>
  <c r="BQ16"/>
  <c r="BT16" s="1"/>
  <c r="BQ17"/>
  <c r="BT17" s="1"/>
  <c r="BQ20"/>
  <c r="BQ21"/>
  <c r="BQ22"/>
  <c r="BT22" s="1"/>
  <c r="BQ23"/>
  <c r="BT23" s="1"/>
  <c r="BQ24"/>
  <c r="BT24" s="1"/>
  <c r="BQ25"/>
  <c r="BT25" s="1"/>
  <c r="BQ26"/>
  <c r="BQ27"/>
  <c r="BT27" s="1"/>
  <c r="BQ29"/>
  <c r="BT29" s="1"/>
  <c r="BQ30"/>
  <c r="BT30" s="1"/>
  <c r="BQ32"/>
  <c r="BT32" s="1"/>
  <c r="BQ35"/>
  <c r="BT35" s="1"/>
  <c r="BQ36"/>
  <c r="BT36" s="1"/>
  <c r="BQ39"/>
  <c r="BQ41"/>
  <c r="BQ42"/>
  <c r="BT42" s="1"/>
  <c r="BQ43"/>
  <c r="BQ44"/>
  <c r="BQ45"/>
  <c r="BT45" s="1"/>
  <c r="BQ46"/>
  <c r="BT46" s="1"/>
  <c r="BQ47"/>
  <c r="BT47" s="1"/>
  <c r="BQ48"/>
  <c r="BT48" s="1"/>
  <c r="BQ49"/>
  <c r="BQ50"/>
  <c r="BT50" s="1"/>
  <c r="BQ51"/>
  <c r="BT51" s="1"/>
  <c r="BQ52"/>
  <c r="BQ53"/>
  <c r="BT53" s="1"/>
  <c r="BQ54"/>
  <c r="BQ55"/>
  <c r="BT55" s="1"/>
  <c r="BQ56"/>
  <c r="BT56" s="1"/>
  <c r="BQ57"/>
  <c r="BQ59"/>
  <c r="BQ60"/>
  <c r="BT60" s="1"/>
  <c r="BQ63"/>
  <c r="BQ66"/>
  <c r="BT66" s="1"/>
  <c r="BQ10"/>
  <c r="BT10" s="1"/>
  <c r="BQ11"/>
  <c r="BT11" s="1"/>
  <c r="BQ12"/>
  <c r="BT12" s="1"/>
  <c r="BQ14"/>
  <c r="BQ18"/>
  <c r="BT18" s="1"/>
  <c r="BQ19"/>
  <c r="BT19" s="1"/>
  <c r="BQ28"/>
  <c r="BQ31"/>
  <c r="BT31" s="1"/>
  <c r="BQ34"/>
  <c r="BT34" s="1"/>
  <c r="BQ37"/>
  <c r="BT37" s="1"/>
  <c r="BQ40"/>
  <c r="BD5"/>
  <c r="BH9"/>
  <c r="BH105" s="1"/>
  <c r="BH103"/>
  <c r="BH104"/>
  <c r="BG62"/>
  <c r="BG64"/>
  <c r="BG65"/>
  <c r="BG67"/>
  <c r="BG68"/>
  <c r="BG69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G99"/>
  <c r="BG100"/>
  <c r="BG101"/>
  <c r="BG102"/>
  <c r="BG103"/>
  <c r="BG104"/>
  <c r="BJ105"/>
  <c r="BG4"/>
  <c r="BG5" s="1"/>
  <c r="BG33"/>
  <c r="BG61"/>
  <c r="BG70"/>
  <c r="BF4"/>
  <c r="BF5" s="1"/>
  <c r="BF11"/>
  <c r="BI11" s="1"/>
  <c r="BF13"/>
  <c r="BI13" s="1"/>
  <c r="BF16"/>
  <c r="BI16" s="1"/>
  <c r="BF19"/>
  <c r="BI19" s="1"/>
  <c r="BF21"/>
  <c r="BI21" s="1"/>
  <c r="BF24"/>
  <c r="BI24" s="1"/>
  <c r="BF27"/>
  <c r="BI27" s="1"/>
  <c r="BF29"/>
  <c r="BI29" s="1"/>
  <c r="BF32"/>
  <c r="BI32" s="1"/>
  <c r="BF35"/>
  <c r="BI35" s="1"/>
  <c r="BF36"/>
  <c r="BI36" s="1"/>
  <c r="BF37"/>
  <c r="BI37" s="1"/>
  <c r="BF40"/>
  <c r="BI40" s="1"/>
  <c r="BF43"/>
  <c r="BI43" s="1"/>
  <c r="BF44"/>
  <c r="BI44" s="1"/>
  <c r="BF45"/>
  <c r="BI45" s="1"/>
  <c r="BF48"/>
  <c r="BI48" s="1"/>
  <c r="BF51"/>
  <c r="BI51" s="1"/>
  <c r="BF52"/>
  <c r="BI52" s="1"/>
  <c r="BF53"/>
  <c r="BI53" s="1"/>
  <c r="BF56"/>
  <c r="BI56" s="1"/>
  <c r="BF59"/>
  <c r="BI59" s="1"/>
  <c r="BF60"/>
  <c r="BI60" s="1"/>
  <c r="BF61"/>
  <c r="BI61" s="1"/>
  <c r="BF64"/>
  <c r="BI64" s="1"/>
  <c r="BF67"/>
  <c r="BI67" s="1"/>
  <c r="BF68"/>
  <c r="BI68" s="1"/>
  <c r="BF69"/>
  <c r="BI69" s="1"/>
  <c r="BF72"/>
  <c r="BI72" s="1"/>
  <c r="BF73"/>
  <c r="BI73" s="1"/>
  <c r="BF75"/>
  <c r="BI75" s="1"/>
  <c r="BF76"/>
  <c r="BI76" s="1"/>
  <c r="BF77"/>
  <c r="BI77" s="1"/>
  <c r="BF80"/>
  <c r="BI80" s="1"/>
  <c r="BF81"/>
  <c r="BI81" s="1"/>
  <c r="BF83"/>
  <c r="BI83" s="1"/>
  <c r="BF84"/>
  <c r="BI84" s="1"/>
  <c r="BF85"/>
  <c r="BI85" s="1"/>
  <c r="BF86"/>
  <c r="BI86" s="1"/>
  <c r="BF88"/>
  <c r="BI88" s="1"/>
  <c r="BF89"/>
  <c r="BI89" s="1"/>
  <c r="BF91"/>
  <c r="BI91" s="1"/>
  <c r="BF92"/>
  <c r="BI92" s="1"/>
  <c r="BF93"/>
  <c r="BI93" s="1"/>
  <c r="BF94"/>
  <c r="BI94" s="1"/>
  <c r="BF96"/>
  <c r="BI96" s="1"/>
  <c r="BF97"/>
  <c r="BI97" s="1"/>
  <c r="BF99"/>
  <c r="BI99" s="1"/>
  <c r="BF100"/>
  <c r="BI100" s="1"/>
  <c r="BF101"/>
  <c r="BI101" s="1"/>
  <c r="BF102"/>
  <c r="BI102" s="1"/>
  <c r="BF104"/>
  <c r="BI104" s="1"/>
  <c r="BG9"/>
  <c r="BG105" s="1"/>
  <c r="BG13"/>
  <c r="BG38"/>
  <c r="BG58"/>
  <c r="BF78" l="1"/>
  <c r="BI78" s="1"/>
  <c r="BF62"/>
  <c r="BI62" s="1"/>
  <c r="BF46"/>
  <c r="BI46" s="1"/>
  <c r="BF30"/>
  <c r="BI30" s="1"/>
  <c r="BF22"/>
  <c r="BI22" s="1"/>
  <c r="BF103"/>
  <c r="BI103" s="1"/>
  <c r="BF95"/>
  <c r="BI95" s="1"/>
  <c r="BF87"/>
  <c r="BI87" s="1"/>
  <c r="BF79"/>
  <c r="BI79" s="1"/>
  <c r="BF71"/>
  <c r="BI71" s="1"/>
  <c r="BF63"/>
  <c r="BI63" s="1"/>
  <c r="BF55"/>
  <c r="BI55" s="1"/>
  <c r="BF47"/>
  <c r="BI47" s="1"/>
  <c r="BF39"/>
  <c r="BI39" s="1"/>
  <c r="BF31"/>
  <c r="BI31" s="1"/>
  <c r="BF23"/>
  <c r="BI23" s="1"/>
  <c r="BF15"/>
  <c r="BI15" s="1"/>
  <c r="BT9"/>
  <c r="BT105" s="1"/>
  <c r="BF57"/>
  <c r="BI57" s="1"/>
  <c r="BF41"/>
  <c r="BI41" s="1"/>
  <c r="BF25"/>
  <c r="BI25" s="1"/>
  <c r="BF17"/>
  <c r="BI17" s="1"/>
  <c r="BF65"/>
  <c r="BI65" s="1"/>
  <c r="BF49"/>
  <c r="BI49" s="1"/>
  <c r="BF33"/>
  <c r="BI33" s="1"/>
  <c r="BF9"/>
  <c r="BF98"/>
  <c r="BI98" s="1"/>
  <c r="BF90"/>
  <c r="BI90" s="1"/>
  <c r="BF82"/>
  <c r="BI82" s="1"/>
  <c r="BF74"/>
  <c r="BI74" s="1"/>
  <c r="BF66"/>
  <c r="BI66" s="1"/>
  <c r="BF58"/>
  <c r="BI58" s="1"/>
  <c r="BF50"/>
  <c r="BI50" s="1"/>
  <c r="BF42"/>
  <c r="BI42" s="1"/>
  <c r="BF34"/>
  <c r="BI34" s="1"/>
  <c r="BF26"/>
  <c r="BI26" s="1"/>
  <c r="BF18"/>
  <c r="BI18" s="1"/>
  <c r="BF10"/>
  <c r="BI10" s="1"/>
  <c r="BF28"/>
  <c r="BI28" s="1"/>
  <c r="BF20"/>
  <c r="BI20" s="1"/>
  <c r="BF12"/>
  <c r="BI12" s="1"/>
  <c r="BF70"/>
  <c r="BI70" s="1"/>
  <c r="BF54"/>
  <c r="BI54" s="1"/>
  <c r="BF38"/>
  <c r="BI38" s="1"/>
  <c r="BF14"/>
  <c r="BI14" s="1"/>
  <c r="BF105" l="1"/>
  <c r="BI9"/>
  <c r="BI105" s="1"/>
</calcChain>
</file>

<file path=xl/comments1.xml><?xml version="1.0" encoding="utf-8"?>
<comments xmlns="http://schemas.openxmlformats.org/spreadsheetml/2006/main">
  <authors>
    <author>DOEACC-Dell</author>
  </authors>
  <commentList>
    <comment ref="BF8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<sst xmlns="http://schemas.openxmlformats.org/spreadsheetml/2006/main" count="234" uniqueCount="178">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</sst>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0.000"/>
    <numFmt numFmtId="165" formatCode="0.0"/>
    <numFmt numFmtId="166" formatCode="dd\.mm\.yyyy;@"/>
    <numFmt numFmtId="167" formatCode="_(&quot;$&quot;* #,##0.00_);_(&quot;$&quot;* \(#,##0.00\);_(&quot;$&quot;* &quot;-&quot;??_);_(@_)"/>
  </numFmts>
  <fonts count="39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32">
    <xf numFmtId="0" fontId="0" fillId="0" borderId="0"/>
    <xf numFmtId="0" fontId="2" fillId="0" borderId="0"/>
    <xf numFmtId="0" fontId="2" fillId="0" borderId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166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112">
    <xf numFmtId="0" fontId="0" fillId="0" borderId="0" xfId="0"/>
    <xf numFmtId="0" fontId="3" fillId="16" borderId="2" xfId="1" applyFont="1" applyFill="1" applyBorder="1" applyAlignment="1">
      <alignment horizontal="center" vertical="center"/>
    </xf>
    <xf numFmtId="0" fontId="4" fillId="16" borderId="3" xfId="1" applyFont="1" applyFill="1" applyBorder="1" applyAlignment="1">
      <alignment horizontal="center" vertical="center" textRotation="90"/>
    </xf>
    <xf numFmtId="0" fontId="4" fillId="16" borderId="4" xfId="1" applyFont="1" applyFill="1" applyBorder="1" applyAlignment="1">
      <alignment horizontal="center" vertical="center" textRotation="90"/>
    </xf>
    <xf numFmtId="0" fontId="4" fillId="16" borderId="5" xfId="1" applyFont="1" applyFill="1" applyBorder="1" applyAlignment="1">
      <alignment horizontal="center" vertical="center" textRotation="90"/>
    </xf>
    <xf numFmtId="0" fontId="4" fillId="17" borderId="5" xfId="1" applyFont="1" applyFill="1" applyBorder="1" applyAlignment="1">
      <alignment horizontal="center" vertical="center" textRotation="90"/>
    </xf>
    <xf numFmtId="0" fontId="5" fillId="16" borderId="5" xfId="1" applyFont="1" applyFill="1" applyBorder="1" applyAlignment="1">
      <alignment horizontal="center" vertical="center" textRotation="90"/>
    </xf>
    <xf numFmtId="0" fontId="4" fillId="16" borderId="6" xfId="1" applyFont="1" applyFill="1" applyBorder="1" applyAlignment="1">
      <alignment horizontal="center" vertical="center" textRotation="90"/>
    </xf>
    <xf numFmtId="0" fontId="4" fillId="16" borderId="7" xfId="1" applyFont="1" applyFill="1" applyBorder="1" applyAlignment="1">
      <alignment horizontal="center" vertical="center" textRotation="90"/>
    </xf>
    <xf numFmtId="0" fontId="6" fillId="18" borderId="8" xfId="1" applyFont="1" applyFill="1" applyBorder="1" applyAlignment="1">
      <alignment horizontal="center" vertical="center" wrapText="1"/>
    </xf>
    <xf numFmtId="0" fontId="6" fillId="18" borderId="8" xfId="1" applyFont="1" applyFill="1" applyBorder="1" applyAlignment="1">
      <alignment horizontal="center" vertical="center" wrapText="1"/>
    </xf>
    <xf numFmtId="0" fontId="6" fillId="18" borderId="8" xfId="1" applyFont="1" applyFill="1" applyBorder="1" applyAlignment="1">
      <alignment horizontal="center" vertical="center"/>
    </xf>
    <xf numFmtId="0" fontId="6" fillId="18" borderId="9" xfId="1" applyFont="1" applyFill="1" applyBorder="1" applyAlignment="1">
      <alignment horizontal="center" vertical="center"/>
    </xf>
    <xf numFmtId="0" fontId="7" fillId="18" borderId="0" xfId="1" applyFont="1" applyFill="1" applyBorder="1" applyAlignment="1">
      <alignment horizontal="center" vertical="center"/>
    </xf>
    <xf numFmtId="0" fontId="8" fillId="18" borderId="0" xfId="1" applyFont="1" applyFill="1" applyBorder="1" applyAlignment="1">
      <alignment horizontal="center" vertical="center" wrapText="1"/>
    </xf>
    <xf numFmtId="0" fontId="8" fillId="18" borderId="0" xfId="1" applyFont="1" applyFill="1" applyBorder="1" applyAlignment="1">
      <alignment horizontal="center" vertical="center" wrapText="1"/>
    </xf>
    <xf numFmtId="0" fontId="4" fillId="0" borderId="0" xfId="1" applyFont="1"/>
    <xf numFmtId="0" fontId="3" fillId="16" borderId="10" xfId="1" applyFont="1" applyFill="1" applyBorder="1" applyAlignment="1">
      <alignment horizontal="center" vertical="center"/>
    </xf>
    <xf numFmtId="0" fontId="9" fillId="16" borderId="11" xfId="1" applyFont="1" applyFill="1" applyBorder="1" applyAlignment="1">
      <alignment horizontal="center"/>
    </xf>
    <xf numFmtId="0" fontId="10" fillId="16" borderId="12" xfId="1" applyFont="1" applyFill="1" applyBorder="1" applyAlignment="1">
      <alignment horizontal="center"/>
    </xf>
    <xf numFmtId="0" fontId="9" fillId="16" borderId="13" xfId="1" applyFont="1" applyFill="1" applyBorder="1" applyAlignment="1">
      <alignment horizontal="center"/>
    </xf>
    <xf numFmtId="0" fontId="10" fillId="16" borderId="13" xfId="1" applyFont="1" applyFill="1" applyBorder="1" applyAlignment="1">
      <alignment horizontal="center"/>
    </xf>
    <xf numFmtId="0" fontId="9" fillId="16" borderId="14" xfId="1" applyFont="1" applyFill="1" applyBorder="1" applyAlignment="1">
      <alignment horizontal="center"/>
    </xf>
    <xf numFmtId="10" fontId="11" fillId="18" borderId="8" xfId="1" applyNumberFormat="1" applyFont="1" applyFill="1" applyBorder="1" applyAlignment="1">
      <alignment horizontal="center" vertical="center"/>
    </xf>
    <xf numFmtId="0" fontId="2" fillId="18" borderId="0" xfId="1" applyFill="1" applyBorder="1"/>
    <xf numFmtId="0" fontId="2" fillId="0" borderId="0" xfId="1"/>
    <xf numFmtId="0" fontId="12" fillId="18" borderId="0" xfId="1" applyFont="1" applyFill="1" applyBorder="1" applyAlignment="1">
      <alignment horizontal="center"/>
    </xf>
    <xf numFmtId="0" fontId="9" fillId="18" borderId="0" xfId="1" applyFont="1" applyFill="1" applyBorder="1" applyAlignment="1">
      <alignment horizontal="center"/>
    </xf>
    <xf numFmtId="0" fontId="10" fillId="18" borderId="0" xfId="1" applyFont="1" applyFill="1" applyBorder="1" applyAlignment="1">
      <alignment horizontal="center"/>
    </xf>
    <xf numFmtId="2" fontId="7" fillId="18" borderId="0" xfId="1" applyNumberFormat="1" applyFont="1" applyFill="1" applyBorder="1" applyAlignment="1">
      <alignment horizontal="center" vertical="center"/>
    </xf>
    <xf numFmtId="22" fontId="12" fillId="18" borderId="0" xfId="1" applyNumberFormat="1" applyFont="1" applyFill="1" applyBorder="1" applyAlignment="1">
      <alignment horizontal="center"/>
    </xf>
    <xf numFmtId="10" fontId="13" fillId="18" borderId="0" xfId="1" applyNumberFormat="1" applyFont="1" applyFill="1" applyBorder="1" applyAlignment="1">
      <alignment horizontal="center" vertical="center"/>
    </xf>
    <xf numFmtId="0" fontId="2" fillId="18" borderId="0" xfId="1" applyFill="1" applyAlignment="1">
      <alignment horizontal="center"/>
    </xf>
    <xf numFmtId="0" fontId="14" fillId="18" borderId="0" xfId="1" applyFont="1" applyFill="1" applyBorder="1" applyAlignment="1">
      <alignment horizontal="center"/>
    </xf>
    <xf numFmtId="14" fontId="14" fillId="18" borderId="0" xfId="1" applyNumberFormat="1" applyFont="1" applyFill="1" applyBorder="1" applyAlignment="1">
      <alignment horizontal="center"/>
    </xf>
    <xf numFmtId="0" fontId="15" fillId="18" borderId="0" xfId="1" applyFont="1" applyFill="1" applyAlignment="1">
      <alignment horizontal="center"/>
    </xf>
    <xf numFmtId="0" fontId="15" fillId="18" borderId="15" xfId="1" applyFont="1" applyFill="1" applyBorder="1" applyAlignment="1">
      <alignment horizontal="center"/>
    </xf>
    <xf numFmtId="10" fontId="16" fillId="18" borderId="0" xfId="1" applyNumberFormat="1" applyFont="1" applyFill="1" applyBorder="1" applyAlignment="1">
      <alignment horizontal="center" vertical="center"/>
    </xf>
    <xf numFmtId="10" fontId="11" fillId="18" borderId="3" xfId="1" applyNumberFormat="1" applyFont="1" applyFill="1" applyBorder="1" applyAlignment="1">
      <alignment horizontal="center" vertical="center"/>
    </xf>
    <xf numFmtId="0" fontId="7" fillId="18" borderId="0" xfId="1" applyFont="1" applyFill="1" applyBorder="1" applyAlignment="1">
      <alignment horizontal="center"/>
    </xf>
    <xf numFmtId="0" fontId="7" fillId="18" borderId="0" xfId="1" applyFont="1" applyFill="1" applyBorder="1" applyAlignment="1">
      <alignment horizontal="center" wrapText="1"/>
    </xf>
    <xf numFmtId="0" fontId="17" fillId="16" borderId="16" xfId="1" applyFont="1" applyFill="1" applyBorder="1" applyAlignment="1">
      <alignment horizontal="center" vertical="center"/>
    </xf>
    <xf numFmtId="0" fontId="17" fillId="16" borderId="17" xfId="1" applyFont="1" applyFill="1" applyBorder="1" applyAlignment="1">
      <alignment horizontal="center" vertical="center"/>
    </xf>
    <xf numFmtId="0" fontId="17" fillId="16" borderId="18" xfId="1" applyFont="1" applyFill="1" applyBorder="1" applyAlignment="1">
      <alignment horizontal="center" vertical="center"/>
    </xf>
    <xf numFmtId="0" fontId="7" fillId="16" borderId="19" xfId="1" applyFont="1" applyFill="1" applyBorder="1" applyAlignment="1">
      <alignment horizontal="center"/>
    </xf>
    <xf numFmtId="0" fontId="7" fillId="16" borderId="3" xfId="1" applyFont="1" applyFill="1" applyBorder="1" applyAlignment="1">
      <alignment horizontal="center"/>
    </xf>
    <xf numFmtId="0" fontId="7" fillId="16" borderId="20" xfId="1" applyFont="1" applyFill="1" applyBorder="1" applyAlignment="1">
      <alignment horizontal="center" wrapText="1"/>
    </xf>
    <xf numFmtId="0" fontId="7" fillId="16" borderId="8" xfId="1" applyFont="1" applyFill="1" applyBorder="1" applyAlignment="1">
      <alignment horizontal="center"/>
    </xf>
    <xf numFmtId="0" fontId="10" fillId="16" borderId="21" xfId="1" applyFont="1" applyFill="1" applyBorder="1" applyAlignment="1">
      <alignment horizontal="center"/>
    </xf>
    <xf numFmtId="0" fontId="10" fillId="16" borderId="22" xfId="1" applyFont="1" applyFill="1" applyBorder="1" applyAlignment="1">
      <alignment horizontal="center"/>
    </xf>
    <xf numFmtId="0" fontId="7" fillId="16" borderId="22" xfId="1" applyFont="1" applyFill="1" applyBorder="1" applyAlignment="1">
      <alignment horizontal="center" wrapText="1"/>
    </xf>
    <xf numFmtId="0" fontId="10" fillId="16" borderId="23" xfId="1" applyFont="1" applyFill="1" applyBorder="1" applyAlignment="1">
      <alignment horizontal="center"/>
    </xf>
    <xf numFmtId="0" fontId="18" fillId="16" borderId="2" xfId="1" applyFont="1" applyFill="1" applyBorder="1" applyAlignment="1">
      <alignment horizontal="center" vertical="center"/>
    </xf>
    <xf numFmtId="0" fontId="9" fillId="16" borderId="13" xfId="1" applyFont="1" applyFill="1" applyBorder="1" applyAlignment="1">
      <alignment horizontal="center" vertical="center"/>
    </xf>
    <xf numFmtId="0" fontId="10" fillId="16" borderId="13" xfId="1" applyFont="1" applyFill="1" applyBorder="1" applyAlignment="1">
      <alignment horizontal="center" vertical="center"/>
    </xf>
    <xf numFmtId="0" fontId="10" fillId="16" borderId="24" xfId="1" applyFont="1" applyFill="1" applyBorder="1" applyAlignment="1">
      <alignment horizontal="center" vertical="center"/>
    </xf>
    <xf numFmtId="0" fontId="7" fillId="16" borderId="25" xfId="1" applyFont="1" applyFill="1" applyBorder="1" applyAlignment="1">
      <alignment horizontal="center"/>
    </xf>
    <xf numFmtId="0" fontId="7" fillId="16" borderId="11" xfId="1" applyFont="1" applyFill="1" applyBorder="1" applyAlignment="1">
      <alignment horizontal="center"/>
    </xf>
    <xf numFmtId="0" fontId="7" fillId="16" borderId="20" xfId="1" applyFont="1" applyFill="1" applyBorder="1" applyAlignment="1">
      <alignment horizontal="center"/>
    </xf>
    <xf numFmtId="0" fontId="7" fillId="16" borderId="8" xfId="1" applyFont="1" applyFill="1" applyBorder="1" applyAlignment="1">
      <alignment horizontal="center"/>
    </xf>
    <xf numFmtId="0" fontId="8" fillId="16" borderId="26" xfId="1" applyFont="1" applyFill="1" applyBorder="1" applyAlignment="1">
      <alignment horizontal="center" vertical="center" wrapText="1"/>
    </xf>
    <xf numFmtId="0" fontId="8" fillId="16" borderId="27" xfId="1" applyFont="1" applyFill="1" applyBorder="1" applyAlignment="1">
      <alignment horizontal="center" vertical="center" wrapText="1"/>
    </xf>
    <xf numFmtId="0" fontId="8" fillId="16" borderId="25" xfId="1" applyFont="1" applyFill="1" applyBorder="1" applyAlignment="1">
      <alignment horizontal="center" vertical="center" wrapText="1"/>
    </xf>
    <xf numFmtId="0" fontId="8" fillId="16" borderId="11" xfId="1" applyFont="1" applyFill="1" applyBorder="1" applyAlignment="1">
      <alignment horizontal="center" vertical="center" wrapText="1"/>
    </xf>
    <xf numFmtId="0" fontId="8" fillId="16" borderId="26" xfId="1" applyFont="1" applyFill="1" applyBorder="1" applyAlignment="1">
      <alignment horizontal="center" vertical="center" wrapText="1"/>
    </xf>
    <xf numFmtId="0" fontId="8" fillId="16" borderId="28" xfId="1" applyFont="1" applyFill="1" applyBorder="1" applyAlignment="1">
      <alignment horizontal="center" vertical="center" wrapText="1"/>
    </xf>
    <xf numFmtId="0" fontId="18" fillId="16" borderId="10" xfId="1" applyFont="1" applyFill="1" applyBorder="1" applyAlignment="1">
      <alignment horizontal="center" vertical="center"/>
    </xf>
    <xf numFmtId="0" fontId="4" fillId="16" borderId="3" xfId="1" applyFont="1" applyFill="1" applyBorder="1" applyAlignment="1">
      <alignment horizontal="center" vertical="center" textRotation="90" wrapText="1"/>
    </xf>
    <xf numFmtId="0" fontId="4" fillId="16" borderId="5" xfId="1" applyFont="1" applyFill="1" applyBorder="1" applyAlignment="1">
      <alignment horizontal="center" vertical="center" textRotation="90" wrapText="1"/>
    </xf>
    <xf numFmtId="0" fontId="10" fillId="19" borderId="29" xfId="1" applyFont="1" applyFill="1" applyBorder="1" applyAlignment="1">
      <alignment horizontal="center" vertical="center" wrapText="1"/>
    </xf>
    <xf numFmtId="0" fontId="19" fillId="19" borderId="20" xfId="2" applyFont="1" applyFill="1" applyBorder="1" applyAlignment="1">
      <alignment horizontal="center" vertical="center" textRotation="90"/>
    </xf>
    <xf numFmtId="0" fontId="10" fillId="19" borderId="13" xfId="1" applyFont="1" applyFill="1" applyBorder="1" applyAlignment="1">
      <alignment horizontal="center" vertical="center" wrapText="1"/>
    </xf>
    <xf numFmtId="0" fontId="8" fillId="16" borderId="8" xfId="1" applyFont="1" applyFill="1" applyBorder="1" applyAlignment="1">
      <alignment horizontal="center" vertical="center" wrapText="1"/>
    </xf>
    <xf numFmtId="0" fontId="20" fillId="16" borderId="8" xfId="1" applyFont="1" applyFill="1" applyBorder="1" applyAlignment="1">
      <alignment horizontal="center" vertical="center" wrapText="1"/>
    </xf>
    <xf numFmtId="0" fontId="10" fillId="16" borderId="30" xfId="1" applyFont="1" applyFill="1" applyBorder="1" applyAlignment="1">
      <alignment horizontal="center" vertical="center"/>
    </xf>
    <xf numFmtId="0" fontId="10" fillId="16" borderId="30" xfId="1" applyFont="1" applyFill="1" applyBorder="1" applyAlignment="1">
      <alignment horizontal="center" vertical="center" wrapText="1"/>
    </xf>
    <xf numFmtId="0" fontId="21" fillId="16" borderId="30" xfId="1" applyFont="1" applyFill="1" applyBorder="1" applyAlignment="1">
      <alignment horizontal="center" vertical="center"/>
    </xf>
    <xf numFmtId="0" fontId="10" fillId="16" borderId="31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8" fillId="16" borderId="10" xfId="1" applyFont="1" applyFill="1" applyBorder="1" applyAlignment="1">
      <alignment horizontal="center" wrapText="1"/>
    </xf>
    <xf numFmtId="0" fontId="22" fillId="19" borderId="8" xfId="2" applyFont="1" applyFill="1" applyBorder="1" applyAlignment="1">
      <alignment horizontal="center" wrapText="1"/>
    </xf>
    <xf numFmtId="164" fontId="23" fillId="19" borderId="0" xfId="2" applyNumberFormat="1" applyFont="1" applyFill="1" applyBorder="1" applyAlignment="1">
      <alignment horizontal="center" wrapText="1"/>
    </xf>
    <xf numFmtId="2" fontId="2" fillId="19" borderId="0" xfId="1" applyNumberFormat="1" applyFill="1" applyBorder="1" applyAlignment="1">
      <alignment horizontal="center"/>
    </xf>
    <xf numFmtId="165" fontId="2" fillId="19" borderId="8" xfId="1" applyNumberFormat="1" applyFill="1" applyBorder="1" applyAlignment="1">
      <alignment horizontal="center"/>
    </xf>
    <xf numFmtId="165" fontId="8" fillId="16" borderId="14" xfId="1" applyNumberFormat="1" applyFont="1" applyFill="1" applyBorder="1" applyAlignment="1">
      <alignment horizontal="center" vertical="center"/>
    </xf>
    <xf numFmtId="165" fontId="8" fillId="16" borderId="11" xfId="1" applyNumberFormat="1" applyFont="1" applyFill="1" applyBorder="1" applyAlignment="1">
      <alignment horizontal="center" vertical="center"/>
    </xf>
    <xf numFmtId="2" fontId="8" fillId="16" borderId="11" xfId="1" quotePrefix="1" applyNumberFormat="1" applyFont="1" applyFill="1" applyBorder="1" applyAlignment="1">
      <alignment horizontal="center" vertical="center"/>
    </xf>
    <xf numFmtId="165" fontId="7" fillId="16" borderId="11" xfId="1" applyNumberFormat="1" applyFont="1" applyFill="1" applyBorder="1" applyAlignment="1">
      <alignment horizontal="center" vertical="center"/>
    </xf>
    <xf numFmtId="165" fontId="7" fillId="16" borderId="14" xfId="1" applyNumberFormat="1" applyFont="1" applyFill="1" applyBorder="1" applyAlignment="1">
      <alignment horizontal="center" vertical="center"/>
    </xf>
    <xf numFmtId="2" fontId="8" fillId="16" borderId="14" xfId="1" applyNumberFormat="1" applyFont="1" applyFill="1" applyBorder="1" applyAlignment="1">
      <alignment horizontal="center" vertical="center"/>
    </xf>
    <xf numFmtId="2" fontId="8" fillId="16" borderId="11" xfId="1" applyNumberFormat="1" applyFont="1" applyFill="1" applyBorder="1" applyAlignment="1">
      <alignment horizontal="center" vertical="center"/>
    </xf>
    <xf numFmtId="165" fontId="8" fillId="16" borderId="26" xfId="1" applyNumberFormat="1" applyFont="1" applyFill="1" applyBorder="1" applyAlignment="1">
      <alignment horizontal="center" vertical="center"/>
    </xf>
    <xf numFmtId="2" fontId="7" fillId="16" borderId="28" xfId="1" applyNumberFormat="1" applyFont="1" applyFill="1" applyBorder="1" applyAlignment="1">
      <alignment horizontal="center" vertical="center"/>
    </xf>
    <xf numFmtId="0" fontId="18" fillId="16" borderId="32" xfId="1" applyFont="1" applyFill="1" applyBorder="1" applyAlignment="1">
      <alignment horizontal="center" wrapText="1"/>
    </xf>
    <xf numFmtId="165" fontId="7" fillId="16" borderId="8" xfId="1" applyNumberFormat="1" applyFont="1" applyFill="1" applyBorder="1" applyAlignment="1">
      <alignment horizontal="center" vertical="center"/>
    </xf>
    <xf numFmtId="165" fontId="7" fillId="16" borderId="3" xfId="1" applyNumberFormat="1" applyFont="1" applyFill="1" applyBorder="1" applyAlignment="1">
      <alignment horizontal="center" vertical="center"/>
    </xf>
    <xf numFmtId="0" fontId="24" fillId="16" borderId="33" xfId="1" applyFont="1" applyFill="1" applyBorder="1" applyAlignment="1">
      <alignment horizontal="right"/>
    </xf>
    <xf numFmtId="2" fontId="25" fillId="19" borderId="34" xfId="1" applyNumberFormat="1" applyFont="1" applyFill="1" applyBorder="1" applyAlignment="1">
      <alignment horizontal="center"/>
    </xf>
    <xf numFmtId="2" fontId="26" fillId="19" borderId="34" xfId="1" applyNumberFormat="1" applyFont="1" applyFill="1" applyBorder="1" applyAlignment="1">
      <alignment horizontal="center" vertical="center"/>
    </xf>
    <xf numFmtId="2" fontId="8" fillId="16" borderId="34" xfId="1" applyNumberFormat="1" applyFont="1" applyFill="1" applyBorder="1" applyAlignment="1">
      <alignment horizontal="center" vertical="center"/>
    </xf>
    <xf numFmtId="2" fontId="26" fillId="16" borderId="34" xfId="1" applyNumberFormat="1" applyFont="1" applyFill="1" applyBorder="1" applyAlignment="1">
      <alignment horizontal="center" vertical="center"/>
    </xf>
    <xf numFmtId="2" fontId="26" fillId="16" borderId="35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2" fillId="0" borderId="0" xfId="1" quotePrefix="1" applyAlignment="1">
      <alignment horizont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Alignment="1">
      <alignment horizontal="center"/>
    </xf>
    <xf numFmtId="10" fontId="2" fillId="0" borderId="0" xfId="1" applyNumberFormat="1" applyAlignment="1">
      <alignment horizontal="center"/>
    </xf>
    <xf numFmtId="0" fontId="2" fillId="0" borderId="0" xfId="1" applyAlignment="1">
      <alignment horizontal="center" wrapText="1"/>
    </xf>
    <xf numFmtId="0" fontId="7" fillId="0" borderId="0" xfId="1" quotePrefix="1" applyFont="1" applyAlignment="1">
      <alignment horizontal="center" vertical="center"/>
    </xf>
    <xf numFmtId="0" fontId="27" fillId="0" borderId="0" xfId="1" quotePrefix="1" applyFont="1" applyAlignment="1">
      <alignment horizontal="left"/>
    </xf>
    <xf numFmtId="0" fontId="28" fillId="0" borderId="0" xfId="1" applyFont="1" applyAlignment="1">
      <alignment horizontal="left" vertical="center"/>
    </xf>
    <xf numFmtId="165" fontId="2" fillId="0" borderId="0" xfId="1" applyNumberFormat="1"/>
  </cellXfs>
  <cellStyles count="1932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3" xfId="9"/>
    <cellStyle name="20% - Accent1 2 4" xfId="10"/>
    <cellStyle name="20% - Accent1 2 5" xfId="11"/>
    <cellStyle name="20% - Accent1 2 6" xfId="12"/>
    <cellStyle name="20% - Accent1 2 7" xfId="13"/>
    <cellStyle name="20% - Accent1 2 8" xfId="14"/>
    <cellStyle name="20% - Accent1 2 9" xfId="15"/>
    <cellStyle name="20% - Accent1 3" xfId="16"/>
    <cellStyle name="20% - Accent1 3 10" xfId="17"/>
    <cellStyle name="20% - Accent1 3 11" xfId="18"/>
    <cellStyle name="20% - Accent1 3 2" xfId="19"/>
    <cellStyle name="20% - Accent1 3 3" xfId="20"/>
    <cellStyle name="20% - Accent1 3 4" xfId="21"/>
    <cellStyle name="20% - Accent1 3 5" xfId="22"/>
    <cellStyle name="20% - Accent1 3 6" xfId="23"/>
    <cellStyle name="20% - Accent1 3 7" xfId="24"/>
    <cellStyle name="20% - Accent1 3 8" xfId="25"/>
    <cellStyle name="20% - Accent1 3 9" xfId="26"/>
    <cellStyle name="20% - Accent1 4" xfId="27"/>
    <cellStyle name="20% - Accent1 4 10" xfId="28"/>
    <cellStyle name="20% - Accent1 4 11" xfId="29"/>
    <cellStyle name="20% - Accent1 4 2" xfId="30"/>
    <cellStyle name="20% - Accent1 4 3" xfId="31"/>
    <cellStyle name="20% - Accent1 4 4" xfId="32"/>
    <cellStyle name="20% - Accent1 4 5" xfId="33"/>
    <cellStyle name="20% - Accent1 4 6" xfId="34"/>
    <cellStyle name="20% - Accent1 4 7" xfId="35"/>
    <cellStyle name="20% - Accent1 4 8" xfId="36"/>
    <cellStyle name="20% - Accent1 4 9" xfId="37"/>
    <cellStyle name="20% - Accent1 5" xfId="38"/>
    <cellStyle name="20% - Accent1 6" xfId="39"/>
    <cellStyle name="20% - Accent2 2" xfId="40"/>
    <cellStyle name="20% - Accent2 2 10" xfId="41"/>
    <cellStyle name="20% - Accent2 2 11" xfId="42"/>
    <cellStyle name="20% - Accent2 2 12" xfId="43"/>
    <cellStyle name="20% - Accent2 2 13" xfId="44"/>
    <cellStyle name="20% - Accent2 2 2" xfId="45"/>
    <cellStyle name="20% - Accent2 2 3" xfId="46"/>
    <cellStyle name="20% - Accent2 2 4" xfId="47"/>
    <cellStyle name="20% - Accent2 2 5" xfId="48"/>
    <cellStyle name="20% - Accent2 2 6" xfId="49"/>
    <cellStyle name="20% - Accent2 2 7" xfId="50"/>
    <cellStyle name="20% - Accent2 2 8" xfId="51"/>
    <cellStyle name="20% - Accent2 2 9" xfId="52"/>
    <cellStyle name="20% - Accent2 3" xfId="53"/>
    <cellStyle name="20% - Accent2 3 10" xfId="54"/>
    <cellStyle name="20% - Accent2 3 11" xfId="55"/>
    <cellStyle name="20% - Accent2 3 2" xfId="56"/>
    <cellStyle name="20% - Accent2 3 3" xfId="57"/>
    <cellStyle name="20% - Accent2 3 4" xfId="58"/>
    <cellStyle name="20% - Accent2 3 5" xfId="59"/>
    <cellStyle name="20% - Accent2 3 6" xfId="60"/>
    <cellStyle name="20% - Accent2 3 7" xfId="61"/>
    <cellStyle name="20% - Accent2 3 8" xfId="62"/>
    <cellStyle name="20% - Accent2 3 9" xfId="63"/>
    <cellStyle name="20% - Accent2 4" xfId="64"/>
    <cellStyle name="20% - Accent2 4 10" xfId="65"/>
    <cellStyle name="20% - Accent2 4 11" xfId="66"/>
    <cellStyle name="20% - Accent2 4 2" xfId="67"/>
    <cellStyle name="20% - Accent2 4 3" xfId="68"/>
    <cellStyle name="20% - Accent2 4 4" xfId="69"/>
    <cellStyle name="20% - Accent2 4 5" xfId="70"/>
    <cellStyle name="20% - Accent2 4 6" xfId="71"/>
    <cellStyle name="20% - Accent2 4 7" xfId="72"/>
    <cellStyle name="20% - Accent2 4 8" xfId="73"/>
    <cellStyle name="20% - Accent2 4 9" xfId="74"/>
    <cellStyle name="20% - Accent2 5" xfId="75"/>
    <cellStyle name="20% - Accent2 6" xfId="76"/>
    <cellStyle name="20% - Accent3 2" xfId="77"/>
    <cellStyle name="20% - Accent3 2 10" xfId="78"/>
    <cellStyle name="20% - Accent3 2 11" xfId="79"/>
    <cellStyle name="20% - Accent3 2 12" xfId="80"/>
    <cellStyle name="20% - Accent3 2 13" xfId="81"/>
    <cellStyle name="20% - Accent3 2 2" xfId="82"/>
    <cellStyle name="20% - Accent3 2 3" xfId="83"/>
    <cellStyle name="20% - Accent3 2 4" xfId="84"/>
    <cellStyle name="20% - Accent3 2 5" xfId="85"/>
    <cellStyle name="20% - Accent3 2 6" xfId="86"/>
    <cellStyle name="20% - Accent3 2 7" xfId="87"/>
    <cellStyle name="20% - Accent3 2 8" xfId="88"/>
    <cellStyle name="20% - Accent3 2 9" xfId="89"/>
    <cellStyle name="20% - Accent3 3" xfId="90"/>
    <cellStyle name="20% - Accent3 3 10" xfId="91"/>
    <cellStyle name="20% - Accent3 3 11" xfId="92"/>
    <cellStyle name="20% - Accent3 3 2" xfId="93"/>
    <cellStyle name="20% - Accent3 3 3" xfId="94"/>
    <cellStyle name="20% - Accent3 3 4" xfId="95"/>
    <cellStyle name="20% - Accent3 3 5" xfId="96"/>
    <cellStyle name="20% - Accent3 3 6" xfId="97"/>
    <cellStyle name="20% - Accent3 3 7" xfId="98"/>
    <cellStyle name="20% - Accent3 3 8" xfId="99"/>
    <cellStyle name="20% - Accent3 3 9" xfId="100"/>
    <cellStyle name="20% - Accent3 4" xfId="101"/>
    <cellStyle name="20% - Accent3 4 10" xfId="102"/>
    <cellStyle name="20% - Accent3 4 11" xfId="103"/>
    <cellStyle name="20% - Accent3 4 2" xfId="104"/>
    <cellStyle name="20% - Accent3 4 3" xfId="105"/>
    <cellStyle name="20% - Accent3 4 4" xfId="106"/>
    <cellStyle name="20% - Accent3 4 5" xfId="107"/>
    <cellStyle name="20% - Accent3 4 6" xfId="108"/>
    <cellStyle name="20% - Accent3 4 7" xfId="109"/>
    <cellStyle name="20% - Accent3 4 8" xfId="110"/>
    <cellStyle name="20% - Accent3 4 9" xfId="111"/>
    <cellStyle name="20% - Accent3 5" xfId="112"/>
    <cellStyle name="20% - Accent3 6" xfId="113"/>
    <cellStyle name="20% - Accent4 2" xfId="114"/>
    <cellStyle name="20% - Accent4 2 10" xfId="115"/>
    <cellStyle name="20% - Accent4 2 11" xfId="116"/>
    <cellStyle name="20% - Accent4 2 12" xfId="117"/>
    <cellStyle name="20% - Accent4 2 13" xfId="118"/>
    <cellStyle name="20% - Accent4 2 2" xfId="119"/>
    <cellStyle name="20% - Accent4 2 3" xfId="120"/>
    <cellStyle name="20% - Accent4 2 4" xfId="121"/>
    <cellStyle name="20% - Accent4 2 5" xfId="122"/>
    <cellStyle name="20% - Accent4 2 6" xfId="123"/>
    <cellStyle name="20% - Accent4 2 7" xfId="124"/>
    <cellStyle name="20% - Accent4 2 8" xfId="125"/>
    <cellStyle name="20% - Accent4 2 9" xfId="126"/>
    <cellStyle name="20% - Accent4 3" xfId="127"/>
    <cellStyle name="20% - Accent4 3 10" xfId="128"/>
    <cellStyle name="20% - Accent4 3 11" xfId="129"/>
    <cellStyle name="20% - Accent4 3 2" xfId="130"/>
    <cellStyle name="20% - Accent4 3 3" xfId="131"/>
    <cellStyle name="20% - Accent4 3 4" xfId="132"/>
    <cellStyle name="20% - Accent4 3 5" xfId="133"/>
    <cellStyle name="20% - Accent4 3 6" xfId="134"/>
    <cellStyle name="20% - Accent4 3 7" xfId="135"/>
    <cellStyle name="20% - Accent4 3 8" xfId="136"/>
    <cellStyle name="20% - Accent4 3 9" xfId="137"/>
    <cellStyle name="20% - Accent4 4" xfId="138"/>
    <cellStyle name="20% - Accent4 4 10" xfId="139"/>
    <cellStyle name="20% - Accent4 4 11" xfId="140"/>
    <cellStyle name="20% - Accent4 4 2" xfId="141"/>
    <cellStyle name="20% - Accent4 4 3" xfId="142"/>
    <cellStyle name="20% - Accent4 4 4" xfId="143"/>
    <cellStyle name="20% - Accent4 4 5" xfId="144"/>
    <cellStyle name="20% - Accent4 4 6" xfId="145"/>
    <cellStyle name="20% - Accent4 4 7" xfId="146"/>
    <cellStyle name="20% - Accent4 4 8" xfId="147"/>
    <cellStyle name="20% - Accent4 4 9" xfId="148"/>
    <cellStyle name="20% - Accent4 5" xfId="149"/>
    <cellStyle name="20% - Accent4 6" xfId="150"/>
    <cellStyle name="20% - Accent5 2" xfId="151"/>
    <cellStyle name="20% - Accent5 2 10" xfId="152"/>
    <cellStyle name="20% - Accent5 2 11" xfId="153"/>
    <cellStyle name="20% - Accent5 2 12" xfId="154"/>
    <cellStyle name="20% - Accent5 2 13" xfId="155"/>
    <cellStyle name="20% - Accent5 2 2" xfId="156"/>
    <cellStyle name="20% - Accent5 2 3" xfId="157"/>
    <cellStyle name="20% - Accent5 2 4" xfId="158"/>
    <cellStyle name="20% - Accent5 2 5" xfId="159"/>
    <cellStyle name="20% - Accent5 2 6" xfId="160"/>
    <cellStyle name="20% - Accent5 2 7" xfId="161"/>
    <cellStyle name="20% - Accent5 2 8" xfId="162"/>
    <cellStyle name="20% - Accent5 2 9" xfId="163"/>
    <cellStyle name="20% - Accent5 3" xfId="164"/>
    <cellStyle name="20% - Accent5 3 10" xfId="165"/>
    <cellStyle name="20% - Accent5 3 11" xfId="166"/>
    <cellStyle name="20% - Accent5 3 2" xfId="167"/>
    <cellStyle name="20% - Accent5 3 3" xfId="168"/>
    <cellStyle name="20% - Accent5 3 4" xfId="169"/>
    <cellStyle name="20% - Accent5 3 5" xfId="170"/>
    <cellStyle name="20% - Accent5 3 6" xfId="171"/>
    <cellStyle name="20% - Accent5 3 7" xfId="172"/>
    <cellStyle name="20% - Accent5 3 8" xfId="173"/>
    <cellStyle name="20% - Accent5 3 9" xfId="174"/>
    <cellStyle name="20% - Accent5 4" xfId="175"/>
    <cellStyle name="20% - Accent5 4 10" xfId="176"/>
    <cellStyle name="20% - Accent5 4 11" xfId="177"/>
    <cellStyle name="20% - Accent5 4 2" xfId="178"/>
    <cellStyle name="20% - Accent5 4 3" xfId="179"/>
    <cellStyle name="20% - Accent5 4 4" xfId="180"/>
    <cellStyle name="20% - Accent5 4 5" xfId="181"/>
    <cellStyle name="20% - Accent5 4 6" xfId="182"/>
    <cellStyle name="20% - Accent5 4 7" xfId="183"/>
    <cellStyle name="20% - Accent5 4 8" xfId="184"/>
    <cellStyle name="20% - Accent5 4 9" xfId="185"/>
    <cellStyle name="20% - Accent5 5" xfId="186"/>
    <cellStyle name="20% - Accent5 6" xfId="187"/>
    <cellStyle name="20% - Accent6 2" xfId="188"/>
    <cellStyle name="20% - Accent6 2 10" xfId="189"/>
    <cellStyle name="20% - Accent6 2 11" xfId="190"/>
    <cellStyle name="20% - Accent6 2 12" xfId="191"/>
    <cellStyle name="20% - Accent6 2 13" xfId="192"/>
    <cellStyle name="20% - Accent6 2 2" xfId="193"/>
    <cellStyle name="20% - Accent6 2 3" xfId="194"/>
    <cellStyle name="20% - Accent6 2 4" xfId="195"/>
    <cellStyle name="20% - Accent6 2 5" xfId="196"/>
    <cellStyle name="20% - Accent6 2 6" xfId="197"/>
    <cellStyle name="20% - Accent6 2 7" xfId="198"/>
    <cellStyle name="20% - Accent6 2 8" xfId="199"/>
    <cellStyle name="20% - Accent6 2 9" xfId="200"/>
    <cellStyle name="20% - Accent6 3" xfId="201"/>
    <cellStyle name="20% - Accent6 3 10" xfId="202"/>
    <cellStyle name="20% - Accent6 3 11" xfId="203"/>
    <cellStyle name="20% - Accent6 3 2" xfId="204"/>
    <cellStyle name="20% - Accent6 3 3" xfId="205"/>
    <cellStyle name="20% - Accent6 3 4" xfId="206"/>
    <cellStyle name="20% - Accent6 3 5" xfId="207"/>
    <cellStyle name="20% - Accent6 3 6" xfId="208"/>
    <cellStyle name="20% - Accent6 3 7" xfId="209"/>
    <cellStyle name="20% - Accent6 3 8" xfId="210"/>
    <cellStyle name="20% - Accent6 3 9" xfId="211"/>
    <cellStyle name="20% - Accent6 4" xfId="212"/>
    <cellStyle name="20% - Accent6 4 10" xfId="213"/>
    <cellStyle name="20% - Accent6 4 11" xfId="214"/>
    <cellStyle name="20% - Accent6 4 2" xfId="215"/>
    <cellStyle name="20% - Accent6 4 3" xfId="216"/>
    <cellStyle name="20% - Accent6 4 4" xfId="217"/>
    <cellStyle name="20% - Accent6 4 5" xfId="218"/>
    <cellStyle name="20% - Accent6 4 6" xfId="219"/>
    <cellStyle name="20% - Accent6 4 7" xfId="220"/>
    <cellStyle name="20% - Accent6 4 8" xfId="221"/>
    <cellStyle name="20% - Accent6 4 9" xfId="222"/>
    <cellStyle name="20% - Accent6 5" xfId="223"/>
    <cellStyle name="20% - Accent6 6" xfId="224"/>
    <cellStyle name="40% - Accent1 2" xfId="225"/>
    <cellStyle name="40% - Accent1 2 10" xfId="226"/>
    <cellStyle name="40% - Accent1 2 11" xfId="227"/>
    <cellStyle name="40% - Accent1 2 12" xfId="228"/>
    <cellStyle name="40% - Accent1 2 13" xfId="229"/>
    <cellStyle name="40% - Accent1 2 2" xfId="230"/>
    <cellStyle name="40% - Accent1 2 3" xfId="231"/>
    <cellStyle name="40% - Accent1 2 4" xfId="232"/>
    <cellStyle name="40% - Accent1 2 5" xfId="233"/>
    <cellStyle name="40% - Accent1 2 6" xfId="234"/>
    <cellStyle name="40% - Accent1 2 7" xfId="235"/>
    <cellStyle name="40% - Accent1 2 8" xfId="236"/>
    <cellStyle name="40% - Accent1 2 9" xfId="237"/>
    <cellStyle name="40% - Accent1 3" xfId="238"/>
    <cellStyle name="40% - Accent1 3 10" xfId="239"/>
    <cellStyle name="40% - Accent1 3 11" xfId="240"/>
    <cellStyle name="40% - Accent1 3 2" xfId="241"/>
    <cellStyle name="40% - Accent1 3 3" xfId="242"/>
    <cellStyle name="40% - Accent1 3 4" xfId="243"/>
    <cellStyle name="40% - Accent1 3 5" xfId="244"/>
    <cellStyle name="40% - Accent1 3 6" xfId="245"/>
    <cellStyle name="40% - Accent1 3 7" xfId="246"/>
    <cellStyle name="40% - Accent1 3 8" xfId="247"/>
    <cellStyle name="40% - Accent1 3 9" xfId="248"/>
    <cellStyle name="40% - Accent1 4" xfId="249"/>
    <cellStyle name="40% - Accent1 4 10" xfId="250"/>
    <cellStyle name="40% - Accent1 4 11" xfId="251"/>
    <cellStyle name="40% - Accent1 4 2" xfId="252"/>
    <cellStyle name="40% - Accent1 4 3" xfId="253"/>
    <cellStyle name="40% - Accent1 4 4" xfId="254"/>
    <cellStyle name="40% - Accent1 4 5" xfId="255"/>
    <cellStyle name="40% - Accent1 4 6" xfId="256"/>
    <cellStyle name="40% - Accent1 4 7" xfId="257"/>
    <cellStyle name="40% - Accent1 4 8" xfId="258"/>
    <cellStyle name="40% - Accent1 4 9" xfId="259"/>
    <cellStyle name="40% - Accent1 5" xfId="260"/>
    <cellStyle name="40% - Accent1 6" xfId="261"/>
    <cellStyle name="40% - Accent2 2" xfId="262"/>
    <cellStyle name="40% - Accent2 2 10" xfId="263"/>
    <cellStyle name="40% - Accent2 2 11" xfId="264"/>
    <cellStyle name="40% - Accent2 2 12" xfId="265"/>
    <cellStyle name="40% - Accent2 2 13" xfId="266"/>
    <cellStyle name="40% - Accent2 2 2" xfId="267"/>
    <cellStyle name="40% - Accent2 2 3" xfId="268"/>
    <cellStyle name="40% - Accent2 2 4" xfId="269"/>
    <cellStyle name="40% - Accent2 2 5" xfId="270"/>
    <cellStyle name="40% - Accent2 2 6" xfId="271"/>
    <cellStyle name="40% - Accent2 2 7" xfId="272"/>
    <cellStyle name="40% - Accent2 2 8" xfId="273"/>
    <cellStyle name="40% - Accent2 2 9" xfId="274"/>
    <cellStyle name="40% - Accent2 3" xfId="275"/>
    <cellStyle name="40% - Accent2 3 10" xfId="276"/>
    <cellStyle name="40% - Accent2 3 11" xfId="277"/>
    <cellStyle name="40% - Accent2 3 2" xfId="278"/>
    <cellStyle name="40% - Accent2 3 3" xfId="279"/>
    <cellStyle name="40% - Accent2 3 4" xfId="280"/>
    <cellStyle name="40% - Accent2 3 5" xfId="281"/>
    <cellStyle name="40% - Accent2 3 6" xfId="282"/>
    <cellStyle name="40% - Accent2 3 7" xfId="283"/>
    <cellStyle name="40% - Accent2 3 8" xfId="284"/>
    <cellStyle name="40% - Accent2 3 9" xfId="285"/>
    <cellStyle name="40% - Accent2 4" xfId="286"/>
    <cellStyle name="40% - Accent2 4 10" xfId="287"/>
    <cellStyle name="40% - Accent2 4 11" xfId="288"/>
    <cellStyle name="40% - Accent2 4 2" xfId="289"/>
    <cellStyle name="40% - Accent2 4 3" xfId="290"/>
    <cellStyle name="40% - Accent2 4 4" xfId="291"/>
    <cellStyle name="40% - Accent2 4 5" xfId="292"/>
    <cellStyle name="40% - Accent2 4 6" xfId="293"/>
    <cellStyle name="40% - Accent2 4 7" xfId="294"/>
    <cellStyle name="40% - Accent2 4 8" xfId="295"/>
    <cellStyle name="40% - Accent2 4 9" xfId="296"/>
    <cellStyle name="40% - Accent2 5" xfId="297"/>
    <cellStyle name="40% - Accent2 6" xfId="298"/>
    <cellStyle name="40% - Accent3 2" xfId="299"/>
    <cellStyle name="40% - Accent3 2 10" xfId="300"/>
    <cellStyle name="40% - Accent3 2 11" xfId="301"/>
    <cellStyle name="40% - Accent3 2 12" xfId="302"/>
    <cellStyle name="40% - Accent3 2 13" xfId="303"/>
    <cellStyle name="40% - Accent3 2 2" xfId="304"/>
    <cellStyle name="40% - Accent3 2 3" xfId="305"/>
    <cellStyle name="40% - Accent3 2 4" xfId="306"/>
    <cellStyle name="40% - Accent3 2 5" xfId="307"/>
    <cellStyle name="40% - Accent3 2 6" xfId="308"/>
    <cellStyle name="40% - Accent3 2 7" xfId="309"/>
    <cellStyle name="40% - Accent3 2 8" xfId="310"/>
    <cellStyle name="40% - Accent3 2 9" xfId="311"/>
    <cellStyle name="40% - Accent3 3" xfId="312"/>
    <cellStyle name="40% - Accent3 3 10" xfId="313"/>
    <cellStyle name="40% - Accent3 3 11" xfId="314"/>
    <cellStyle name="40% - Accent3 3 2" xfId="315"/>
    <cellStyle name="40% - Accent3 3 3" xfId="316"/>
    <cellStyle name="40% - Accent3 3 4" xfId="317"/>
    <cellStyle name="40% - Accent3 3 5" xfId="318"/>
    <cellStyle name="40% - Accent3 3 6" xfId="319"/>
    <cellStyle name="40% - Accent3 3 7" xfId="320"/>
    <cellStyle name="40% - Accent3 3 8" xfId="321"/>
    <cellStyle name="40% - Accent3 3 9" xfId="322"/>
    <cellStyle name="40% - Accent3 4" xfId="323"/>
    <cellStyle name="40% - Accent3 4 10" xfId="324"/>
    <cellStyle name="40% - Accent3 4 11" xfId="325"/>
    <cellStyle name="40% - Accent3 4 2" xfId="326"/>
    <cellStyle name="40% - Accent3 4 3" xfId="327"/>
    <cellStyle name="40% - Accent3 4 4" xfId="328"/>
    <cellStyle name="40% - Accent3 4 5" xfId="329"/>
    <cellStyle name="40% - Accent3 4 6" xfId="330"/>
    <cellStyle name="40% - Accent3 4 7" xfId="331"/>
    <cellStyle name="40% - Accent3 4 8" xfId="332"/>
    <cellStyle name="40% - Accent3 4 9" xfId="333"/>
    <cellStyle name="40% - Accent3 5" xfId="334"/>
    <cellStyle name="40% - Accent3 6" xfId="335"/>
    <cellStyle name="40% - Accent4 2" xfId="336"/>
    <cellStyle name="40% - Accent4 2 10" xfId="337"/>
    <cellStyle name="40% - Accent4 2 11" xfId="338"/>
    <cellStyle name="40% - Accent4 2 12" xfId="339"/>
    <cellStyle name="40% - Accent4 2 13" xfId="340"/>
    <cellStyle name="40% - Accent4 2 2" xfId="341"/>
    <cellStyle name="40% - Accent4 2 3" xfId="342"/>
    <cellStyle name="40% - Accent4 2 4" xfId="343"/>
    <cellStyle name="40% - Accent4 2 5" xfId="344"/>
    <cellStyle name="40% - Accent4 2 6" xfId="345"/>
    <cellStyle name="40% - Accent4 2 7" xfId="346"/>
    <cellStyle name="40% - Accent4 2 8" xfId="347"/>
    <cellStyle name="40% - Accent4 2 9" xfId="348"/>
    <cellStyle name="40% - Accent4 3" xfId="349"/>
    <cellStyle name="40% - Accent4 3 10" xfId="350"/>
    <cellStyle name="40% - Accent4 3 11" xfId="351"/>
    <cellStyle name="40% - Accent4 3 2" xfId="352"/>
    <cellStyle name="40% - Accent4 3 3" xfId="353"/>
    <cellStyle name="40% - Accent4 3 4" xfId="354"/>
    <cellStyle name="40% - Accent4 3 5" xfId="355"/>
    <cellStyle name="40% - Accent4 3 6" xfId="356"/>
    <cellStyle name="40% - Accent4 3 7" xfId="357"/>
    <cellStyle name="40% - Accent4 3 8" xfId="358"/>
    <cellStyle name="40% - Accent4 3 9" xfId="359"/>
    <cellStyle name="40% - Accent4 4" xfId="360"/>
    <cellStyle name="40% - Accent4 4 10" xfId="361"/>
    <cellStyle name="40% - Accent4 4 11" xfId="362"/>
    <cellStyle name="40% - Accent4 4 2" xfId="363"/>
    <cellStyle name="40% - Accent4 4 3" xfId="364"/>
    <cellStyle name="40% - Accent4 4 4" xfId="365"/>
    <cellStyle name="40% - Accent4 4 5" xfId="366"/>
    <cellStyle name="40% - Accent4 4 6" xfId="367"/>
    <cellStyle name="40% - Accent4 4 7" xfId="368"/>
    <cellStyle name="40% - Accent4 4 8" xfId="369"/>
    <cellStyle name="40% - Accent4 4 9" xfId="370"/>
    <cellStyle name="40% - Accent4 5" xfId="371"/>
    <cellStyle name="40% - Accent4 6" xfId="372"/>
    <cellStyle name="40% - Accent5 2" xfId="373"/>
    <cellStyle name="40% - Accent5 2 10" xfId="374"/>
    <cellStyle name="40% - Accent5 2 11" xfId="375"/>
    <cellStyle name="40% - Accent5 2 12" xfId="376"/>
    <cellStyle name="40% - Accent5 2 13" xfId="377"/>
    <cellStyle name="40% - Accent5 2 2" xfId="378"/>
    <cellStyle name="40% - Accent5 2 3" xfId="379"/>
    <cellStyle name="40% - Accent5 2 4" xfId="380"/>
    <cellStyle name="40% - Accent5 2 5" xfId="381"/>
    <cellStyle name="40% - Accent5 2 6" xfId="382"/>
    <cellStyle name="40% - Accent5 2 7" xfId="383"/>
    <cellStyle name="40% - Accent5 2 8" xfId="384"/>
    <cellStyle name="40% - Accent5 2 9" xfId="385"/>
    <cellStyle name="40% - Accent5 3" xfId="386"/>
    <cellStyle name="40% - Accent5 3 10" xfId="387"/>
    <cellStyle name="40% - Accent5 3 11" xfId="388"/>
    <cellStyle name="40% - Accent5 3 2" xfId="389"/>
    <cellStyle name="40% - Accent5 3 3" xfId="390"/>
    <cellStyle name="40% - Accent5 3 4" xfId="391"/>
    <cellStyle name="40% - Accent5 3 5" xfId="392"/>
    <cellStyle name="40% - Accent5 3 6" xfId="393"/>
    <cellStyle name="40% - Accent5 3 7" xfId="394"/>
    <cellStyle name="40% - Accent5 3 8" xfId="395"/>
    <cellStyle name="40% - Accent5 3 9" xfId="396"/>
    <cellStyle name="40% - Accent5 4" xfId="397"/>
    <cellStyle name="40% - Accent5 4 10" xfId="398"/>
    <cellStyle name="40% - Accent5 4 11" xfId="399"/>
    <cellStyle name="40% - Accent5 4 2" xfId="400"/>
    <cellStyle name="40% - Accent5 4 3" xfId="401"/>
    <cellStyle name="40% - Accent5 4 4" xfId="402"/>
    <cellStyle name="40% - Accent5 4 5" xfId="403"/>
    <cellStyle name="40% - Accent5 4 6" xfId="404"/>
    <cellStyle name="40% - Accent5 4 7" xfId="405"/>
    <cellStyle name="40% - Accent5 4 8" xfId="406"/>
    <cellStyle name="40% - Accent5 4 9" xfId="407"/>
    <cellStyle name="40% - Accent5 5" xfId="408"/>
    <cellStyle name="40% - Accent5 6" xfId="409"/>
    <cellStyle name="40% - Accent6 2" xfId="410"/>
    <cellStyle name="40% - Accent6 2 10" xfId="411"/>
    <cellStyle name="40% - Accent6 2 11" xfId="412"/>
    <cellStyle name="40% - Accent6 2 12" xfId="413"/>
    <cellStyle name="40% - Accent6 2 13" xfId="414"/>
    <cellStyle name="40% - Accent6 2 2" xfId="415"/>
    <cellStyle name="40% - Accent6 2 3" xfId="416"/>
    <cellStyle name="40% - Accent6 2 4" xfId="417"/>
    <cellStyle name="40% - Accent6 2 5" xfId="418"/>
    <cellStyle name="40% - Accent6 2 6" xfId="419"/>
    <cellStyle name="40% - Accent6 2 7" xfId="420"/>
    <cellStyle name="40% - Accent6 2 8" xfId="421"/>
    <cellStyle name="40% - Accent6 2 9" xfId="422"/>
    <cellStyle name="40% - Accent6 3" xfId="423"/>
    <cellStyle name="40% - Accent6 3 10" xfId="424"/>
    <cellStyle name="40% - Accent6 3 11" xfId="425"/>
    <cellStyle name="40% - Accent6 3 2" xfId="426"/>
    <cellStyle name="40% - Accent6 3 3" xfId="427"/>
    <cellStyle name="40% - Accent6 3 4" xfId="428"/>
    <cellStyle name="40% - Accent6 3 5" xfId="429"/>
    <cellStyle name="40% - Accent6 3 6" xfId="430"/>
    <cellStyle name="40% - Accent6 3 7" xfId="431"/>
    <cellStyle name="40% - Accent6 3 8" xfId="432"/>
    <cellStyle name="40% - Accent6 3 9" xfId="433"/>
    <cellStyle name="40% - Accent6 4" xfId="434"/>
    <cellStyle name="40% - Accent6 4 10" xfId="435"/>
    <cellStyle name="40% - Accent6 4 11" xfId="436"/>
    <cellStyle name="40% - Accent6 4 2" xfId="437"/>
    <cellStyle name="40% - Accent6 4 3" xfId="438"/>
    <cellStyle name="40% - Accent6 4 4" xfId="439"/>
    <cellStyle name="40% - Accent6 4 5" xfId="440"/>
    <cellStyle name="40% - Accent6 4 6" xfId="441"/>
    <cellStyle name="40% - Accent6 4 7" xfId="442"/>
    <cellStyle name="40% - Accent6 4 8" xfId="443"/>
    <cellStyle name="40% - Accent6 4 9" xfId="444"/>
    <cellStyle name="40% - Accent6 5" xfId="445"/>
    <cellStyle name="40% - Accent6 6" xfId="446"/>
    <cellStyle name="Comma 2" xfId="447"/>
    <cellStyle name="Comma 3" xfId="448"/>
    <cellStyle name="Currency 2" xfId="449"/>
    <cellStyle name="Currency 2 10" xfId="450"/>
    <cellStyle name="Currency 2 2" xfId="451"/>
    <cellStyle name="Currency 2 2 2" xfId="452"/>
    <cellStyle name="Currency 2 2 3" xfId="453"/>
    <cellStyle name="Currency 2 2 4" xfId="454"/>
    <cellStyle name="Currency 2 2 5" xfId="455"/>
    <cellStyle name="Currency 2 2 6" xfId="456"/>
    <cellStyle name="Currency 2 2 7" xfId="457"/>
    <cellStyle name="Currency 2 2 8" xfId="458"/>
    <cellStyle name="Currency 2 2 9" xfId="459"/>
    <cellStyle name="Currency 2 3" xfId="460"/>
    <cellStyle name="Currency 2 4" xfId="461"/>
    <cellStyle name="Currency 2 5" xfId="462"/>
    <cellStyle name="Currency 2 6" xfId="463"/>
    <cellStyle name="Currency 2 7" xfId="464"/>
    <cellStyle name="Currency 2 8" xfId="465"/>
    <cellStyle name="Currency 2 9" xfId="466"/>
    <cellStyle name="Currency 3" xfId="467"/>
    <cellStyle name="Currency 3 2" xfId="468"/>
    <cellStyle name="Currency 3 3" xfId="469"/>
    <cellStyle name="Currency 3 4" xfId="470"/>
    <cellStyle name="Currency 3 5" xfId="471"/>
    <cellStyle name="Currency 3 6" xfId="472"/>
    <cellStyle name="Currency 3 7" xfId="473"/>
    <cellStyle name="Currency 3 8" xfId="474"/>
    <cellStyle name="Currency 3 9" xfId="475"/>
    <cellStyle name="Currency 4" xfId="476"/>
    <cellStyle name="Currency 4 10" xfId="477"/>
    <cellStyle name="Currency 4 2" xfId="478"/>
    <cellStyle name="Currency 4 2 2" xfId="479"/>
    <cellStyle name="Currency 4 2 3" xfId="480"/>
    <cellStyle name="Currency 4 2 4" xfId="481"/>
    <cellStyle name="Currency 4 2 5" xfId="482"/>
    <cellStyle name="Currency 4 2 6" xfId="483"/>
    <cellStyle name="Currency 4 2 7" xfId="484"/>
    <cellStyle name="Currency 4 2 8" xfId="485"/>
    <cellStyle name="Currency 4 2 9" xfId="486"/>
    <cellStyle name="Currency 4 3" xfId="487"/>
    <cellStyle name="Currency 4 4" xfId="488"/>
    <cellStyle name="Currency 4 5" xfId="489"/>
    <cellStyle name="Currency 4 6" xfId="490"/>
    <cellStyle name="Currency 4 7" xfId="491"/>
    <cellStyle name="Currency 4 8" xfId="492"/>
    <cellStyle name="Currency 4 9" xfId="493"/>
    <cellStyle name="Currency 5" xfId="494"/>
    <cellStyle name="Good 2" xfId="495"/>
    <cellStyle name="Hyperlink 2" xfId="496"/>
    <cellStyle name="Hyperlink 2 2" xfId="497"/>
    <cellStyle name="Normal" xfId="0" builtinId="0"/>
    <cellStyle name="Normal 10" xfId="498"/>
    <cellStyle name="Normal 10 10" xfId="499"/>
    <cellStyle name="Normal 10 11" xfId="500"/>
    <cellStyle name="Normal 10 12" xfId="501"/>
    <cellStyle name="Normal 10 13" xfId="502"/>
    <cellStyle name="Normal 10 2" xfId="503"/>
    <cellStyle name="Normal 10 3" xfId="504"/>
    <cellStyle name="Normal 10 4" xfId="505"/>
    <cellStyle name="Normal 10 5" xfId="506"/>
    <cellStyle name="Normal 10 6" xfId="507"/>
    <cellStyle name="Normal 10 7" xfId="508"/>
    <cellStyle name="Normal 10 8" xfId="509"/>
    <cellStyle name="Normal 10 9" xfId="510"/>
    <cellStyle name="Normal 100" xfId="511"/>
    <cellStyle name="Normal 100 2" xfId="512"/>
    <cellStyle name="Normal 100 3" xfId="513"/>
    <cellStyle name="Normal 100 4" xfId="514"/>
    <cellStyle name="Normal 100 5" xfId="515"/>
    <cellStyle name="Normal 100 6" xfId="516"/>
    <cellStyle name="Normal 100 7" xfId="517"/>
    <cellStyle name="Normal 100 8" xfId="518"/>
    <cellStyle name="Normal 101" xfId="519"/>
    <cellStyle name="Normal 101 2" xfId="520"/>
    <cellStyle name="Normal 101 3" xfId="521"/>
    <cellStyle name="Normal 101 4" xfId="522"/>
    <cellStyle name="Normal 101 5" xfId="523"/>
    <cellStyle name="Normal 101 6" xfId="524"/>
    <cellStyle name="Normal 101 7" xfId="525"/>
    <cellStyle name="Normal 101 8" xfId="526"/>
    <cellStyle name="Normal 102" xfId="527"/>
    <cellStyle name="Normal 102 2" xfId="528"/>
    <cellStyle name="Normal 102 3" xfId="529"/>
    <cellStyle name="Normal 102 4" xfId="530"/>
    <cellStyle name="Normal 102 5" xfId="531"/>
    <cellStyle name="Normal 102 6" xfId="532"/>
    <cellStyle name="Normal 102 7" xfId="533"/>
    <cellStyle name="Normal 102 8" xfId="534"/>
    <cellStyle name="Normal 103" xfId="535"/>
    <cellStyle name="Normal 103 2" xfId="536"/>
    <cellStyle name="Normal 103 3" xfId="537"/>
    <cellStyle name="Normal 103 4" xfId="538"/>
    <cellStyle name="Normal 103 5" xfId="539"/>
    <cellStyle name="Normal 103 6" xfId="540"/>
    <cellStyle name="Normal 103 7" xfId="541"/>
    <cellStyle name="Normal 103 8" xfId="542"/>
    <cellStyle name="Normal 104" xfId="543"/>
    <cellStyle name="Normal 104 2" xfId="544"/>
    <cellStyle name="Normal 104 3" xfId="545"/>
    <cellStyle name="Normal 104 4" xfId="546"/>
    <cellStyle name="Normal 104 5" xfId="547"/>
    <cellStyle name="Normal 104 6" xfId="548"/>
    <cellStyle name="Normal 104 7" xfId="549"/>
    <cellStyle name="Normal 104 8" xfId="550"/>
    <cellStyle name="Normal 105" xfId="551"/>
    <cellStyle name="Normal 105 2" xfId="552"/>
    <cellStyle name="Normal 105 3" xfId="553"/>
    <cellStyle name="Normal 105 4" xfId="554"/>
    <cellStyle name="Normal 105 5" xfId="555"/>
    <cellStyle name="Normal 105 6" xfId="556"/>
    <cellStyle name="Normal 105 7" xfId="557"/>
    <cellStyle name="Normal 105 8" xfId="558"/>
    <cellStyle name="Normal 106" xfId="559"/>
    <cellStyle name="Normal 106 2" xfId="560"/>
    <cellStyle name="Normal 106 3" xfId="561"/>
    <cellStyle name="Normal 106 4" xfId="562"/>
    <cellStyle name="Normal 106 5" xfId="563"/>
    <cellStyle name="Normal 106 6" xfId="564"/>
    <cellStyle name="Normal 106 7" xfId="565"/>
    <cellStyle name="Normal 106 8" xfId="566"/>
    <cellStyle name="Normal 107" xfId="567"/>
    <cellStyle name="Normal 107 2" xfId="568"/>
    <cellStyle name="Normal 107 3" xfId="569"/>
    <cellStyle name="Normal 107 4" xfId="570"/>
    <cellStyle name="Normal 107 5" xfId="571"/>
    <cellStyle name="Normal 107 6" xfId="572"/>
    <cellStyle name="Normal 107 7" xfId="573"/>
    <cellStyle name="Normal 107 8" xfId="574"/>
    <cellStyle name="Normal 108" xfId="575"/>
    <cellStyle name="Normal 108 2" xfId="576"/>
    <cellStyle name="Normal 108 3" xfId="577"/>
    <cellStyle name="Normal 108 4" xfId="578"/>
    <cellStyle name="Normal 108 5" xfId="579"/>
    <cellStyle name="Normal 108 6" xfId="580"/>
    <cellStyle name="Normal 108 7" xfId="581"/>
    <cellStyle name="Normal 108 8" xfId="582"/>
    <cellStyle name="Normal 109" xfId="583"/>
    <cellStyle name="Normal 109 2" xfId="584"/>
    <cellStyle name="Normal 109 3" xfId="585"/>
    <cellStyle name="Normal 109 4" xfId="586"/>
    <cellStyle name="Normal 109 5" xfId="587"/>
    <cellStyle name="Normal 109 6" xfId="588"/>
    <cellStyle name="Normal 109 7" xfId="589"/>
    <cellStyle name="Normal 109 8" xfId="590"/>
    <cellStyle name="Normal 11" xfId="591"/>
    <cellStyle name="Normal 11 10" xfId="592"/>
    <cellStyle name="Normal 11 11" xfId="593"/>
    <cellStyle name="Normal 11 12" xfId="594"/>
    <cellStyle name="Normal 11 13" xfId="595"/>
    <cellStyle name="Normal 11 14" xfId="596"/>
    <cellStyle name="Normal 11 2" xfId="597"/>
    <cellStyle name="Normal 11 2 10" xfId="598"/>
    <cellStyle name="Normal 11 2 11" xfId="599"/>
    <cellStyle name="Normal 11 2 12" xfId="600"/>
    <cellStyle name="Normal 11 2 13" xfId="601"/>
    <cellStyle name="Normal 11 2 2" xfId="602"/>
    <cellStyle name="Normal 11 2 3" xfId="603"/>
    <cellStyle name="Normal 11 2 4" xfId="604"/>
    <cellStyle name="Normal 11 2 5" xfId="605"/>
    <cellStyle name="Normal 11 2 6" xfId="606"/>
    <cellStyle name="Normal 11 2 7" xfId="607"/>
    <cellStyle name="Normal 11 2 8" xfId="608"/>
    <cellStyle name="Normal 11 2 9" xfId="609"/>
    <cellStyle name="Normal 11 3" xfId="610"/>
    <cellStyle name="Normal 11 4" xfId="611"/>
    <cellStyle name="Normal 11 5" xfId="612"/>
    <cellStyle name="Normal 11 6" xfId="613"/>
    <cellStyle name="Normal 11 7" xfId="614"/>
    <cellStyle name="Normal 11 8" xfId="615"/>
    <cellStyle name="Normal 11 9" xfId="616"/>
    <cellStyle name="Normal 110" xfId="617"/>
    <cellStyle name="Normal 110 2" xfId="618"/>
    <cellStyle name="Normal 110 3" xfId="619"/>
    <cellStyle name="Normal 110 4" xfId="620"/>
    <cellStyle name="Normal 110 5" xfId="621"/>
    <cellStyle name="Normal 110 6" xfId="622"/>
    <cellStyle name="Normal 110 7" xfId="623"/>
    <cellStyle name="Normal 110 8" xfId="624"/>
    <cellStyle name="Normal 111" xfId="625"/>
    <cellStyle name="Normal 111 2" xfId="626"/>
    <cellStyle name="Normal 111 3" xfId="627"/>
    <cellStyle name="Normal 111 4" xfId="628"/>
    <cellStyle name="Normal 111 5" xfId="629"/>
    <cellStyle name="Normal 111 6" xfId="630"/>
    <cellStyle name="Normal 111 7" xfId="631"/>
    <cellStyle name="Normal 111 8" xfId="632"/>
    <cellStyle name="Normal 112" xfId="633"/>
    <cellStyle name="Normal 112 2" xfId="634"/>
    <cellStyle name="Normal 112 3" xfId="635"/>
    <cellStyle name="Normal 112 4" xfId="636"/>
    <cellStyle name="Normal 112 5" xfId="637"/>
    <cellStyle name="Normal 112 6" xfId="638"/>
    <cellStyle name="Normal 112 7" xfId="639"/>
    <cellStyle name="Normal 112 8" xfId="640"/>
    <cellStyle name="Normal 113" xfId="641"/>
    <cellStyle name="Normal 113 2" xfId="642"/>
    <cellStyle name="Normal 113 3" xfId="643"/>
    <cellStyle name="Normal 113 4" xfId="644"/>
    <cellStyle name="Normal 113 5" xfId="645"/>
    <cellStyle name="Normal 113 6" xfId="646"/>
    <cellStyle name="Normal 113 7" xfId="647"/>
    <cellStyle name="Normal 113 8" xfId="648"/>
    <cellStyle name="Normal 114" xfId="649"/>
    <cellStyle name="Normal 114 2" xfId="650"/>
    <cellStyle name="Normal 114 3" xfId="651"/>
    <cellStyle name="Normal 114 4" xfId="652"/>
    <cellStyle name="Normal 114 5" xfId="653"/>
    <cellStyle name="Normal 114 6" xfId="654"/>
    <cellStyle name="Normal 114 7" xfId="655"/>
    <cellStyle name="Normal 114 8" xfId="656"/>
    <cellStyle name="Normal 115" xfId="657"/>
    <cellStyle name="Normal 115 2" xfId="658"/>
    <cellStyle name="Normal 115 3" xfId="659"/>
    <cellStyle name="Normal 115 4" xfId="660"/>
    <cellStyle name="Normal 115 5" xfId="661"/>
    <cellStyle name="Normal 115 6" xfId="662"/>
    <cellStyle name="Normal 115 7" xfId="663"/>
    <cellStyle name="Normal 115 8" xfId="664"/>
    <cellStyle name="Normal 116" xfId="665"/>
    <cellStyle name="Normal 116 2" xfId="666"/>
    <cellStyle name="Normal 116 3" xfId="667"/>
    <cellStyle name="Normal 116 4" xfId="668"/>
    <cellStyle name="Normal 116 5" xfId="669"/>
    <cellStyle name="Normal 116 6" xfId="670"/>
    <cellStyle name="Normal 116 7" xfId="671"/>
    <cellStyle name="Normal 116 8" xfId="672"/>
    <cellStyle name="Normal 117" xfId="673"/>
    <cellStyle name="Normal 117 2" xfId="674"/>
    <cellStyle name="Normal 117 3" xfId="675"/>
    <cellStyle name="Normal 117 4" xfId="676"/>
    <cellStyle name="Normal 117 5" xfId="677"/>
    <cellStyle name="Normal 117 6" xfId="678"/>
    <cellStyle name="Normal 117 7" xfId="679"/>
    <cellStyle name="Normal 117 8" xfId="680"/>
    <cellStyle name="Normal 118" xfId="681"/>
    <cellStyle name="Normal 118 2" xfId="682"/>
    <cellStyle name="Normal 118 3" xfId="683"/>
    <cellStyle name="Normal 118 4" xfId="684"/>
    <cellStyle name="Normal 118 5" xfId="685"/>
    <cellStyle name="Normal 118 6" xfId="686"/>
    <cellStyle name="Normal 118 7" xfId="687"/>
    <cellStyle name="Normal 118 8" xfId="688"/>
    <cellStyle name="Normal 119" xfId="689"/>
    <cellStyle name="Normal 119 2" xfId="690"/>
    <cellStyle name="Normal 119 3" xfId="691"/>
    <cellStyle name="Normal 119 4" xfId="692"/>
    <cellStyle name="Normal 119 5" xfId="693"/>
    <cellStyle name="Normal 119 6" xfId="694"/>
    <cellStyle name="Normal 119 7" xfId="695"/>
    <cellStyle name="Normal 119 8" xfId="696"/>
    <cellStyle name="Normal 12" xfId="697"/>
    <cellStyle name="Normal 12 10" xfId="698"/>
    <cellStyle name="Normal 12 2" xfId="699"/>
    <cellStyle name="Normal 12 3" xfId="700"/>
    <cellStyle name="Normal 12 4" xfId="701"/>
    <cellStyle name="Normal 12 5" xfId="702"/>
    <cellStyle name="Normal 12 6" xfId="703"/>
    <cellStyle name="Normal 12 7" xfId="704"/>
    <cellStyle name="Normal 12 8" xfId="705"/>
    <cellStyle name="Normal 12 9" xfId="706"/>
    <cellStyle name="Normal 120" xfId="707"/>
    <cellStyle name="Normal 120 2" xfId="708"/>
    <cellStyle name="Normal 120 3" xfId="709"/>
    <cellStyle name="Normal 120 4" xfId="710"/>
    <cellStyle name="Normal 120 5" xfId="711"/>
    <cellStyle name="Normal 120 6" xfId="712"/>
    <cellStyle name="Normal 120 7" xfId="713"/>
    <cellStyle name="Normal 120 8" xfId="714"/>
    <cellStyle name="Normal 121" xfId="715"/>
    <cellStyle name="Normal 121 2" xfId="716"/>
    <cellStyle name="Normal 121 3" xfId="717"/>
    <cellStyle name="Normal 121 4" xfId="718"/>
    <cellStyle name="Normal 121 5" xfId="719"/>
    <cellStyle name="Normal 121 6" xfId="720"/>
    <cellStyle name="Normal 121 7" xfId="721"/>
    <cellStyle name="Normal 121 8" xfId="722"/>
    <cellStyle name="Normal 122" xfId="723"/>
    <cellStyle name="Normal 122 2" xfId="724"/>
    <cellStyle name="Normal 122 3" xfId="725"/>
    <cellStyle name="Normal 122 4" xfId="726"/>
    <cellStyle name="Normal 122 5" xfId="727"/>
    <cellStyle name="Normal 122 6" xfId="728"/>
    <cellStyle name="Normal 122 7" xfId="729"/>
    <cellStyle name="Normal 122 8" xfId="730"/>
    <cellStyle name="Normal 123" xfId="731"/>
    <cellStyle name="Normal 123 2" xfId="732"/>
    <cellStyle name="Normal 123 3" xfId="733"/>
    <cellStyle name="Normal 123 4" xfId="734"/>
    <cellStyle name="Normal 123 5" xfId="735"/>
    <cellStyle name="Normal 123 6" xfId="736"/>
    <cellStyle name="Normal 123 7" xfId="737"/>
    <cellStyle name="Normal 123 8" xfId="738"/>
    <cellStyle name="Normal 124" xfId="739"/>
    <cellStyle name="Normal 124 2" xfId="740"/>
    <cellStyle name="Normal 124 3" xfId="741"/>
    <cellStyle name="Normal 124 4" xfId="742"/>
    <cellStyle name="Normal 124 5" xfId="743"/>
    <cellStyle name="Normal 124 6" xfId="744"/>
    <cellStyle name="Normal 124 7" xfId="745"/>
    <cellStyle name="Normal 124 8" xfId="746"/>
    <cellStyle name="Normal 125" xfId="747"/>
    <cellStyle name="Normal 125 2" xfId="748"/>
    <cellStyle name="Normal 125 3" xfId="749"/>
    <cellStyle name="Normal 125 4" xfId="750"/>
    <cellStyle name="Normal 125 5" xfId="751"/>
    <cellStyle name="Normal 125 6" xfId="752"/>
    <cellStyle name="Normal 125 7" xfId="753"/>
    <cellStyle name="Normal 125 8" xfId="754"/>
    <cellStyle name="Normal 126" xfId="755"/>
    <cellStyle name="Normal 126 2" xfId="756"/>
    <cellStyle name="Normal 126 3" xfId="757"/>
    <cellStyle name="Normal 126 4" xfId="758"/>
    <cellStyle name="Normal 126 5" xfId="759"/>
    <cellStyle name="Normal 126 6" xfId="760"/>
    <cellStyle name="Normal 126 7" xfId="761"/>
    <cellStyle name="Normal 126 8" xfId="762"/>
    <cellStyle name="Normal 127" xfId="763"/>
    <cellStyle name="Normal 127 2" xfId="764"/>
    <cellStyle name="Normal 127 3" xfId="765"/>
    <cellStyle name="Normal 127 4" xfId="766"/>
    <cellStyle name="Normal 127 5" xfId="767"/>
    <cellStyle name="Normal 127 6" xfId="768"/>
    <cellStyle name="Normal 127 7" xfId="769"/>
    <cellStyle name="Normal 127 8" xfId="770"/>
    <cellStyle name="Normal 128" xfId="771"/>
    <cellStyle name="Normal 128 2" xfId="772"/>
    <cellStyle name="Normal 128 3" xfId="773"/>
    <cellStyle name="Normal 128 4" xfId="774"/>
    <cellStyle name="Normal 128 5" xfId="775"/>
    <cellStyle name="Normal 128 6" xfId="776"/>
    <cellStyle name="Normal 128 7" xfId="777"/>
    <cellStyle name="Normal 128 8" xfId="778"/>
    <cellStyle name="Normal 129" xfId="779"/>
    <cellStyle name="Normal 129 2" xfId="780"/>
    <cellStyle name="Normal 129 3" xfId="781"/>
    <cellStyle name="Normal 129 4" xfId="782"/>
    <cellStyle name="Normal 129 5" xfId="783"/>
    <cellStyle name="Normal 129 6" xfId="784"/>
    <cellStyle name="Normal 129 7" xfId="785"/>
    <cellStyle name="Normal 129 8" xfId="786"/>
    <cellStyle name="Normal 13" xfId="787"/>
    <cellStyle name="Normal 13 10" xfId="788"/>
    <cellStyle name="Normal 13 11" xfId="789"/>
    <cellStyle name="Normal 13 2" xfId="790"/>
    <cellStyle name="Normal 13 3" xfId="791"/>
    <cellStyle name="Normal 13 4" xfId="792"/>
    <cellStyle name="Normal 13 5" xfId="793"/>
    <cellStyle name="Normal 13 6" xfId="794"/>
    <cellStyle name="Normal 13 7" xfId="795"/>
    <cellStyle name="Normal 13 8" xfId="796"/>
    <cellStyle name="Normal 13 9" xfId="797"/>
    <cellStyle name="Normal 130" xfId="798"/>
    <cellStyle name="Normal 130 2" xfId="799"/>
    <cellStyle name="Normal 130 3" xfId="800"/>
    <cellStyle name="Normal 130 4" xfId="801"/>
    <cellStyle name="Normal 130 5" xfId="802"/>
    <cellStyle name="Normal 130 6" xfId="803"/>
    <cellStyle name="Normal 130 7" xfId="804"/>
    <cellStyle name="Normal 130 8" xfId="805"/>
    <cellStyle name="Normal 131" xfId="806"/>
    <cellStyle name="Normal 131 2" xfId="807"/>
    <cellStyle name="Normal 131 3" xfId="808"/>
    <cellStyle name="Normal 131 4" xfId="809"/>
    <cellStyle name="Normal 131 5" xfId="810"/>
    <cellStyle name="Normal 131 6" xfId="811"/>
    <cellStyle name="Normal 131 7" xfId="812"/>
    <cellStyle name="Normal 131 8" xfId="813"/>
    <cellStyle name="Normal 132" xfId="814"/>
    <cellStyle name="Normal 132 2" xfId="815"/>
    <cellStyle name="Normal 132 3" xfId="816"/>
    <cellStyle name="Normal 132 4" xfId="817"/>
    <cellStyle name="Normal 132 5" xfId="818"/>
    <cellStyle name="Normal 132 6" xfId="819"/>
    <cellStyle name="Normal 132 7" xfId="820"/>
    <cellStyle name="Normal 132 8" xfId="821"/>
    <cellStyle name="Normal 133" xfId="822"/>
    <cellStyle name="Normal 133 2" xfId="823"/>
    <cellStyle name="Normal 133 3" xfId="824"/>
    <cellStyle name="Normal 133 4" xfId="825"/>
    <cellStyle name="Normal 133 5" xfId="826"/>
    <cellStyle name="Normal 133 6" xfId="827"/>
    <cellStyle name="Normal 133 7" xfId="828"/>
    <cellStyle name="Normal 133 8" xfId="829"/>
    <cellStyle name="Normal 134" xfId="830"/>
    <cellStyle name="Normal 134 2" xfId="831"/>
    <cellStyle name="Normal 134 3" xfId="832"/>
    <cellStyle name="Normal 134 4" xfId="833"/>
    <cellStyle name="Normal 134 5" xfId="834"/>
    <cellStyle name="Normal 134 6" xfId="835"/>
    <cellStyle name="Normal 134 7" xfId="836"/>
    <cellStyle name="Normal 134 8" xfId="837"/>
    <cellStyle name="Normal 135" xfId="838"/>
    <cellStyle name="Normal 135 2" xfId="839"/>
    <cellStyle name="Normal 135 3" xfId="840"/>
    <cellStyle name="Normal 135 4" xfId="841"/>
    <cellStyle name="Normal 135 5" xfId="842"/>
    <cellStyle name="Normal 135 6" xfId="843"/>
    <cellStyle name="Normal 135 7" xfId="844"/>
    <cellStyle name="Normal 135 8" xfId="845"/>
    <cellStyle name="Normal 136" xfId="846"/>
    <cellStyle name="Normal 136 2" xfId="847"/>
    <cellStyle name="Normal 136 3" xfId="848"/>
    <cellStyle name="Normal 136 4" xfId="849"/>
    <cellStyle name="Normal 136 5" xfId="850"/>
    <cellStyle name="Normal 136 6" xfId="851"/>
    <cellStyle name="Normal 136 7" xfId="852"/>
    <cellStyle name="Normal 136 8" xfId="853"/>
    <cellStyle name="Normal 137" xfId="854"/>
    <cellStyle name="Normal 137 2" xfId="855"/>
    <cellStyle name="Normal 137 3" xfId="856"/>
    <cellStyle name="Normal 137 4" xfId="857"/>
    <cellStyle name="Normal 137 5" xfId="858"/>
    <cellStyle name="Normal 137 6" xfId="859"/>
    <cellStyle name="Normal 137 7" xfId="860"/>
    <cellStyle name="Normal 137 8" xfId="861"/>
    <cellStyle name="Normal 138" xfId="862"/>
    <cellStyle name="Normal 138 2" xfId="863"/>
    <cellStyle name="Normal 138 3" xfId="864"/>
    <cellStyle name="Normal 138 4" xfId="865"/>
    <cellStyle name="Normal 138 5" xfId="866"/>
    <cellStyle name="Normal 138 6" xfId="867"/>
    <cellStyle name="Normal 138 7" xfId="868"/>
    <cellStyle name="Normal 138 8" xfId="869"/>
    <cellStyle name="Normal 139" xfId="870"/>
    <cellStyle name="Normal 139 2" xfId="871"/>
    <cellStyle name="Normal 139 3" xfId="872"/>
    <cellStyle name="Normal 139 4" xfId="873"/>
    <cellStyle name="Normal 139 5" xfId="874"/>
    <cellStyle name="Normal 139 6" xfId="875"/>
    <cellStyle name="Normal 139 7" xfId="876"/>
    <cellStyle name="Normal 139 8" xfId="877"/>
    <cellStyle name="Normal 14" xfId="878"/>
    <cellStyle name="Normal 14 2" xfId="879"/>
    <cellStyle name="Normal 14 3" xfId="880"/>
    <cellStyle name="Normal 14 4" xfId="881"/>
    <cellStyle name="Normal 14 5" xfId="882"/>
    <cellStyle name="Normal 14 6" xfId="883"/>
    <cellStyle name="Normal 14 7" xfId="884"/>
    <cellStyle name="Normal 14 8" xfId="885"/>
    <cellStyle name="Normal 140" xfId="886"/>
    <cellStyle name="Normal 140 2" xfId="887"/>
    <cellStyle name="Normal 140 3" xfId="888"/>
    <cellStyle name="Normal 140 4" xfId="889"/>
    <cellStyle name="Normal 140 5" xfId="890"/>
    <cellStyle name="Normal 140 6" xfId="891"/>
    <cellStyle name="Normal 140 7" xfId="892"/>
    <cellStyle name="Normal 140 8" xfId="893"/>
    <cellStyle name="Normal 141" xfId="894"/>
    <cellStyle name="Normal 141 2" xfId="895"/>
    <cellStyle name="Normal 141 3" xfId="896"/>
    <cellStyle name="Normal 141 4" xfId="897"/>
    <cellStyle name="Normal 141 5" xfId="898"/>
    <cellStyle name="Normal 141 6" xfId="899"/>
    <cellStyle name="Normal 141 7" xfId="900"/>
    <cellStyle name="Normal 141 8" xfId="901"/>
    <cellStyle name="Normal 142" xfId="902"/>
    <cellStyle name="Normal 142 2" xfId="903"/>
    <cellStyle name="Normal 142 3" xfId="904"/>
    <cellStyle name="Normal 142 4" xfId="905"/>
    <cellStyle name="Normal 142 5" xfId="906"/>
    <cellStyle name="Normal 142 6" xfId="907"/>
    <cellStyle name="Normal 142 7" xfId="908"/>
    <cellStyle name="Normal 142 8" xfId="909"/>
    <cellStyle name="Normal 143" xfId="910"/>
    <cellStyle name="Normal 143 2" xfId="911"/>
    <cellStyle name="Normal 143 3" xfId="912"/>
    <cellStyle name="Normal 143 4" xfId="913"/>
    <cellStyle name="Normal 143 5" xfId="914"/>
    <cellStyle name="Normal 143 6" xfId="915"/>
    <cellStyle name="Normal 143 7" xfId="916"/>
    <cellStyle name="Normal 143 8" xfId="917"/>
    <cellStyle name="Normal 144" xfId="918"/>
    <cellStyle name="Normal 144 2" xfId="919"/>
    <cellStyle name="Normal 144 3" xfId="920"/>
    <cellStyle name="Normal 144 4" xfId="921"/>
    <cellStyle name="Normal 144 5" xfId="922"/>
    <cellStyle name="Normal 144 6" xfId="923"/>
    <cellStyle name="Normal 144 7" xfId="924"/>
    <cellStyle name="Normal 144 8" xfId="925"/>
    <cellStyle name="Normal 145" xfId="926"/>
    <cellStyle name="Normal 145 2" xfId="927"/>
    <cellStyle name="Normal 145 3" xfId="928"/>
    <cellStyle name="Normal 145 4" xfId="929"/>
    <cellStyle name="Normal 145 5" xfId="930"/>
    <cellStyle name="Normal 145 6" xfId="931"/>
    <cellStyle name="Normal 145 7" xfId="932"/>
    <cellStyle name="Normal 145 8" xfId="933"/>
    <cellStyle name="Normal 146" xfId="934"/>
    <cellStyle name="Normal 146 2" xfId="935"/>
    <cellStyle name="Normal 146 3" xfId="936"/>
    <cellStyle name="Normal 146 4" xfId="937"/>
    <cellStyle name="Normal 146 5" xfId="938"/>
    <cellStyle name="Normal 146 6" xfId="939"/>
    <cellStyle name="Normal 146 7" xfId="940"/>
    <cellStyle name="Normal 146 8" xfId="941"/>
    <cellStyle name="Normal 147" xfId="942"/>
    <cellStyle name="Normal 148" xfId="943"/>
    <cellStyle name="Normal 149" xfId="944"/>
    <cellStyle name="Normal 149 2" xfId="945"/>
    <cellStyle name="Normal 149 2 2" xfId="946"/>
    <cellStyle name="Normal 15" xfId="947"/>
    <cellStyle name="Normal 15 2" xfId="948"/>
    <cellStyle name="Normal 15 3" xfId="949"/>
    <cellStyle name="Normal 15 4" xfId="950"/>
    <cellStyle name="Normal 15 5" xfId="951"/>
    <cellStyle name="Normal 15 6" xfId="952"/>
    <cellStyle name="Normal 15 7" xfId="953"/>
    <cellStyle name="Normal 15 8" xfId="954"/>
    <cellStyle name="Normal 150" xfId="955"/>
    <cellStyle name="Normal 150 2" xfId="956"/>
    <cellStyle name="Normal 150 3" xfId="957"/>
    <cellStyle name="Normal 150 4" xfId="958"/>
    <cellStyle name="Normal 150 5" xfId="959"/>
    <cellStyle name="Normal 150 6" xfId="960"/>
    <cellStyle name="Normal 150 7" xfId="961"/>
    <cellStyle name="Normal 150 8" xfId="962"/>
    <cellStyle name="Normal 151" xfId="963"/>
    <cellStyle name="Normal 151 2" xfId="964"/>
    <cellStyle name="Normal 151 3" xfId="965"/>
    <cellStyle name="Normal 151 4" xfId="966"/>
    <cellStyle name="Normal 151 5" xfId="967"/>
    <cellStyle name="Normal 151 6" xfId="968"/>
    <cellStyle name="Normal 152" xfId="969"/>
    <cellStyle name="Normal 153" xfId="970"/>
    <cellStyle name="Normal 154" xfId="971"/>
    <cellStyle name="Normal 155" xfId="972"/>
    <cellStyle name="Normal 156" xfId="973"/>
    <cellStyle name="Normal 157" xfId="974"/>
    <cellStyle name="Normal 158" xfId="975"/>
    <cellStyle name="Normal 159" xfId="976"/>
    <cellStyle name="Normal 16" xfId="977"/>
    <cellStyle name="Normal 16 2" xfId="978"/>
    <cellStyle name="Normal 16 3" xfId="979"/>
    <cellStyle name="Normal 16 4" xfId="980"/>
    <cellStyle name="Normal 16 5" xfId="981"/>
    <cellStyle name="Normal 16 6" xfId="982"/>
    <cellStyle name="Normal 16 7" xfId="983"/>
    <cellStyle name="Normal 16 8" xfId="984"/>
    <cellStyle name="Normal 160" xfId="985"/>
    <cellStyle name="Normal 17" xfId="986"/>
    <cellStyle name="Normal 17 2" xfId="987"/>
    <cellStyle name="Normal 17 3" xfId="988"/>
    <cellStyle name="Normal 17 4" xfId="989"/>
    <cellStyle name="Normal 17 5" xfId="990"/>
    <cellStyle name="Normal 17 6" xfId="991"/>
    <cellStyle name="Normal 17 7" xfId="992"/>
    <cellStyle name="Normal 17 8" xfId="993"/>
    <cellStyle name="Normal 18" xfId="994"/>
    <cellStyle name="Normal 18 2" xfId="995"/>
    <cellStyle name="Normal 18 3" xfId="996"/>
    <cellStyle name="Normal 18 4" xfId="997"/>
    <cellStyle name="Normal 18 5" xfId="998"/>
    <cellStyle name="Normal 18 6" xfId="999"/>
    <cellStyle name="Normal 18 7" xfId="1000"/>
    <cellStyle name="Normal 18 8" xfId="1001"/>
    <cellStyle name="Normal 19" xfId="1002"/>
    <cellStyle name="Normal 19 2" xfId="1003"/>
    <cellStyle name="Normal 19 3" xfId="1004"/>
    <cellStyle name="Normal 19 4" xfId="1005"/>
    <cellStyle name="Normal 19 5" xfId="1006"/>
    <cellStyle name="Normal 19 6" xfId="1007"/>
    <cellStyle name="Normal 19 7" xfId="1008"/>
    <cellStyle name="Normal 19 8" xfId="1009"/>
    <cellStyle name="Normal 2" xfId="1010"/>
    <cellStyle name="Normal 2 10" xfId="1011"/>
    <cellStyle name="Normal 2 11" xfId="1012"/>
    <cellStyle name="Normal 2 12" xfId="1013"/>
    <cellStyle name="Normal 2 13" xfId="1014"/>
    <cellStyle name="Normal 2 14" xfId="1015"/>
    <cellStyle name="Normal 2 14 2" xfId="1016"/>
    <cellStyle name="Normal 2 15" xfId="1017"/>
    <cellStyle name="Normal 2 16" xfId="1018"/>
    <cellStyle name="Normal 2 17" xfId="1019"/>
    <cellStyle name="Normal 2 18" xfId="1020"/>
    <cellStyle name="Normal 2 19" xfId="1021"/>
    <cellStyle name="Normal 2 2" xfId="1022"/>
    <cellStyle name="Normal 2 2 10" xfId="1023"/>
    <cellStyle name="Normal 2 2 11" xfId="1024"/>
    <cellStyle name="Normal 2 2 2" xfId="1025"/>
    <cellStyle name="Normal 2 2 3" xfId="1026"/>
    <cellStyle name="Normal 2 2 3 2" xfId="1027"/>
    <cellStyle name="Normal 2 2 4" xfId="1028"/>
    <cellStyle name="Normal 2 2 5" xfId="1029"/>
    <cellStyle name="Normal 2 2 6" xfId="1030"/>
    <cellStyle name="Normal 2 2 7" xfId="1031"/>
    <cellStyle name="Normal 2 2 8" xfId="1032"/>
    <cellStyle name="Normal 2 2 9" xfId="1033"/>
    <cellStyle name="Normal 2 3" xfId="1034"/>
    <cellStyle name="Normal 2 4" xfId="1035"/>
    <cellStyle name="Normal 2 5" xfId="1036"/>
    <cellStyle name="Normal 2 6" xfId="1037"/>
    <cellStyle name="Normal 2 7" xfId="1038"/>
    <cellStyle name="Normal 2 8" xfId="1039"/>
    <cellStyle name="Normal 2 9" xfId="1040"/>
    <cellStyle name="Normal 2_SAVI-020612_Xl0000003_SAVI-091112-T_SAVI-071212-T" xfId="1041"/>
    <cellStyle name="Normal 20" xfId="1042"/>
    <cellStyle name="Normal 20 2" xfId="1043"/>
    <cellStyle name="Normal 20 3" xfId="1044"/>
    <cellStyle name="Normal 20 4" xfId="1045"/>
    <cellStyle name="Normal 20 5" xfId="1046"/>
    <cellStyle name="Normal 20 6" xfId="1047"/>
    <cellStyle name="Normal 20 7" xfId="1048"/>
    <cellStyle name="Normal 20 8" xfId="1049"/>
    <cellStyle name="Normal 21" xfId="1050"/>
    <cellStyle name="Normal 21 2" xfId="1051"/>
    <cellStyle name="Normal 21 3" xfId="1052"/>
    <cellStyle name="Normal 21 4" xfId="1053"/>
    <cellStyle name="Normal 21 5" xfId="1054"/>
    <cellStyle name="Normal 21 6" xfId="1055"/>
    <cellStyle name="Normal 21 7" xfId="1056"/>
    <cellStyle name="Normal 21 8" xfId="1057"/>
    <cellStyle name="Normal 22" xfId="1058"/>
    <cellStyle name="Normal 22 2" xfId="1059"/>
    <cellStyle name="Normal 22 3" xfId="1060"/>
    <cellStyle name="Normal 22 4" xfId="1061"/>
    <cellStyle name="Normal 22 5" xfId="1062"/>
    <cellStyle name="Normal 22 6" xfId="1063"/>
    <cellStyle name="Normal 22 7" xfId="1064"/>
    <cellStyle name="Normal 22 8" xfId="1065"/>
    <cellStyle name="Normal 23" xfId="1066"/>
    <cellStyle name="Normal 23 2" xfId="1067"/>
    <cellStyle name="Normal 23 3" xfId="1068"/>
    <cellStyle name="Normal 23 4" xfId="1069"/>
    <cellStyle name="Normal 23 5" xfId="1070"/>
    <cellStyle name="Normal 23 6" xfId="1071"/>
    <cellStyle name="Normal 23 7" xfId="1072"/>
    <cellStyle name="Normal 23 8" xfId="1073"/>
    <cellStyle name="Normal 24" xfId="1074"/>
    <cellStyle name="Normal 24 2" xfId="1075"/>
    <cellStyle name="Normal 24 3" xfId="1076"/>
    <cellStyle name="Normal 24 4" xfId="1077"/>
    <cellStyle name="Normal 24 5" xfId="1078"/>
    <cellStyle name="Normal 24 6" xfId="1079"/>
    <cellStyle name="Normal 24 7" xfId="1080"/>
    <cellStyle name="Normal 24 8" xfId="1081"/>
    <cellStyle name="Normal 25" xfId="1082"/>
    <cellStyle name="Normal 25 2" xfId="1083"/>
    <cellStyle name="Normal 25 3" xfId="1084"/>
    <cellStyle name="Normal 25 4" xfId="1085"/>
    <cellStyle name="Normal 25 5" xfId="1086"/>
    <cellStyle name="Normal 25 6" xfId="1087"/>
    <cellStyle name="Normal 25 7" xfId="1088"/>
    <cellStyle name="Normal 25 8" xfId="1089"/>
    <cellStyle name="Normal 26" xfId="1090"/>
    <cellStyle name="Normal 26 2" xfId="1091"/>
    <cellStyle name="Normal 26 3" xfId="1092"/>
    <cellStyle name="Normal 26 4" xfId="1093"/>
    <cellStyle name="Normal 26 5" xfId="1094"/>
    <cellStyle name="Normal 26 6" xfId="1095"/>
    <cellStyle name="Normal 26 7" xfId="1096"/>
    <cellStyle name="Normal 26 8" xfId="1097"/>
    <cellStyle name="Normal 27" xfId="1098"/>
    <cellStyle name="Normal 27 2" xfId="1099"/>
    <cellStyle name="Normal 27 3" xfId="1100"/>
    <cellStyle name="Normal 27 4" xfId="1101"/>
    <cellStyle name="Normal 27 5" xfId="1102"/>
    <cellStyle name="Normal 27 6" xfId="1103"/>
    <cellStyle name="Normal 27 7" xfId="1104"/>
    <cellStyle name="Normal 27 8" xfId="1105"/>
    <cellStyle name="Normal 28" xfId="1106"/>
    <cellStyle name="Normal 28 2" xfId="1107"/>
    <cellStyle name="Normal 28 3" xfId="1108"/>
    <cellStyle name="Normal 28 4" xfId="1109"/>
    <cellStyle name="Normal 28 5" xfId="1110"/>
    <cellStyle name="Normal 28 6" xfId="1111"/>
    <cellStyle name="Normal 28 7" xfId="1112"/>
    <cellStyle name="Normal 28 8" xfId="1113"/>
    <cellStyle name="Normal 29" xfId="1114"/>
    <cellStyle name="Normal 29 2" xfId="1115"/>
    <cellStyle name="Normal 29 3" xfId="1116"/>
    <cellStyle name="Normal 29 4" xfId="1117"/>
    <cellStyle name="Normal 29 5" xfId="1118"/>
    <cellStyle name="Normal 29 6" xfId="1119"/>
    <cellStyle name="Normal 29 7" xfId="1120"/>
    <cellStyle name="Normal 29 8" xfId="1121"/>
    <cellStyle name="Normal 3" xfId="1122"/>
    <cellStyle name="Normal 3 10" xfId="1123"/>
    <cellStyle name="Normal 3 11" xfId="1124"/>
    <cellStyle name="Normal 3 12" xfId="1125"/>
    <cellStyle name="Normal 3 13" xfId="1126"/>
    <cellStyle name="Normal 3 14" xfId="1127"/>
    <cellStyle name="Normal 3 15" xfId="1128"/>
    <cellStyle name="Normal 3 16" xfId="1129"/>
    <cellStyle name="Normal 3 17" xfId="1130"/>
    <cellStyle name="Normal 3 18" xfId="1131"/>
    <cellStyle name="Normal 3 19" xfId="1132"/>
    <cellStyle name="Normal 3 2" xfId="1133"/>
    <cellStyle name="Normal 3 2 10" xfId="1134"/>
    <cellStyle name="Normal 3 2 11" xfId="1135"/>
    <cellStyle name="Normal 3 2 12" xfId="1136"/>
    <cellStyle name="Normal 3 2 13" xfId="1137"/>
    <cellStyle name="Normal 3 2 2" xfId="1138"/>
    <cellStyle name="Normal 3 2 3" xfId="1139"/>
    <cellStyle name="Normal 3 2 4" xfId="1140"/>
    <cellStyle name="Normal 3 2 5" xfId="1141"/>
    <cellStyle name="Normal 3 2 6" xfId="1142"/>
    <cellStyle name="Normal 3 2 7" xfId="1143"/>
    <cellStyle name="Normal 3 2 8" xfId="1144"/>
    <cellStyle name="Normal 3 2 9" xfId="1145"/>
    <cellStyle name="Normal 3 3" xfId="1146"/>
    <cellStyle name="Normal 3 3 2" xfId="1147"/>
    <cellStyle name="Normal 3 4" xfId="1148"/>
    <cellStyle name="Normal 3 5" xfId="1149"/>
    <cellStyle name="Normal 3 6" xfId="1150"/>
    <cellStyle name="Normal 3 7" xfId="1151"/>
    <cellStyle name="Normal 3 8" xfId="1152"/>
    <cellStyle name="Normal 3 9" xfId="1153"/>
    <cellStyle name="Normal 3 9 2" xfId="1154"/>
    <cellStyle name="Normal 3 9 3" xfId="1155"/>
    <cellStyle name="Normal 3 9 4" xfId="1156"/>
    <cellStyle name="Normal 3 9 5" xfId="1157"/>
    <cellStyle name="Normal 3 9 6" xfId="1158"/>
    <cellStyle name="Normal 3 9 7" xfId="1159"/>
    <cellStyle name="Normal 3 9 8" xfId="1160"/>
    <cellStyle name="Normal 30" xfId="1161"/>
    <cellStyle name="Normal 30 2" xfId="1162"/>
    <cellStyle name="Normal 30 3" xfId="1163"/>
    <cellStyle name="Normal 30 4" xfId="1164"/>
    <cellStyle name="Normal 30 5" xfId="1165"/>
    <cellStyle name="Normal 30 6" xfId="1166"/>
    <cellStyle name="Normal 30 7" xfId="1167"/>
    <cellStyle name="Normal 30 8" xfId="1168"/>
    <cellStyle name="Normal 31" xfId="1169"/>
    <cellStyle name="Normal 31 2" xfId="1170"/>
    <cellStyle name="Normal 31 3" xfId="1171"/>
    <cellStyle name="Normal 31 4" xfId="1172"/>
    <cellStyle name="Normal 31 5" xfId="1173"/>
    <cellStyle name="Normal 31 6" xfId="1174"/>
    <cellStyle name="Normal 31 7" xfId="1175"/>
    <cellStyle name="Normal 31 8" xfId="1176"/>
    <cellStyle name="Normal 32" xfId="1177"/>
    <cellStyle name="Normal 32 2" xfId="1178"/>
    <cellStyle name="Normal 32 3" xfId="1179"/>
    <cellStyle name="Normal 32 4" xfId="1180"/>
    <cellStyle name="Normal 32 5" xfId="1181"/>
    <cellStyle name="Normal 32 6" xfId="1182"/>
    <cellStyle name="Normal 32 7" xfId="1183"/>
    <cellStyle name="Normal 32 8" xfId="1184"/>
    <cellStyle name="Normal 33" xfId="1185"/>
    <cellStyle name="Normal 33 2" xfId="1186"/>
    <cellStyle name="Normal 33 3" xfId="1187"/>
    <cellStyle name="Normal 33 4" xfId="1188"/>
    <cellStyle name="Normal 33 5" xfId="1189"/>
    <cellStyle name="Normal 33 6" xfId="1190"/>
    <cellStyle name="Normal 33 7" xfId="1191"/>
    <cellStyle name="Normal 33 8" xfId="1192"/>
    <cellStyle name="Normal 34" xfId="1193"/>
    <cellStyle name="Normal 34 2" xfId="1194"/>
    <cellStyle name="Normal 34 3" xfId="1195"/>
    <cellStyle name="Normal 34 4" xfId="1196"/>
    <cellStyle name="Normal 34 5" xfId="1197"/>
    <cellStyle name="Normal 34 6" xfId="1198"/>
    <cellStyle name="Normal 34 7" xfId="1199"/>
    <cellStyle name="Normal 34 8" xfId="1200"/>
    <cellStyle name="Normal 35" xfId="1201"/>
    <cellStyle name="Normal 35 2" xfId="1202"/>
    <cellStyle name="Normal 35 3" xfId="1203"/>
    <cellStyle name="Normal 35 4" xfId="1204"/>
    <cellStyle name="Normal 35 5" xfId="1205"/>
    <cellStyle name="Normal 35 6" xfId="1206"/>
    <cellStyle name="Normal 35 7" xfId="1207"/>
    <cellStyle name="Normal 35 8" xfId="1208"/>
    <cellStyle name="Normal 36" xfId="1209"/>
    <cellStyle name="Normal 36 2" xfId="1210"/>
    <cellStyle name="Normal 36 3" xfId="1211"/>
    <cellStyle name="Normal 36 4" xfId="1212"/>
    <cellStyle name="Normal 36 5" xfId="1213"/>
    <cellStyle name="Normal 36 6" xfId="1214"/>
    <cellStyle name="Normal 36 7" xfId="1215"/>
    <cellStyle name="Normal 36 8" xfId="1216"/>
    <cellStyle name="Normal 37" xfId="1217"/>
    <cellStyle name="Normal 37 2" xfId="1218"/>
    <cellStyle name="Normal 37 3" xfId="1219"/>
    <cellStyle name="Normal 37 4" xfId="1220"/>
    <cellStyle name="Normal 37 5" xfId="1221"/>
    <cellStyle name="Normal 37 6" xfId="1222"/>
    <cellStyle name="Normal 37 7" xfId="1223"/>
    <cellStyle name="Normal 37 8" xfId="1224"/>
    <cellStyle name="Normal 38" xfId="1225"/>
    <cellStyle name="Normal 38 2" xfId="1226"/>
    <cellStyle name="Normal 38 3" xfId="1227"/>
    <cellStyle name="Normal 38 4" xfId="1228"/>
    <cellStyle name="Normal 38 5" xfId="1229"/>
    <cellStyle name="Normal 38 6" xfId="1230"/>
    <cellStyle name="Normal 38 7" xfId="1231"/>
    <cellStyle name="Normal 38 8" xfId="1232"/>
    <cellStyle name="Normal 39" xfId="1233"/>
    <cellStyle name="Normal 39 2" xfId="1234"/>
    <cellStyle name="Normal 39 3" xfId="1235"/>
    <cellStyle name="Normal 39 4" xfId="1236"/>
    <cellStyle name="Normal 39 5" xfId="1237"/>
    <cellStyle name="Normal 39 6" xfId="1238"/>
    <cellStyle name="Normal 39 7" xfId="1239"/>
    <cellStyle name="Normal 39 8" xfId="1240"/>
    <cellStyle name="Normal 4" xfId="1241"/>
    <cellStyle name="Normal 4 2" xfId="2"/>
    <cellStyle name="Normal 4 3" xfId="1242"/>
    <cellStyle name="Normal 4 4" xfId="1243"/>
    <cellStyle name="Normal 40" xfId="1244"/>
    <cellStyle name="Normal 40 2" xfId="1245"/>
    <cellStyle name="Normal 40 3" xfId="1246"/>
    <cellStyle name="Normal 40 4" xfId="1247"/>
    <cellStyle name="Normal 40 5" xfId="1248"/>
    <cellStyle name="Normal 40 6" xfId="1249"/>
    <cellStyle name="Normal 40 7" xfId="1250"/>
    <cellStyle name="Normal 40 8" xfId="1251"/>
    <cellStyle name="Normal 41" xfId="1252"/>
    <cellStyle name="Normal 41 2" xfId="1253"/>
    <cellStyle name="Normal 41 3" xfId="1254"/>
    <cellStyle name="Normal 41 4" xfId="1255"/>
    <cellStyle name="Normal 41 5" xfId="1256"/>
    <cellStyle name="Normal 41 6" xfId="1257"/>
    <cellStyle name="Normal 41 7" xfId="1258"/>
    <cellStyle name="Normal 41 8" xfId="1259"/>
    <cellStyle name="Normal 42" xfId="1260"/>
    <cellStyle name="Normal 42 2" xfId="1261"/>
    <cellStyle name="Normal 42 3" xfId="1262"/>
    <cellStyle name="Normal 42 4" xfId="1263"/>
    <cellStyle name="Normal 42 5" xfId="1264"/>
    <cellStyle name="Normal 42 6" xfId="1265"/>
    <cellStyle name="Normal 42 7" xfId="1266"/>
    <cellStyle name="Normal 42 8" xfId="1267"/>
    <cellStyle name="Normal 43" xfId="1268"/>
    <cellStyle name="Normal 43 2" xfId="1269"/>
    <cellStyle name="Normal 43 3" xfId="1270"/>
    <cellStyle name="Normal 43 4" xfId="1271"/>
    <cellStyle name="Normal 43 5" xfId="1272"/>
    <cellStyle name="Normal 43 6" xfId="1273"/>
    <cellStyle name="Normal 43 7" xfId="1274"/>
    <cellStyle name="Normal 43 8" xfId="1275"/>
    <cellStyle name="Normal 44" xfId="1276"/>
    <cellStyle name="Normal 44 2" xfId="1277"/>
    <cellStyle name="Normal 44 3" xfId="1278"/>
    <cellStyle name="Normal 44 4" xfId="1279"/>
    <cellStyle name="Normal 44 5" xfId="1280"/>
    <cellStyle name="Normal 44 6" xfId="1281"/>
    <cellStyle name="Normal 44 7" xfId="1282"/>
    <cellStyle name="Normal 44 8" xfId="1283"/>
    <cellStyle name="Normal 45" xfId="1284"/>
    <cellStyle name="Normal 45 2" xfId="1285"/>
    <cellStyle name="Normal 45 3" xfId="1286"/>
    <cellStyle name="Normal 45 4" xfId="1287"/>
    <cellStyle name="Normal 45 5" xfId="1288"/>
    <cellStyle name="Normal 45 6" xfId="1289"/>
    <cellStyle name="Normal 45 7" xfId="1290"/>
    <cellStyle name="Normal 45 8" xfId="1291"/>
    <cellStyle name="Normal 46" xfId="1292"/>
    <cellStyle name="Normal 46 2" xfId="1293"/>
    <cellStyle name="Normal 46 3" xfId="1294"/>
    <cellStyle name="Normal 46 4" xfId="1295"/>
    <cellStyle name="Normal 46 5" xfId="1296"/>
    <cellStyle name="Normal 46 6" xfId="1297"/>
    <cellStyle name="Normal 46 7" xfId="1298"/>
    <cellStyle name="Normal 46 8" xfId="1299"/>
    <cellStyle name="Normal 47" xfId="1300"/>
    <cellStyle name="Normal 47 2" xfId="1301"/>
    <cellStyle name="Normal 47 3" xfId="1302"/>
    <cellStyle name="Normal 47 4" xfId="1303"/>
    <cellStyle name="Normal 47 5" xfId="1304"/>
    <cellStyle name="Normal 47 6" xfId="1305"/>
    <cellStyle name="Normal 47 7" xfId="1306"/>
    <cellStyle name="Normal 47 8" xfId="1307"/>
    <cellStyle name="Normal 48" xfId="1308"/>
    <cellStyle name="Normal 48 2" xfId="1309"/>
    <cellStyle name="Normal 48 3" xfId="1310"/>
    <cellStyle name="Normal 48 4" xfId="1311"/>
    <cellStyle name="Normal 48 5" xfId="1312"/>
    <cellStyle name="Normal 48 6" xfId="1313"/>
    <cellStyle name="Normal 48 7" xfId="1314"/>
    <cellStyle name="Normal 48 8" xfId="1315"/>
    <cellStyle name="Normal 49" xfId="1316"/>
    <cellStyle name="Normal 49 2" xfId="1317"/>
    <cellStyle name="Normal 49 3" xfId="1318"/>
    <cellStyle name="Normal 49 4" xfId="1319"/>
    <cellStyle name="Normal 49 5" xfId="1320"/>
    <cellStyle name="Normal 49 6" xfId="1321"/>
    <cellStyle name="Normal 49 7" xfId="1322"/>
    <cellStyle name="Normal 49 8" xfId="1323"/>
    <cellStyle name="Normal 5" xfId="1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olRoom/Desktop/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new.xlsx-0307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ntrolRoom_ALDC/Application%20Data/Microsoft/Excel/October/091011/DPS-091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9"/>
      <sheetData sheetId="50">
        <row r="1">
          <cell r="Q1">
            <v>44380</v>
          </cell>
        </row>
      </sheetData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328.21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45"/>
  <sheetViews>
    <sheetView tabSelected="1" view="pageBreakPreview" zoomScale="60" workbookViewId="0">
      <pane xSplit="2" ySplit="9" topLeftCell="Y92" activePane="bottomRight" state="frozen"/>
      <selection pane="topRight"/>
      <selection pane="bottomLeft"/>
      <selection pane="bottomRight" activeCell="AL9" sqref="AL9:AL104"/>
    </sheetView>
  </sheetViews>
  <sheetFormatPr defaultColWidth="8.19921875" defaultRowHeight="14.4"/>
  <cols>
    <col min="1" max="1" width="17.8984375" style="25" customWidth="1"/>
    <col min="2" max="30" width="8.69921875" style="102" customWidth="1"/>
    <col min="31" max="31" width="13.8984375" style="102" bestFit="1" customWidth="1"/>
    <col min="32" max="54" width="8.69921875" style="102" customWidth="1"/>
    <col min="55" max="55" width="18" style="102" customWidth="1"/>
    <col min="56" max="56" width="8.69921875" style="102" hidden="1" customWidth="1"/>
    <col min="57" max="57" width="10.796875" style="104" hidden="1" customWidth="1"/>
    <col min="58" max="58" width="9.296875" style="104" hidden="1" customWidth="1"/>
    <col min="59" max="59" width="7.09765625" style="104" hidden="1" customWidth="1"/>
    <col min="60" max="60" width="9.09765625" style="104" hidden="1" customWidth="1"/>
    <col min="61" max="61" width="10.69921875" style="104" hidden="1" customWidth="1"/>
    <col min="62" max="62" width="7.796875" style="104" hidden="1" customWidth="1"/>
    <col min="63" max="63" width="7.09765625" style="104" hidden="1" customWidth="1"/>
    <col min="64" max="64" width="9.3984375" style="104" hidden="1" customWidth="1"/>
    <col min="65" max="65" width="7.09765625" style="104" hidden="1" customWidth="1"/>
    <col min="66" max="66" width="9.796875" style="25" hidden="1" customWidth="1"/>
    <col min="67" max="68" width="7.09765625" style="25" hidden="1" customWidth="1"/>
    <col min="69" max="69" width="8.5" style="25" hidden="1" customWidth="1"/>
    <col min="70" max="70" width="12.09765625" style="25" hidden="1" customWidth="1"/>
    <col min="71" max="71" width="7.09765625" style="25" hidden="1" customWidth="1"/>
    <col min="72" max="72" width="10.796875" style="25" hidden="1" customWidth="1"/>
    <col min="73" max="16384" width="8.19921875" style="25"/>
  </cols>
  <sheetData>
    <row r="1" spans="1:73" s="16" customFormat="1" ht="97.8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44380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 t="s">
        <v>41</v>
      </c>
      <c r="AQ8" s="68" t="s">
        <v>42</v>
      </c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6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>
        <v>0</v>
      </c>
      <c r="AK9" s="80"/>
      <c r="AL9" s="80">
        <v>0</v>
      </c>
      <c r="AM9" s="80"/>
      <c r="AN9" s="80"/>
      <c r="AO9" s="80">
        <v>0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1">
        <f>SUM(B9:BB9)</f>
        <v>0</v>
      </c>
      <c r="BD9" s="82"/>
      <c r="BE9" s="83">
        <f>SUM(C9:BB9)</f>
        <v>0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0">U9+AW9+AX9+AY9+E9+F9+G9+AC9</f>
        <v>0</v>
      </c>
      <c r="BL9" s="88" t="e">
        <f>AK9+#REF!+AL9+AO9+AP9+W9+X9</f>
        <v>#REF!</v>
      </c>
      <c r="BM9" s="88">
        <f t="shared" ref="BM9:BM72" si="1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2">T9+AR9</f>
        <v>0</v>
      </c>
      <c r="BQ9" s="90" t="e">
        <f>SUM(BO9:BP9)</f>
        <v>#REF!</v>
      </c>
      <c r="BR9" s="85">
        <f t="shared" ref="BR9:BR72" si="3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6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>
        <v>0</v>
      </c>
      <c r="AK10" s="80"/>
      <c r="AL10" s="80">
        <v>0</v>
      </c>
      <c r="AM10" s="80"/>
      <c r="AN10" s="80"/>
      <c r="AO10" s="80">
        <v>0</v>
      </c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1">
        <f t="shared" ref="BC10:BC73" si="4">SUM(B10:BB10)</f>
        <v>0</v>
      </c>
      <c r="BD10" s="82"/>
      <c r="BE10" s="83">
        <f t="shared" ref="BE10:BE73" si="5">SUM(B10:BB10)</f>
        <v>0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0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0</v>
      </c>
      <c r="BJ10" s="88">
        <f t="shared" ref="BJ10:BJ73" si="10">M10+N10+O10+P10+Q10+B10+C10+D10+AH10+AI10</f>
        <v>0</v>
      </c>
      <c r="BK10" s="88">
        <f t="shared" si="0"/>
        <v>0</v>
      </c>
      <c r="BL10" s="88">
        <f t="shared" ref="BL10:BL73" si="11">AJ10+AK10+AL10+AO10+AP10+W10+X10</f>
        <v>0</v>
      </c>
      <c r="BM10" s="88">
        <f t="shared" si="1"/>
        <v>0</v>
      </c>
      <c r="BN10" s="89">
        <f t="shared" ref="BN10:BN73" si="12">SUM(BJ10:BM10)</f>
        <v>0</v>
      </c>
      <c r="BO10" s="85">
        <f t="shared" ref="BO10:BO73" si="13">(H10+R10+S10+Z10+AA10+AF10+AM10+AN10+AQ10+AT10+AV10+BA10+BB10+Y10)</f>
        <v>0</v>
      </c>
      <c r="BP10" s="85">
        <f t="shared" si="2"/>
        <v>0</v>
      </c>
      <c r="BQ10" s="90">
        <f t="shared" ref="BQ10:BQ73" si="14">SUM(BO10:BP10)</f>
        <v>0</v>
      </c>
      <c r="BR10" s="85">
        <f t="shared" si="3"/>
        <v>0</v>
      </c>
      <c r="BS10" s="91">
        <v>0</v>
      </c>
      <c r="BT10" s="92">
        <f t="shared" ref="BT10:BT73" si="15">BN10+BQ10+BR10+BS10</f>
        <v>0</v>
      </c>
      <c r="BU10" s="25">
        <v>0</v>
      </c>
    </row>
    <row r="11" spans="1:73" ht="15.6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>
        <v>0</v>
      </c>
      <c r="AK11" s="80"/>
      <c r="AL11" s="80">
        <v>0</v>
      </c>
      <c r="AM11" s="80"/>
      <c r="AN11" s="80"/>
      <c r="AO11" s="80">
        <v>0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1">
        <f t="shared" si="4"/>
        <v>0</v>
      </c>
      <c r="BD11" s="82"/>
      <c r="BE11" s="83">
        <f t="shared" si="5"/>
        <v>0</v>
      </c>
      <c r="BF11" s="84">
        <f t="shared" si="6"/>
        <v>0</v>
      </c>
      <c r="BG11" s="85">
        <f t="shared" si="7"/>
        <v>0</v>
      </c>
      <c r="BH11" s="86">
        <f t="shared" si="8"/>
        <v>0</v>
      </c>
      <c r="BI11" s="94">
        <f t="shared" si="9"/>
        <v>0</v>
      </c>
      <c r="BJ11" s="88">
        <f t="shared" si="10"/>
        <v>0</v>
      </c>
      <c r="BK11" s="88">
        <f t="shared" si="0"/>
        <v>0</v>
      </c>
      <c r="BL11" s="88">
        <f t="shared" si="11"/>
        <v>0</v>
      </c>
      <c r="BM11" s="88">
        <f t="shared" si="1"/>
        <v>0</v>
      </c>
      <c r="BN11" s="89">
        <f t="shared" si="12"/>
        <v>0</v>
      </c>
      <c r="BO11" s="85">
        <f t="shared" si="13"/>
        <v>0</v>
      </c>
      <c r="BP11" s="85">
        <f t="shared" si="2"/>
        <v>0</v>
      </c>
      <c r="BQ11" s="90">
        <f t="shared" si="14"/>
        <v>0</v>
      </c>
      <c r="BR11" s="85">
        <f t="shared" si="3"/>
        <v>0</v>
      </c>
      <c r="BS11" s="91">
        <v>0</v>
      </c>
      <c r="BT11" s="92">
        <f t="shared" si="15"/>
        <v>0</v>
      </c>
      <c r="BU11" s="25">
        <v>0</v>
      </c>
    </row>
    <row r="12" spans="1:73" ht="15.6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>
        <v>0</v>
      </c>
      <c r="AK12" s="80"/>
      <c r="AL12" s="80">
        <v>0</v>
      </c>
      <c r="AM12" s="80"/>
      <c r="AN12" s="80"/>
      <c r="AO12" s="80">
        <v>0</v>
      </c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1">
        <f t="shared" si="4"/>
        <v>0</v>
      </c>
      <c r="BD12" s="82"/>
      <c r="BE12" s="83">
        <f t="shared" si="5"/>
        <v>0</v>
      </c>
      <c r="BF12" s="84">
        <f t="shared" si="6"/>
        <v>0</v>
      </c>
      <c r="BG12" s="85">
        <f t="shared" si="7"/>
        <v>0</v>
      </c>
      <c r="BH12" s="86">
        <f t="shared" si="8"/>
        <v>0</v>
      </c>
      <c r="BI12" s="94">
        <f t="shared" si="9"/>
        <v>0</v>
      </c>
      <c r="BJ12" s="88">
        <f t="shared" si="10"/>
        <v>0</v>
      </c>
      <c r="BK12" s="88">
        <f t="shared" si="0"/>
        <v>0</v>
      </c>
      <c r="BL12" s="88">
        <f t="shared" si="11"/>
        <v>0</v>
      </c>
      <c r="BM12" s="88">
        <f t="shared" si="1"/>
        <v>0</v>
      </c>
      <c r="BN12" s="89">
        <f t="shared" si="12"/>
        <v>0</v>
      </c>
      <c r="BO12" s="85">
        <f t="shared" si="13"/>
        <v>0</v>
      </c>
      <c r="BP12" s="85">
        <f t="shared" si="2"/>
        <v>0</v>
      </c>
      <c r="BQ12" s="90">
        <f t="shared" si="14"/>
        <v>0</v>
      </c>
      <c r="BR12" s="85">
        <f t="shared" si="3"/>
        <v>0</v>
      </c>
      <c r="BS12" s="91">
        <v>0</v>
      </c>
      <c r="BT12" s="92">
        <f t="shared" si="15"/>
        <v>0</v>
      </c>
      <c r="BU12" s="25">
        <v>0</v>
      </c>
    </row>
    <row r="13" spans="1:73" ht="15.6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>
        <v>0</v>
      </c>
      <c r="AK13" s="80"/>
      <c r="AL13" s="80">
        <v>0</v>
      </c>
      <c r="AM13" s="80"/>
      <c r="AN13" s="80"/>
      <c r="AO13" s="80">
        <v>0</v>
      </c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1">
        <f t="shared" si="4"/>
        <v>0</v>
      </c>
      <c r="BD13" s="82"/>
      <c r="BE13" s="83">
        <f t="shared" si="5"/>
        <v>0</v>
      </c>
      <c r="BF13" s="84">
        <f t="shared" si="6"/>
        <v>0</v>
      </c>
      <c r="BG13" s="85">
        <f t="shared" si="7"/>
        <v>0</v>
      </c>
      <c r="BH13" s="86">
        <f t="shared" si="8"/>
        <v>0</v>
      </c>
      <c r="BI13" s="94">
        <f t="shared" si="9"/>
        <v>0</v>
      </c>
      <c r="BJ13" s="88">
        <f t="shared" si="10"/>
        <v>0</v>
      </c>
      <c r="BK13" s="88">
        <f t="shared" si="0"/>
        <v>0</v>
      </c>
      <c r="BL13" s="88">
        <f t="shared" si="11"/>
        <v>0</v>
      </c>
      <c r="BM13" s="88">
        <f t="shared" si="1"/>
        <v>0</v>
      </c>
      <c r="BN13" s="89">
        <f t="shared" si="12"/>
        <v>0</v>
      </c>
      <c r="BO13" s="85">
        <f t="shared" si="13"/>
        <v>0</v>
      </c>
      <c r="BP13" s="85">
        <f t="shared" si="2"/>
        <v>0</v>
      </c>
      <c r="BQ13" s="90">
        <f t="shared" si="14"/>
        <v>0</v>
      </c>
      <c r="BR13" s="85">
        <f t="shared" si="3"/>
        <v>0</v>
      </c>
      <c r="BS13" s="91">
        <v>0</v>
      </c>
      <c r="BT13" s="92">
        <f t="shared" si="15"/>
        <v>0</v>
      </c>
      <c r="BU13" s="25">
        <v>28.677527000000001</v>
      </c>
    </row>
    <row r="14" spans="1:73" ht="15.6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>
        <v>0</v>
      </c>
      <c r="AK14" s="80"/>
      <c r="AL14" s="80">
        <v>0</v>
      </c>
      <c r="AM14" s="80"/>
      <c r="AN14" s="80"/>
      <c r="AO14" s="80">
        <v>0</v>
      </c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1">
        <f t="shared" si="4"/>
        <v>0</v>
      </c>
      <c r="BD14" s="82"/>
      <c r="BE14" s="83">
        <f t="shared" si="5"/>
        <v>0</v>
      </c>
      <c r="BF14" s="84">
        <f t="shared" si="6"/>
        <v>0</v>
      </c>
      <c r="BG14" s="85">
        <f t="shared" si="7"/>
        <v>0</v>
      </c>
      <c r="BH14" s="86">
        <f t="shared" si="8"/>
        <v>0</v>
      </c>
      <c r="BI14" s="94">
        <f t="shared" si="9"/>
        <v>0</v>
      </c>
      <c r="BJ14" s="88">
        <f t="shared" si="10"/>
        <v>0</v>
      </c>
      <c r="BK14" s="88">
        <f t="shared" si="0"/>
        <v>0</v>
      </c>
      <c r="BL14" s="88">
        <f t="shared" si="11"/>
        <v>0</v>
      </c>
      <c r="BM14" s="88">
        <f t="shared" si="1"/>
        <v>0</v>
      </c>
      <c r="BN14" s="89">
        <f t="shared" si="12"/>
        <v>0</v>
      </c>
      <c r="BO14" s="85">
        <f t="shared" si="13"/>
        <v>0</v>
      </c>
      <c r="BP14" s="85">
        <f t="shared" si="2"/>
        <v>0</v>
      </c>
      <c r="BQ14" s="90">
        <f t="shared" si="14"/>
        <v>0</v>
      </c>
      <c r="BR14" s="85">
        <f t="shared" si="3"/>
        <v>0</v>
      </c>
      <c r="BS14" s="91">
        <v>0</v>
      </c>
      <c r="BT14" s="92">
        <f t="shared" si="15"/>
        <v>0</v>
      </c>
      <c r="BU14" s="25">
        <v>51.111499000000002</v>
      </c>
    </row>
    <row r="15" spans="1:73" ht="15.6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>
        <v>0</v>
      </c>
      <c r="AK15" s="80"/>
      <c r="AL15" s="80">
        <v>0</v>
      </c>
      <c r="AM15" s="80"/>
      <c r="AN15" s="80"/>
      <c r="AO15" s="80">
        <v>0</v>
      </c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1">
        <f t="shared" si="4"/>
        <v>0</v>
      </c>
      <c r="BD15" s="82"/>
      <c r="BE15" s="83">
        <f t="shared" si="5"/>
        <v>0</v>
      </c>
      <c r="BF15" s="84">
        <f t="shared" si="6"/>
        <v>0</v>
      </c>
      <c r="BG15" s="85">
        <f t="shared" si="7"/>
        <v>0</v>
      </c>
      <c r="BH15" s="86">
        <f t="shared" si="8"/>
        <v>0</v>
      </c>
      <c r="BI15" s="94">
        <f t="shared" si="9"/>
        <v>0</v>
      </c>
      <c r="BJ15" s="88">
        <f t="shared" si="10"/>
        <v>0</v>
      </c>
      <c r="BK15" s="88">
        <f t="shared" si="0"/>
        <v>0</v>
      </c>
      <c r="BL15" s="88">
        <f t="shared" si="11"/>
        <v>0</v>
      </c>
      <c r="BM15" s="88">
        <f t="shared" si="1"/>
        <v>0</v>
      </c>
      <c r="BN15" s="89">
        <f t="shared" si="12"/>
        <v>0</v>
      </c>
      <c r="BO15" s="85">
        <f t="shared" si="13"/>
        <v>0</v>
      </c>
      <c r="BP15" s="85">
        <f t="shared" si="2"/>
        <v>0</v>
      </c>
      <c r="BQ15" s="90">
        <f t="shared" si="14"/>
        <v>0</v>
      </c>
      <c r="BR15" s="85">
        <f t="shared" si="3"/>
        <v>0</v>
      </c>
      <c r="BS15" s="91">
        <v>0</v>
      </c>
      <c r="BT15" s="92">
        <f t="shared" si="15"/>
        <v>0</v>
      </c>
      <c r="BU15" s="25">
        <v>15.561527999999999</v>
      </c>
    </row>
    <row r="16" spans="1:73" ht="15.6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>
        <v>0</v>
      </c>
      <c r="AK16" s="80"/>
      <c r="AL16" s="80">
        <v>0</v>
      </c>
      <c r="AM16" s="80"/>
      <c r="AN16" s="80"/>
      <c r="AO16" s="80">
        <v>0</v>
      </c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1">
        <f t="shared" si="4"/>
        <v>0</v>
      </c>
      <c r="BD16" s="82"/>
      <c r="BE16" s="83">
        <f t="shared" si="5"/>
        <v>0</v>
      </c>
      <c r="BF16" s="84">
        <f t="shared" si="6"/>
        <v>0</v>
      </c>
      <c r="BG16" s="85">
        <f t="shared" si="7"/>
        <v>0</v>
      </c>
      <c r="BH16" s="86">
        <f t="shared" si="8"/>
        <v>0</v>
      </c>
      <c r="BI16" s="94">
        <f t="shared" si="9"/>
        <v>0</v>
      </c>
      <c r="BJ16" s="88">
        <f t="shared" si="10"/>
        <v>0</v>
      </c>
      <c r="BK16" s="88">
        <f t="shared" si="0"/>
        <v>0</v>
      </c>
      <c r="BL16" s="88">
        <f t="shared" si="11"/>
        <v>0</v>
      </c>
      <c r="BM16" s="88">
        <f t="shared" si="1"/>
        <v>0</v>
      </c>
      <c r="BN16" s="89">
        <f t="shared" si="12"/>
        <v>0</v>
      </c>
      <c r="BO16" s="85">
        <f t="shared" si="13"/>
        <v>0</v>
      </c>
      <c r="BP16" s="85">
        <f t="shared" si="2"/>
        <v>0</v>
      </c>
      <c r="BQ16" s="90">
        <f t="shared" si="14"/>
        <v>0</v>
      </c>
      <c r="BR16" s="85">
        <f t="shared" si="3"/>
        <v>0</v>
      </c>
      <c r="BS16" s="91">
        <v>0</v>
      </c>
      <c r="BT16" s="92">
        <f t="shared" si="15"/>
        <v>0</v>
      </c>
      <c r="BU16" s="25">
        <v>62.528272999999999</v>
      </c>
    </row>
    <row r="17" spans="1:73" ht="15.6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>
        <v>0</v>
      </c>
      <c r="AK17" s="80"/>
      <c r="AL17" s="80">
        <v>0</v>
      </c>
      <c r="AM17" s="80"/>
      <c r="AN17" s="80"/>
      <c r="AO17" s="80">
        <v>0</v>
      </c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1">
        <f t="shared" si="4"/>
        <v>0</v>
      </c>
      <c r="BD17" s="82"/>
      <c r="BE17" s="83">
        <f t="shared" si="5"/>
        <v>0</v>
      </c>
      <c r="BF17" s="84">
        <f t="shared" si="6"/>
        <v>0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0</v>
      </c>
      <c r="BJ17" s="88">
        <f t="shared" si="10"/>
        <v>0</v>
      </c>
      <c r="BK17" s="88">
        <f t="shared" si="0"/>
        <v>0</v>
      </c>
      <c r="BL17" s="88">
        <f t="shared" si="11"/>
        <v>0</v>
      </c>
      <c r="BM17" s="88">
        <f t="shared" si="1"/>
        <v>0</v>
      </c>
      <c r="BN17" s="89">
        <f t="shared" si="12"/>
        <v>0</v>
      </c>
      <c r="BO17" s="85">
        <f t="shared" si="13"/>
        <v>0</v>
      </c>
      <c r="BP17" s="85">
        <f t="shared" si="2"/>
        <v>0</v>
      </c>
      <c r="BQ17" s="90">
        <f t="shared" si="14"/>
        <v>0</v>
      </c>
      <c r="BR17" s="85">
        <f t="shared" si="3"/>
        <v>0</v>
      </c>
      <c r="BS17" s="91">
        <v>0</v>
      </c>
      <c r="BT17" s="92">
        <f t="shared" si="15"/>
        <v>0</v>
      </c>
      <c r="BU17" s="25">
        <v>60.573649000000003</v>
      </c>
    </row>
    <row r="18" spans="1:73" ht="15.6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>
        <v>0</v>
      </c>
      <c r="AK18" s="80"/>
      <c r="AL18" s="80">
        <v>0</v>
      </c>
      <c r="AM18" s="80"/>
      <c r="AN18" s="80"/>
      <c r="AO18" s="80">
        <v>0</v>
      </c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1">
        <f t="shared" si="4"/>
        <v>0</v>
      </c>
      <c r="BD18" s="82"/>
      <c r="BE18" s="83">
        <f t="shared" si="5"/>
        <v>0</v>
      </c>
      <c r="BF18" s="84">
        <f t="shared" si="6"/>
        <v>0</v>
      </c>
      <c r="BG18" s="85">
        <f t="shared" si="7"/>
        <v>0</v>
      </c>
      <c r="BH18" s="86">
        <f t="shared" si="8"/>
        <v>0</v>
      </c>
      <c r="BI18" s="94">
        <f t="shared" si="9"/>
        <v>0</v>
      </c>
      <c r="BJ18" s="88">
        <f t="shared" si="10"/>
        <v>0</v>
      </c>
      <c r="BK18" s="88">
        <f t="shared" si="0"/>
        <v>0</v>
      </c>
      <c r="BL18" s="88">
        <f t="shared" si="11"/>
        <v>0</v>
      </c>
      <c r="BM18" s="88">
        <f t="shared" si="1"/>
        <v>0</v>
      </c>
      <c r="BN18" s="89">
        <f t="shared" si="12"/>
        <v>0</v>
      </c>
      <c r="BO18" s="85">
        <f t="shared" si="13"/>
        <v>0</v>
      </c>
      <c r="BP18" s="85">
        <f t="shared" si="2"/>
        <v>0</v>
      </c>
      <c r="BQ18" s="90">
        <f t="shared" si="14"/>
        <v>0</v>
      </c>
      <c r="BR18" s="85">
        <f t="shared" si="3"/>
        <v>0</v>
      </c>
      <c r="BS18" s="91">
        <v>0</v>
      </c>
      <c r="BT18" s="92">
        <f t="shared" si="15"/>
        <v>0</v>
      </c>
      <c r="BU18" s="25">
        <v>32.240813000000003</v>
      </c>
    </row>
    <row r="19" spans="1:73" ht="15.6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>
        <v>0</v>
      </c>
      <c r="AK19" s="80"/>
      <c r="AL19" s="80">
        <v>0</v>
      </c>
      <c r="AM19" s="80"/>
      <c r="AN19" s="80"/>
      <c r="AO19" s="80">
        <v>0</v>
      </c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1">
        <f t="shared" si="4"/>
        <v>0</v>
      </c>
      <c r="BD19" s="82"/>
      <c r="BE19" s="83">
        <f t="shared" si="5"/>
        <v>0</v>
      </c>
      <c r="BF19" s="84">
        <f t="shared" si="6"/>
        <v>0</v>
      </c>
      <c r="BG19" s="85">
        <f t="shared" si="7"/>
        <v>0</v>
      </c>
      <c r="BH19" s="86">
        <f t="shared" si="8"/>
        <v>0</v>
      </c>
      <c r="BI19" s="94">
        <f t="shared" si="9"/>
        <v>0</v>
      </c>
      <c r="BJ19" s="88">
        <f t="shared" si="10"/>
        <v>0</v>
      </c>
      <c r="BK19" s="88">
        <f t="shared" si="0"/>
        <v>0</v>
      </c>
      <c r="BL19" s="88">
        <f t="shared" si="11"/>
        <v>0</v>
      </c>
      <c r="BM19" s="88">
        <f t="shared" si="1"/>
        <v>0</v>
      </c>
      <c r="BN19" s="89">
        <f t="shared" si="12"/>
        <v>0</v>
      </c>
      <c r="BO19" s="85">
        <f t="shared" si="13"/>
        <v>0</v>
      </c>
      <c r="BP19" s="85">
        <f t="shared" si="2"/>
        <v>0</v>
      </c>
      <c r="BQ19" s="90">
        <f t="shared" si="14"/>
        <v>0</v>
      </c>
      <c r="BR19" s="85">
        <f t="shared" si="3"/>
        <v>0</v>
      </c>
      <c r="BS19" s="91">
        <v>0</v>
      </c>
      <c r="BT19" s="92">
        <f t="shared" si="15"/>
        <v>0</v>
      </c>
      <c r="BU19" s="25">
        <v>33.217807999999998</v>
      </c>
    </row>
    <row r="20" spans="1:73" ht="15.6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>
        <v>0</v>
      </c>
      <c r="AK20" s="80"/>
      <c r="AL20" s="80">
        <v>0</v>
      </c>
      <c r="AM20" s="80"/>
      <c r="AN20" s="80"/>
      <c r="AO20" s="80">
        <v>0</v>
      </c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1">
        <f t="shared" si="4"/>
        <v>0</v>
      </c>
      <c r="BD20" s="82"/>
      <c r="BE20" s="83">
        <f t="shared" si="5"/>
        <v>0</v>
      </c>
      <c r="BF20" s="84">
        <f t="shared" si="6"/>
        <v>0</v>
      </c>
      <c r="BG20" s="85">
        <f t="shared" si="7"/>
        <v>0</v>
      </c>
      <c r="BH20" s="86">
        <f t="shared" si="8"/>
        <v>0</v>
      </c>
      <c r="BI20" s="94">
        <f t="shared" si="9"/>
        <v>0</v>
      </c>
      <c r="BJ20" s="88">
        <f t="shared" si="10"/>
        <v>0</v>
      </c>
      <c r="BK20" s="88">
        <f t="shared" si="0"/>
        <v>0</v>
      </c>
      <c r="BL20" s="88">
        <f t="shared" si="11"/>
        <v>0</v>
      </c>
      <c r="BM20" s="88">
        <f t="shared" si="1"/>
        <v>0</v>
      </c>
      <c r="BN20" s="89">
        <f t="shared" si="12"/>
        <v>0</v>
      </c>
      <c r="BO20" s="85">
        <f t="shared" si="13"/>
        <v>0</v>
      </c>
      <c r="BP20" s="85">
        <f t="shared" si="2"/>
        <v>0</v>
      </c>
      <c r="BQ20" s="90">
        <f t="shared" si="14"/>
        <v>0</v>
      </c>
      <c r="BR20" s="85">
        <f t="shared" si="3"/>
        <v>0</v>
      </c>
      <c r="BS20" s="91">
        <v>0</v>
      </c>
      <c r="BT20" s="92">
        <f t="shared" si="15"/>
        <v>0</v>
      </c>
      <c r="BU20" s="25">
        <v>51.780700000000003</v>
      </c>
    </row>
    <row r="21" spans="1:73" ht="15.6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>
        <v>0</v>
      </c>
      <c r="AK21" s="80"/>
      <c r="AL21" s="80">
        <v>0</v>
      </c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1">
        <f t="shared" si="4"/>
        <v>0</v>
      </c>
      <c r="BD21" s="82"/>
      <c r="BE21" s="83">
        <f t="shared" si="5"/>
        <v>0</v>
      </c>
      <c r="BF21" s="84">
        <f t="shared" si="6"/>
        <v>0</v>
      </c>
      <c r="BG21" s="85">
        <f t="shared" si="7"/>
        <v>0</v>
      </c>
      <c r="BH21" s="86">
        <f t="shared" si="8"/>
        <v>0</v>
      </c>
      <c r="BI21" s="94">
        <f t="shared" si="9"/>
        <v>0</v>
      </c>
      <c r="BJ21" s="88">
        <f t="shared" si="10"/>
        <v>0</v>
      </c>
      <c r="BK21" s="88">
        <f t="shared" si="0"/>
        <v>0</v>
      </c>
      <c r="BL21" s="88">
        <f t="shared" si="11"/>
        <v>0</v>
      </c>
      <c r="BM21" s="88">
        <f t="shared" si="1"/>
        <v>0</v>
      </c>
      <c r="BN21" s="89">
        <f t="shared" si="12"/>
        <v>0</v>
      </c>
      <c r="BO21" s="85">
        <f t="shared" si="13"/>
        <v>0</v>
      </c>
      <c r="BP21" s="85">
        <f t="shared" si="2"/>
        <v>0</v>
      </c>
      <c r="BQ21" s="90">
        <f t="shared" si="14"/>
        <v>0</v>
      </c>
      <c r="BR21" s="85">
        <f t="shared" si="3"/>
        <v>0</v>
      </c>
      <c r="BS21" s="91">
        <v>0</v>
      </c>
      <c r="BT21" s="92">
        <f t="shared" si="15"/>
        <v>0</v>
      </c>
      <c r="BU21" s="25">
        <v>0</v>
      </c>
    </row>
    <row r="22" spans="1:73" ht="15.6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>
        <v>0</v>
      </c>
      <c r="AK22" s="80"/>
      <c r="AL22" s="80">
        <v>0</v>
      </c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1">
        <f t="shared" si="4"/>
        <v>0</v>
      </c>
      <c r="BD22" s="82"/>
      <c r="BE22" s="83">
        <f t="shared" si="5"/>
        <v>0</v>
      </c>
      <c r="BF22" s="84">
        <f t="shared" si="6"/>
        <v>0</v>
      </c>
      <c r="BG22" s="85">
        <f t="shared" si="7"/>
        <v>0</v>
      </c>
      <c r="BH22" s="86">
        <f t="shared" si="8"/>
        <v>0</v>
      </c>
      <c r="BI22" s="94">
        <f t="shared" si="9"/>
        <v>0</v>
      </c>
      <c r="BJ22" s="88">
        <f t="shared" si="10"/>
        <v>0</v>
      </c>
      <c r="BK22" s="88">
        <f t="shared" si="0"/>
        <v>0</v>
      </c>
      <c r="BL22" s="88">
        <f t="shared" si="11"/>
        <v>0</v>
      </c>
      <c r="BM22" s="88">
        <f t="shared" si="1"/>
        <v>0</v>
      </c>
      <c r="BN22" s="89">
        <f t="shared" si="12"/>
        <v>0</v>
      </c>
      <c r="BO22" s="85">
        <f t="shared" si="13"/>
        <v>0</v>
      </c>
      <c r="BP22" s="85">
        <f t="shared" si="2"/>
        <v>0</v>
      </c>
      <c r="BQ22" s="90">
        <f t="shared" si="14"/>
        <v>0</v>
      </c>
      <c r="BR22" s="85">
        <f t="shared" si="3"/>
        <v>0</v>
      </c>
      <c r="BS22" s="91">
        <v>0</v>
      </c>
      <c r="BT22" s="92">
        <f t="shared" si="15"/>
        <v>0</v>
      </c>
      <c r="BU22" s="25">
        <v>0</v>
      </c>
    </row>
    <row r="23" spans="1:73" ht="15.6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>
        <v>0</v>
      </c>
      <c r="AK23" s="80"/>
      <c r="AL23" s="80">
        <v>0</v>
      </c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1">
        <f t="shared" si="4"/>
        <v>0</v>
      </c>
      <c r="BD23" s="82"/>
      <c r="BE23" s="83">
        <f t="shared" si="5"/>
        <v>0</v>
      </c>
      <c r="BF23" s="84">
        <f t="shared" si="6"/>
        <v>0</v>
      </c>
      <c r="BG23" s="85">
        <f t="shared" si="7"/>
        <v>0</v>
      </c>
      <c r="BH23" s="86">
        <f t="shared" si="8"/>
        <v>0</v>
      </c>
      <c r="BI23" s="94">
        <f t="shared" si="9"/>
        <v>0</v>
      </c>
      <c r="BJ23" s="88">
        <f t="shared" si="10"/>
        <v>0</v>
      </c>
      <c r="BK23" s="88">
        <f t="shared" si="0"/>
        <v>0</v>
      </c>
      <c r="BL23" s="88">
        <f t="shared" si="11"/>
        <v>0</v>
      </c>
      <c r="BM23" s="88">
        <f t="shared" si="1"/>
        <v>0</v>
      </c>
      <c r="BN23" s="89">
        <f t="shared" si="12"/>
        <v>0</v>
      </c>
      <c r="BO23" s="85">
        <f t="shared" si="13"/>
        <v>0</v>
      </c>
      <c r="BP23" s="85">
        <f t="shared" si="2"/>
        <v>0</v>
      </c>
      <c r="BQ23" s="90">
        <f t="shared" si="14"/>
        <v>0</v>
      </c>
      <c r="BR23" s="85">
        <f t="shared" si="3"/>
        <v>0</v>
      </c>
      <c r="BS23" s="91">
        <v>0</v>
      </c>
      <c r="BT23" s="92">
        <f t="shared" si="15"/>
        <v>0</v>
      </c>
      <c r="BU23" s="25">
        <v>0</v>
      </c>
    </row>
    <row r="24" spans="1:73" ht="15.6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>
        <v>0</v>
      </c>
      <c r="AK24" s="80"/>
      <c r="AL24" s="80">
        <v>0</v>
      </c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1">
        <f t="shared" si="4"/>
        <v>0</v>
      </c>
      <c r="BD24" s="82"/>
      <c r="BE24" s="83">
        <f t="shared" si="5"/>
        <v>0</v>
      </c>
      <c r="BF24" s="84">
        <f t="shared" si="6"/>
        <v>0</v>
      </c>
      <c r="BG24" s="85">
        <f t="shared" si="7"/>
        <v>0</v>
      </c>
      <c r="BH24" s="86">
        <f t="shared" si="8"/>
        <v>0</v>
      </c>
      <c r="BI24" s="94">
        <f t="shared" si="9"/>
        <v>0</v>
      </c>
      <c r="BJ24" s="88">
        <f t="shared" si="10"/>
        <v>0</v>
      </c>
      <c r="BK24" s="88">
        <f t="shared" si="0"/>
        <v>0</v>
      </c>
      <c r="BL24" s="88">
        <f t="shared" si="11"/>
        <v>0</v>
      </c>
      <c r="BM24" s="88">
        <f t="shared" si="1"/>
        <v>0</v>
      </c>
      <c r="BN24" s="89">
        <f t="shared" si="12"/>
        <v>0</v>
      </c>
      <c r="BO24" s="85">
        <f t="shared" si="13"/>
        <v>0</v>
      </c>
      <c r="BP24" s="85">
        <f t="shared" si="2"/>
        <v>0</v>
      </c>
      <c r="BQ24" s="90">
        <f t="shared" si="14"/>
        <v>0</v>
      </c>
      <c r="BR24" s="85">
        <f t="shared" si="3"/>
        <v>0</v>
      </c>
      <c r="BS24" s="91">
        <v>0</v>
      </c>
      <c r="BT24" s="92">
        <f t="shared" si="15"/>
        <v>0</v>
      </c>
      <c r="BU24" s="25">
        <v>0</v>
      </c>
    </row>
    <row r="25" spans="1:73" ht="15.6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>
        <v>0</v>
      </c>
      <c r="AK25" s="80"/>
      <c r="AL25" s="80">
        <v>0</v>
      </c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1">
        <f t="shared" si="4"/>
        <v>0</v>
      </c>
      <c r="BD25" s="82"/>
      <c r="BE25" s="83">
        <f t="shared" si="5"/>
        <v>0</v>
      </c>
      <c r="BF25" s="84">
        <f t="shared" si="6"/>
        <v>0</v>
      </c>
      <c r="BG25" s="85">
        <f t="shared" si="7"/>
        <v>0</v>
      </c>
      <c r="BH25" s="86">
        <f t="shared" si="8"/>
        <v>0</v>
      </c>
      <c r="BI25" s="94">
        <f t="shared" si="9"/>
        <v>0</v>
      </c>
      <c r="BJ25" s="88">
        <f t="shared" si="10"/>
        <v>0</v>
      </c>
      <c r="BK25" s="88">
        <f t="shared" si="0"/>
        <v>0</v>
      </c>
      <c r="BL25" s="88">
        <f t="shared" si="11"/>
        <v>0</v>
      </c>
      <c r="BM25" s="88">
        <f t="shared" si="1"/>
        <v>0</v>
      </c>
      <c r="BN25" s="89">
        <f t="shared" si="12"/>
        <v>0</v>
      </c>
      <c r="BO25" s="85">
        <f t="shared" si="13"/>
        <v>0</v>
      </c>
      <c r="BP25" s="85">
        <f t="shared" si="2"/>
        <v>0</v>
      </c>
      <c r="BQ25" s="90">
        <f t="shared" si="14"/>
        <v>0</v>
      </c>
      <c r="BR25" s="85">
        <f t="shared" si="3"/>
        <v>0</v>
      </c>
      <c r="BS25" s="91">
        <v>0</v>
      </c>
      <c r="BT25" s="92">
        <f t="shared" si="15"/>
        <v>0</v>
      </c>
      <c r="BU25" s="25">
        <v>9.0214990000000004</v>
      </c>
    </row>
    <row r="26" spans="1:73" ht="15.6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>
        <v>0</v>
      </c>
      <c r="AK26" s="80"/>
      <c r="AL26" s="80">
        <v>0</v>
      </c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1">
        <f t="shared" si="4"/>
        <v>0</v>
      </c>
      <c r="BD26" s="82"/>
      <c r="BE26" s="83">
        <f t="shared" si="5"/>
        <v>0</v>
      </c>
      <c r="BF26" s="84">
        <f t="shared" si="6"/>
        <v>0</v>
      </c>
      <c r="BG26" s="85">
        <f t="shared" si="7"/>
        <v>0</v>
      </c>
      <c r="BH26" s="86">
        <f t="shared" si="8"/>
        <v>0</v>
      </c>
      <c r="BI26" s="94">
        <f t="shared" si="9"/>
        <v>0</v>
      </c>
      <c r="BJ26" s="88">
        <f t="shared" si="10"/>
        <v>0</v>
      </c>
      <c r="BK26" s="88">
        <f t="shared" si="0"/>
        <v>0</v>
      </c>
      <c r="BL26" s="88">
        <f t="shared" si="11"/>
        <v>0</v>
      </c>
      <c r="BM26" s="88">
        <f t="shared" si="1"/>
        <v>0</v>
      </c>
      <c r="BN26" s="89">
        <f t="shared" si="12"/>
        <v>0</v>
      </c>
      <c r="BO26" s="85">
        <f t="shared" si="13"/>
        <v>0</v>
      </c>
      <c r="BP26" s="85">
        <f t="shared" si="2"/>
        <v>0</v>
      </c>
      <c r="BQ26" s="90">
        <f t="shared" si="14"/>
        <v>0</v>
      </c>
      <c r="BR26" s="85">
        <f t="shared" si="3"/>
        <v>0</v>
      </c>
      <c r="BS26" s="91">
        <v>0</v>
      </c>
      <c r="BT26" s="92">
        <f t="shared" si="15"/>
        <v>0</v>
      </c>
      <c r="BU26" s="25">
        <v>104.706616</v>
      </c>
    </row>
    <row r="27" spans="1:73" ht="15.6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>
        <v>0</v>
      </c>
      <c r="AK27" s="80"/>
      <c r="AL27" s="80">
        <v>0</v>
      </c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1">
        <f t="shared" si="4"/>
        <v>0</v>
      </c>
      <c r="BD27" s="82"/>
      <c r="BE27" s="83">
        <f t="shared" si="5"/>
        <v>0</v>
      </c>
      <c r="BF27" s="84">
        <f t="shared" si="6"/>
        <v>0</v>
      </c>
      <c r="BG27" s="85">
        <f t="shared" si="7"/>
        <v>0</v>
      </c>
      <c r="BH27" s="86">
        <f t="shared" si="8"/>
        <v>0</v>
      </c>
      <c r="BI27" s="94">
        <f t="shared" si="9"/>
        <v>0</v>
      </c>
      <c r="BJ27" s="88">
        <f t="shared" si="10"/>
        <v>0</v>
      </c>
      <c r="BK27" s="88">
        <f t="shared" si="0"/>
        <v>0</v>
      </c>
      <c r="BL27" s="88">
        <f t="shared" si="11"/>
        <v>0</v>
      </c>
      <c r="BM27" s="88">
        <f t="shared" si="1"/>
        <v>0</v>
      </c>
      <c r="BN27" s="89">
        <f t="shared" si="12"/>
        <v>0</v>
      </c>
      <c r="BO27" s="85">
        <f t="shared" si="13"/>
        <v>0</v>
      </c>
      <c r="BP27" s="85">
        <f t="shared" si="2"/>
        <v>0</v>
      </c>
      <c r="BQ27" s="90">
        <f t="shared" si="14"/>
        <v>0</v>
      </c>
      <c r="BR27" s="85">
        <f t="shared" si="3"/>
        <v>0</v>
      </c>
      <c r="BS27" s="91">
        <v>0</v>
      </c>
      <c r="BT27" s="92">
        <f t="shared" si="15"/>
        <v>0</v>
      </c>
      <c r="BU27" s="25">
        <v>170.27953299999999</v>
      </c>
    </row>
    <row r="28" spans="1:73" ht="15.6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>
        <v>0</v>
      </c>
      <c r="AK28" s="80"/>
      <c r="AL28" s="80">
        <v>0</v>
      </c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1">
        <f t="shared" si="4"/>
        <v>0</v>
      </c>
      <c r="BD28" s="82"/>
      <c r="BE28" s="83">
        <f t="shared" si="5"/>
        <v>0</v>
      </c>
      <c r="BF28" s="84">
        <f t="shared" si="6"/>
        <v>0</v>
      </c>
      <c r="BG28" s="85">
        <f t="shared" si="7"/>
        <v>0</v>
      </c>
      <c r="BH28" s="86">
        <f t="shared" si="8"/>
        <v>0</v>
      </c>
      <c r="BI28" s="94">
        <f t="shared" si="9"/>
        <v>0</v>
      </c>
      <c r="BJ28" s="88">
        <f t="shared" si="10"/>
        <v>0</v>
      </c>
      <c r="BK28" s="88">
        <f t="shared" si="0"/>
        <v>0</v>
      </c>
      <c r="BL28" s="88">
        <f t="shared" si="11"/>
        <v>0</v>
      </c>
      <c r="BM28" s="88">
        <f t="shared" si="1"/>
        <v>0</v>
      </c>
      <c r="BN28" s="89">
        <f t="shared" si="12"/>
        <v>0</v>
      </c>
      <c r="BO28" s="85">
        <f t="shared" si="13"/>
        <v>0</v>
      </c>
      <c r="BP28" s="85">
        <f t="shared" si="2"/>
        <v>0</v>
      </c>
      <c r="BQ28" s="90">
        <f t="shared" si="14"/>
        <v>0</v>
      </c>
      <c r="BR28" s="85">
        <f t="shared" si="3"/>
        <v>0</v>
      </c>
      <c r="BS28" s="91">
        <v>0</v>
      </c>
      <c r="BT28" s="92">
        <f t="shared" si="15"/>
        <v>0</v>
      </c>
      <c r="BU28" s="25">
        <v>171.515522</v>
      </c>
    </row>
    <row r="29" spans="1:73" ht="15.6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>
        <v>0</v>
      </c>
      <c r="AK29" s="80"/>
      <c r="AL29" s="80">
        <v>0</v>
      </c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1">
        <f t="shared" si="4"/>
        <v>0</v>
      </c>
      <c r="BD29" s="82"/>
      <c r="BE29" s="83">
        <f t="shared" si="5"/>
        <v>0</v>
      </c>
      <c r="BF29" s="84">
        <f t="shared" si="6"/>
        <v>0</v>
      </c>
      <c r="BG29" s="85">
        <f t="shared" si="7"/>
        <v>0</v>
      </c>
      <c r="BH29" s="86">
        <f t="shared" si="8"/>
        <v>0</v>
      </c>
      <c r="BI29" s="94">
        <f t="shared" si="9"/>
        <v>0</v>
      </c>
      <c r="BJ29" s="88">
        <f t="shared" si="10"/>
        <v>0</v>
      </c>
      <c r="BK29" s="88">
        <f t="shared" si="0"/>
        <v>0</v>
      </c>
      <c r="BL29" s="88">
        <f t="shared" si="11"/>
        <v>0</v>
      </c>
      <c r="BM29" s="88">
        <f t="shared" si="1"/>
        <v>0</v>
      </c>
      <c r="BN29" s="89">
        <f t="shared" si="12"/>
        <v>0</v>
      </c>
      <c r="BO29" s="85">
        <f t="shared" si="13"/>
        <v>0</v>
      </c>
      <c r="BP29" s="85">
        <f t="shared" si="2"/>
        <v>0</v>
      </c>
      <c r="BQ29" s="90">
        <f t="shared" si="14"/>
        <v>0</v>
      </c>
      <c r="BR29" s="85">
        <f t="shared" si="3"/>
        <v>0</v>
      </c>
      <c r="BS29" s="91">
        <v>0</v>
      </c>
      <c r="BT29" s="92">
        <f t="shared" si="15"/>
        <v>0</v>
      </c>
      <c r="BU29" s="25">
        <v>100.55562999999999</v>
      </c>
    </row>
    <row r="30" spans="1:73" ht="15.6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>
        <v>0</v>
      </c>
      <c r="AK30" s="80"/>
      <c r="AL30" s="80">
        <v>0</v>
      </c>
      <c r="AM30" s="80"/>
      <c r="AN30" s="80"/>
      <c r="AO30" s="80">
        <v>0</v>
      </c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1">
        <f t="shared" si="4"/>
        <v>0</v>
      </c>
      <c r="BD30" s="82"/>
      <c r="BE30" s="83">
        <f t="shared" si="5"/>
        <v>0</v>
      </c>
      <c r="BF30" s="84">
        <f t="shared" si="6"/>
        <v>0</v>
      </c>
      <c r="BG30" s="85">
        <f t="shared" si="7"/>
        <v>0</v>
      </c>
      <c r="BH30" s="86">
        <f t="shared" si="8"/>
        <v>0</v>
      </c>
      <c r="BI30" s="94">
        <f t="shared" si="9"/>
        <v>0</v>
      </c>
      <c r="BJ30" s="88">
        <f t="shared" si="10"/>
        <v>0</v>
      </c>
      <c r="BK30" s="88">
        <f t="shared" si="0"/>
        <v>0</v>
      </c>
      <c r="BL30" s="88">
        <f t="shared" si="11"/>
        <v>0</v>
      </c>
      <c r="BM30" s="88">
        <f t="shared" si="1"/>
        <v>0</v>
      </c>
      <c r="BN30" s="89">
        <f t="shared" si="12"/>
        <v>0</v>
      </c>
      <c r="BO30" s="85">
        <f t="shared" si="13"/>
        <v>0</v>
      </c>
      <c r="BP30" s="85">
        <f t="shared" si="2"/>
        <v>0</v>
      </c>
      <c r="BQ30" s="90">
        <f t="shared" si="14"/>
        <v>0</v>
      </c>
      <c r="BR30" s="85">
        <f t="shared" si="3"/>
        <v>0</v>
      </c>
      <c r="BS30" s="91">
        <v>0</v>
      </c>
      <c r="BT30" s="92">
        <f t="shared" si="15"/>
        <v>0</v>
      </c>
      <c r="BU30" s="25">
        <v>62.700578999999998</v>
      </c>
    </row>
    <row r="31" spans="1:73" ht="15.6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>
        <v>0</v>
      </c>
      <c r="AK31" s="80"/>
      <c r="AL31" s="80">
        <v>0</v>
      </c>
      <c r="AM31" s="80"/>
      <c r="AN31" s="80"/>
      <c r="AO31" s="80">
        <v>0</v>
      </c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1">
        <f t="shared" si="4"/>
        <v>0</v>
      </c>
      <c r="BD31" s="82"/>
      <c r="BE31" s="83">
        <f t="shared" si="5"/>
        <v>0</v>
      </c>
      <c r="BF31" s="84">
        <f t="shared" si="6"/>
        <v>0</v>
      </c>
      <c r="BG31" s="85">
        <f t="shared" si="7"/>
        <v>0</v>
      </c>
      <c r="BH31" s="86">
        <f t="shared" si="8"/>
        <v>0</v>
      </c>
      <c r="BI31" s="94">
        <f t="shared" si="9"/>
        <v>0</v>
      </c>
      <c r="BJ31" s="88">
        <f t="shared" si="10"/>
        <v>0</v>
      </c>
      <c r="BK31" s="88">
        <f t="shared" si="0"/>
        <v>0</v>
      </c>
      <c r="BL31" s="88">
        <f t="shared" si="11"/>
        <v>0</v>
      </c>
      <c r="BM31" s="88">
        <f t="shared" si="1"/>
        <v>0</v>
      </c>
      <c r="BN31" s="89">
        <f t="shared" si="12"/>
        <v>0</v>
      </c>
      <c r="BO31" s="85">
        <f t="shared" si="13"/>
        <v>0</v>
      </c>
      <c r="BP31" s="85">
        <f t="shared" si="2"/>
        <v>0</v>
      </c>
      <c r="BQ31" s="90">
        <f t="shared" si="14"/>
        <v>0</v>
      </c>
      <c r="BR31" s="85">
        <f t="shared" si="3"/>
        <v>0</v>
      </c>
      <c r="BS31" s="91">
        <v>0</v>
      </c>
      <c r="BT31" s="92">
        <f t="shared" si="15"/>
        <v>0</v>
      </c>
      <c r="BU31" s="25">
        <v>167.65326099999999</v>
      </c>
    </row>
    <row r="32" spans="1:73" ht="15.6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>
        <v>0</v>
      </c>
      <c r="AK32" s="80"/>
      <c r="AL32" s="80">
        <v>0</v>
      </c>
      <c r="AM32" s="80"/>
      <c r="AN32" s="80"/>
      <c r="AO32" s="80">
        <v>0</v>
      </c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1">
        <f t="shared" si="4"/>
        <v>0</v>
      </c>
      <c r="BD32" s="82"/>
      <c r="BE32" s="83">
        <f t="shared" si="5"/>
        <v>0</v>
      </c>
      <c r="BF32" s="84">
        <f t="shared" si="6"/>
        <v>0</v>
      </c>
      <c r="BG32" s="85">
        <f t="shared" si="7"/>
        <v>0</v>
      </c>
      <c r="BH32" s="86">
        <f t="shared" si="8"/>
        <v>0</v>
      </c>
      <c r="BI32" s="94">
        <f t="shared" si="9"/>
        <v>0</v>
      </c>
      <c r="BJ32" s="88">
        <f t="shared" si="10"/>
        <v>0</v>
      </c>
      <c r="BK32" s="88">
        <f t="shared" si="0"/>
        <v>0</v>
      </c>
      <c r="BL32" s="88">
        <f t="shared" si="11"/>
        <v>0</v>
      </c>
      <c r="BM32" s="88">
        <f t="shared" si="1"/>
        <v>0</v>
      </c>
      <c r="BN32" s="89">
        <f t="shared" si="12"/>
        <v>0</v>
      </c>
      <c r="BO32" s="85">
        <f t="shared" si="13"/>
        <v>0</v>
      </c>
      <c r="BP32" s="85">
        <f t="shared" si="2"/>
        <v>0</v>
      </c>
      <c r="BQ32" s="90">
        <f t="shared" si="14"/>
        <v>0</v>
      </c>
      <c r="BR32" s="85">
        <f t="shared" si="3"/>
        <v>0</v>
      </c>
      <c r="BS32" s="91">
        <v>0</v>
      </c>
      <c r="BT32" s="92">
        <f t="shared" si="15"/>
        <v>0</v>
      </c>
      <c r="BU32" s="25">
        <v>278.56419399999999</v>
      </c>
    </row>
    <row r="33" spans="1:73" ht="15.6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>
        <v>0</v>
      </c>
      <c r="AK33" s="80"/>
      <c r="AL33" s="80">
        <v>0</v>
      </c>
      <c r="AM33" s="80"/>
      <c r="AN33" s="80"/>
      <c r="AO33" s="80">
        <v>0</v>
      </c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1">
        <f t="shared" si="4"/>
        <v>0</v>
      </c>
      <c r="BD33" s="82"/>
      <c r="BE33" s="83">
        <f t="shared" si="5"/>
        <v>0</v>
      </c>
      <c r="BF33" s="84">
        <f t="shared" si="6"/>
        <v>0</v>
      </c>
      <c r="BG33" s="85">
        <f t="shared" si="7"/>
        <v>0</v>
      </c>
      <c r="BH33" s="86">
        <f t="shared" si="8"/>
        <v>0</v>
      </c>
      <c r="BI33" s="94">
        <f t="shared" si="9"/>
        <v>0</v>
      </c>
      <c r="BJ33" s="88">
        <f t="shared" si="10"/>
        <v>0</v>
      </c>
      <c r="BK33" s="88">
        <f t="shared" si="0"/>
        <v>0</v>
      </c>
      <c r="BL33" s="88">
        <f t="shared" si="11"/>
        <v>0</v>
      </c>
      <c r="BM33" s="88">
        <f t="shared" si="1"/>
        <v>0</v>
      </c>
      <c r="BN33" s="89">
        <f t="shared" si="12"/>
        <v>0</v>
      </c>
      <c r="BO33" s="85">
        <f t="shared" si="13"/>
        <v>0</v>
      </c>
      <c r="BP33" s="85">
        <f t="shared" si="2"/>
        <v>0</v>
      </c>
      <c r="BQ33" s="90">
        <f t="shared" si="14"/>
        <v>0</v>
      </c>
      <c r="BR33" s="85">
        <f t="shared" si="3"/>
        <v>0</v>
      </c>
      <c r="BS33" s="91">
        <v>0</v>
      </c>
      <c r="BT33" s="92">
        <f t="shared" si="15"/>
        <v>0</v>
      </c>
      <c r="BU33" s="25">
        <v>402.81689399999999</v>
      </c>
    </row>
    <row r="34" spans="1:73" ht="15.6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>
        <v>0</v>
      </c>
      <c r="AK34" s="80"/>
      <c r="AL34" s="80">
        <v>0</v>
      </c>
      <c r="AM34" s="80"/>
      <c r="AN34" s="80"/>
      <c r="AO34" s="80">
        <v>0</v>
      </c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1">
        <f t="shared" si="4"/>
        <v>0</v>
      </c>
      <c r="BD34" s="82"/>
      <c r="BE34" s="83">
        <f t="shared" si="5"/>
        <v>0</v>
      </c>
      <c r="BF34" s="84">
        <f t="shared" si="6"/>
        <v>0</v>
      </c>
      <c r="BG34" s="85">
        <f t="shared" si="7"/>
        <v>0</v>
      </c>
      <c r="BH34" s="86">
        <f t="shared" si="8"/>
        <v>0</v>
      </c>
      <c r="BI34" s="94">
        <f t="shared" si="9"/>
        <v>0</v>
      </c>
      <c r="BJ34" s="88">
        <f t="shared" si="10"/>
        <v>0</v>
      </c>
      <c r="BK34" s="88">
        <f t="shared" si="0"/>
        <v>0</v>
      </c>
      <c r="BL34" s="88">
        <f t="shared" si="11"/>
        <v>0</v>
      </c>
      <c r="BM34" s="88">
        <f t="shared" si="1"/>
        <v>0</v>
      </c>
      <c r="BN34" s="89">
        <f t="shared" si="12"/>
        <v>0</v>
      </c>
      <c r="BO34" s="85">
        <f t="shared" si="13"/>
        <v>0</v>
      </c>
      <c r="BP34" s="85">
        <f t="shared" si="2"/>
        <v>0</v>
      </c>
      <c r="BQ34" s="90">
        <f t="shared" si="14"/>
        <v>0</v>
      </c>
      <c r="BR34" s="85">
        <f t="shared" si="3"/>
        <v>0</v>
      </c>
      <c r="BS34" s="91">
        <v>0</v>
      </c>
      <c r="BT34" s="92">
        <f t="shared" si="15"/>
        <v>0</v>
      </c>
      <c r="BU34" s="25">
        <v>340.26264800000001</v>
      </c>
    </row>
    <row r="35" spans="1:73" ht="15.6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>
        <v>0</v>
      </c>
      <c r="AK35" s="80"/>
      <c r="AL35" s="80">
        <v>0</v>
      </c>
      <c r="AM35" s="80"/>
      <c r="AN35" s="80"/>
      <c r="AO35" s="80">
        <v>0</v>
      </c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1">
        <f t="shared" si="4"/>
        <v>0</v>
      </c>
      <c r="BD35" s="82"/>
      <c r="BE35" s="83">
        <f t="shared" si="5"/>
        <v>0</v>
      </c>
      <c r="BF35" s="84">
        <f t="shared" si="6"/>
        <v>0</v>
      </c>
      <c r="BG35" s="85">
        <f t="shared" si="7"/>
        <v>0</v>
      </c>
      <c r="BH35" s="86">
        <f t="shared" si="8"/>
        <v>0</v>
      </c>
      <c r="BI35" s="94">
        <f t="shared" si="9"/>
        <v>0</v>
      </c>
      <c r="BJ35" s="88">
        <f t="shared" si="10"/>
        <v>0</v>
      </c>
      <c r="BK35" s="88">
        <f t="shared" si="0"/>
        <v>0</v>
      </c>
      <c r="BL35" s="88">
        <f t="shared" si="11"/>
        <v>0</v>
      </c>
      <c r="BM35" s="88">
        <f t="shared" si="1"/>
        <v>0</v>
      </c>
      <c r="BN35" s="89">
        <f t="shared" si="12"/>
        <v>0</v>
      </c>
      <c r="BO35" s="85">
        <f t="shared" si="13"/>
        <v>0</v>
      </c>
      <c r="BP35" s="85">
        <f t="shared" si="2"/>
        <v>0</v>
      </c>
      <c r="BQ35" s="90">
        <f t="shared" si="14"/>
        <v>0</v>
      </c>
      <c r="BR35" s="85">
        <f t="shared" si="3"/>
        <v>0</v>
      </c>
      <c r="BS35" s="91">
        <v>0</v>
      </c>
      <c r="BT35" s="92">
        <f t="shared" si="15"/>
        <v>0</v>
      </c>
      <c r="BU35" s="25">
        <v>123.801739</v>
      </c>
    </row>
    <row r="36" spans="1:73" ht="21.75" customHeight="1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>
        <v>0</v>
      </c>
      <c r="AK36" s="80"/>
      <c r="AL36" s="80">
        <v>0</v>
      </c>
      <c r="AM36" s="80"/>
      <c r="AN36" s="80"/>
      <c r="AO36" s="80">
        <v>0</v>
      </c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1">
        <f t="shared" si="4"/>
        <v>0</v>
      </c>
      <c r="BD36" s="82"/>
      <c r="BE36" s="83">
        <f t="shared" si="5"/>
        <v>0</v>
      </c>
      <c r="BF36" s="84">
        <f t="shared" si="6"/>
        <v>0</v>
      </c>
      <c r="BG36" s="85">
        <f t="shared" si="7"/>
        <v>0</v>
      </c>
      <c r="BH36" s="86">
        <f t="shared" si="8"/>
        <v>0</v>
      </c>
      <c r="BI36" s="94">
        <f t="shared" si="9"/>
        <v>0</v>
      </c>
      <c r="BJ36" s="88">
        <f t="shared" si="10"/>
        <v>0</v>
      </c>
      <c r="BK36" s="88">
        <f t="shared" si="0"/>
        <v>0</v>
      </c>
      <c r="BL36" s="88">
        <f t="shared" si="11"/>
        <v>0</v>
      </c>
      <c r="BM36" s="88">
        <f t="shared" si="1"/>
        <v>0</v>
      </c>
      <c r="BN36" s="89">
        <f t="shared" si="12"/>
        <v>0</v>
      </c>
      <c r="BO36" s="85">
        <f t="shared" si="13"/>
        <v>0</v>
      </c>
      <c r="BP36" s="85">
        <f t="shared" si="2"/>
        <v>0</v>
      </c>
      <c r="BQ36" s="90">
        <f t="shared" si="14"/>
        <v>0</v>
      </c>
      <c r="BR36" s="85">
        <f t="shared" si="3"/>
        <v>0</v>
      </c>
      <c r="BS36" s="91">
        <v>0</v>
      </c>
      <c r="BT36" s="92">
        <f t="shared" si="15"/>
        <v>0</v>
      </c>
      <c r="BU36" s="25">
        <v>0</v>
      </c>
    </row>
    <row r="37" spans="1:73" ht="15.6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>
        <v>0</v>
      </c>
      <c r="AK37" s="80"/>
      <c r="AL37" s="80">
        <v>0</v>
      </c>
      <c r="AM37" s="80"/>
      <c r="AN37" s="80"/>
      <c r="AO37" s="80">
        <v>0</v>
      </c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1">
        <f t="shared" si="4"/>
        <v>0</v>
      </c>
      <c r="BD37" s="82"/>
      <c r="BE37" s="83">
        <f t="shared" si="5"/>
        <v>0</v>
      </c>
      <c r="BF37" s="84">
        <f t="shared" si="6"/>
        <v>0</v>
      </c>
      <c r="BG37" s="85">
        <f t="shared" si="7"/>
        <v>0</v>
      </c>
      <c r="BH37" s="86">
        <f t="shared" si="8"/>
        <v>0</v>
      </c>
      <c r="BI37" s="94">
        <f t="shared" si="9"/>
        <v>0</v>
      </c>
      <c r="BJ37" s="88">
        <f t="shared" si="10"/>
        <v>0</v>
      </c>
      <c r="BK37" s="88">
        <f t="shared" si="0"/>
        <v>0</v>
      </c>
      <c r="BL37" s="88">
        <f t="shared" si="11"/>
        <v>0</v>
      </c>
      <c r="BM37" s="88">
        <f t="shared" si="1"/>
        <v>0</v>
      </c>
      <c r="BN37" s="89">
        <f t="shared" si="12"/>
        <v>0</v>
      </c>
      <c r="BO37" s="85">
        <f t="shared" si="13"/>
        <v>0</v>
      </c>
      <c r="BP37" s="85">
        <f t="shared" si="2"/>
        <v>0</v>
      </c>
      <c r="BQ37" s="90">
        <f t="shared" si="14"/>
        <v>0</v>
      </c>
      <c r="BR37" s="85">
        <f t="shared" si="3"/>
        <v>0</v>
      </c>
      <c r="BS37" s="91">
        <v>0</v>
      </c>
      <c r="BT37" s="92">
        <f t="shared" si="15"/>
        <v>0</v>
      </c>
      <c r="BU37" s="25">
        <v>109.590703</v>
      </c>
    </row>
    <row r="38" spans="1:73" ht="15.6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>
        <v>0</v>
      </c>
      <c r="AK38" s="80"/>
      <c r="AL38" s="80">
        <v>0</v>
      </c>
      <c r="AM38" s="80"/>
      <c r="AN38" s="80"/>
      <c r="AO38" s="80">
        <v>0</v>
      </c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1">
        <f t="shared" si="4"/>
        <v>0</v>
      </c>
      <c r="BD38" s="82"/>
      <c r="BE38" s="83">
        <f t="shared" si="5"/>
        <v>0</v>
      </c>
      <c r="BF38" s="84">
        <f t="shared" si="6"/>
        <v>0</v>
      </c>
      <c r="BG38" s="85">
        <f t="shared" si="7"/>
        <v>0</v>
      </c>
      <c r="BH38" s="86">
        <f t="shared" si="8"/>
        <v>0</v>
      </c>
      <c r="BI38" s="94">
        <f t="shared" si="9"/>
        <v>0</v>
      </c>
      <c r="BJ38" s="88">
        <f t="shared" si="10"/>
        <v>0</v>
      </c>
      <c r="BK38" s="88">
        <f t="shared" si="0"/>
        <v>0</v>
      </c>
      <c r="BL38" s="88">
        <f t="shared" si="11"/>
        <v>0</v>
      </c>
      <c r="BM38" s="88">
        <f t="shared" si="1"/>
        <v>0</v>
      </c>
      <c r="BN38" s="89">
        <f t="shared" si="12"/>
        <v>0</v>
      </c>
      <c r="BO38" s="85">
        <f t="shared" si="13"/>
        <v>0</v>
      </c>
      <c r="BP38" s="85">
        <f t="shared" si="2"/>
        <v>0</v>
      </c>
      <c r="BQ38" s="90">
        <f t="shared" si="14"/>
        <v>0</v>
      </c>
      <c r="BR38" s="85">
        <f t="shared" si="3"/>
        <v>0</v>
      </c>
      <c r="BS38" s="91">
        <v>0</v>
      </c>
      <c r="BT38" s="92">
        <f t="shared" si="15"/>
        <v>0</v>
      </c>
      <c r="BU38" s="25">
        <v>162.58685199999999</v>
      </c>
    </row>
    <row r="39" spans="1:73" ht="15.6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>
        <v>0</v>
      </c>
      <c r="AK39" s="80"/>
      <c r="AL39" s="80">
        <v>0</v>
      </c>
      <c r="AM39" s="80"/>
      <c r="AN39" s="80"/>
      <c r="AO39" s="80">
        <v>0</v>
      </c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1">
        <f t="shared" si="4"/>
        <v>0</v>
      </c>
      <c r="BD39" s="82"/>
      <c r="BE39" s="83">
        <f t="shared" si="5"/>
        <v>0</v>
      </c>
      <c r="BF39" s="84">
        <f t="shared" si="6"/>
        <v>0</v>
      </c>
      <c r="BG39" s="85">
        <f t="shared" si="7"/>
        <v>0</v>
      </c>
      <c r="BH39" s="86">
        <f t="shared" si="8"/>
        <v>0</v>
      </c>
      <c r="BI39" s="94">
        <f t="shared" si="9"/>
        <v>0</v>
      </c>
      <c r="BJ39" s="88">
        <f t="shared" si="10"/>
        <v>0</v>
      </c>
      <c r="BK39" s="88">
        <f t="shared" si="0"/>
        <v>0</v>
      </c>
      <c r="BL39" s="88">
        <f t="shared" si="11"/>
        <v>0</v>
      </c>
      <c r="BM39" s="88">
        <f t="shared" si="1"/>
        <v>0</v>
      </c>
      <c r="BN39" s="89">
        <f t="shared" si="12"/>
        <v>0</v>
      </c>
      <c r="BO39" s="85">
        <f t="shared" si="13"/>
        <v>0</v>
      </c>
      <c r="BP39" s="85">
        <f t="shared" si="2"/>
        <v>0</v>
      </c>
      <c r="BQ39" s="90">
        <f t="shared" si="14"/>
        <v>0</v>
      </c>
      <c r="BR39" s="85">
        <f t="shared" si="3"/>
        <v>0</v>
      </c>
      <c r="BS39" s="91">
        <v>0</v>
      </c>
      <c r="BT39" s="92">
        <f t="shared" si="15"/>
        <v>0</v>
      </c>
      <c r="BU39" s="25">
        <v>77.644699000000003</v>
      </c>
    </row>
    <row r="40" spans="1:73" ht="15.6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>
        <v>0</v>
      </c>
      <c r="AK40" s="80"/>
      <c r="AL40" s="80">
        <v>0</v>
      </c>
      <c r="AM40" s="80"/>
      <c r="AN40" s="80"/>
      <c r="AO40" s="80">
        <v>0</v>
      </c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1">
        <f t="shared" si="4"/>
        <v>0</v>
      </c>
      <c r="BD40" s="82"/>
      <c r="BE40" s="83">
        <f t="shared" si="5"/>
        <v>0</v>
      </c>
      <c r="BF40" s="84">
        <f t="shared" si="6"/>
        <v>0</v>
      </c>
      <c r="BG40" s="85">
        <f t="shared" si="7"/>
        <v>0</v>
      </c>
      <c r="BH40" s="86">
        <f t="shared" si="8"/>
        <v>0</v>
      </c>
      <c r="BI40" s="94">
        <f t="shared" si="9"/>
        <v>0</v>
      </c>
      <c r="BJ40" s="88">
        <f t="shared" si="10"/>
        <v>0</v>
      </c>
      <c r="BK40" s="88">
        <f t="shared" si="0"/>
        <v>0</v>
      </c>
      <c r="BL40" s="88">
        <f t="shared" si="11"/>
        <v>0</v>
      </c>
      <c r="BM40" s="88">
        <f t="shared" si="1"/>
        <v>0</v>
      </c>
      <c r="BN40" s="89">
        <f t="shared" si="12"/>
        <v>0</v>
      </c>
      <c r="BO40" s="85">
        <f t="shared" si="13"/>
        <v>0</v>
      </c>
      <c r="BP40" s="85">
        <f t="shared" si="2"/>
        <v>0</v>
      </c>
      <c r="BQ40" s="90">
        <f t="shared" si="14"/>
        <v>0</v>
      </c>
      <c r="BR40" s="85">
        <f t="shared" si="3"/>
        <v>0</v>
      </c>
      <c r="BS40" s="91">
        <v>0</v>
      </c>
      <c r="BT40" s="92">
        <f t="shared" si="15"/>
        <v>0</v>
      </c>
      <c r="BU40" s="25">
        <v>85.983763999999994</v>
      </c>
    </row>
    <row r="41" spans="1:73" ht="15.6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>
        <v>0</v>
      </c>
      <c r="AK41" s="80"/>
      <c r="AL41" s="80">
        <v>0</v>
      </c>
      <c r="AM41" s="80"/>
      <c r="AN41" s="80"/>
      <c r="AO41" s="80">
        <v>0</v>
      </c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1">
        <f t="shared" si="4"/>
        <v>0</v>
      </c>
      <c r="BD41" s="82"/>
      <c r="BE41" s="83">
        <f t="shared" si="5"/>
        <v>0</v>
      </c>
      <c r="BF41" s="84">
        <f t="shared" si="6"/>
        <v>0</v>
      </c>
      <c r="BG41" s="85">
        <f t="shared" si="7"/>
        <v>0</v>
      </c>
      <c r="BH41" s="86">
        <f t="shared" si="8"/>
        <v>0</v>
      </c>
      <c r="BI41" s="94">
        <f t="shared" si="9"/>
        <v>0</v>
      </c>
      <c r="BJ41" s="88">
        <f t="shared" si="10"/>
        <v>0</v>
      </c>
      <c r="BK41" s="88">
        <f t="shared" si="0"/>
        <v>0</v>
      </c>
      <c r="BL41" s="88">
        <f t="shared" si="11"/>
        <v>0</v>
      </c>
      <c r="BM41" s="88">
        <f t="shared" si="1"/>
        <v>0</v>
      </c>
      <c r="BN41" s="89">
        <f t="shared" si="12"/>
        <v>0</v>
      </c>
      <c r="BO41" s="85">
        <f t="shared" si="13"/>
        <v>0</v>
      </c>
      <c r="BP41" s="85">
        <f t="shared" si="2"/>
        <v>0</v>
      </c>
      <c r="BQ41" s="90">
        <f t="shared" si="14"/>
        <v>0</v>
      </c>
      <c r="BR41" s="85">
        <f t="shared" si="3"/>
        <v>0</v>
      </c>
      <c r="BS41" s="91">
        <v>0</v>
      </c>
      <c r="BT41" s="92">
        <f t="shared" si="15"/>
        <v>0</v>
      </c>
      <c r="BU41" s="25">
        <v>76.359761000000006</v>
      </c>
    </row>
    <row r="42" spans="1:73" ht="15.6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>
        <v>0</v>
      </c>
      <c r="AK42" s="80"/>
      <c r="AL42" s="80">
        <v>0</v>
      </c>
      <c r="AM42" s="80"/>
      <c r="AN42" s="80"/>
      <c r="AO42" s="80">
        <v>0</v>
      </c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1">
        <f t="shared" si="4"/>
        <v>0</v>
      </c>
      <c r="BD42" s="82"/>
      <c r="BE42" s="83">
        <f t="shared" si="5"/>
        <v>0</v>
      </c>
      <c r="BF42" s="84">
        <f t="shared" si="6"/>
        <v>0</v>
      </c>
      <c r="BG42" s="85">
        <f t="shared" si="7"/>
        <v>0</v>
      </c>
      <c r="BH42" s="86">
        <f t="shared" si="8"/>
        <v>0</v>
      </c>
      <c r="BI42" s="94">
        <f t="shared" si="9"/>
        <v>0</v>
      </c>
      <c r="BJ42" s="88">
        <f t="shared" si="10"/>
        <v>0</v>
      </c>
      <c r="BK42" s="88">
        <f t="shared" si="0"/>
        <v>0</v>
      </c>
      <c r="BL42" s="88">
        <f t="shared" si="11"/>
        <v>0</v>
      </c>
      <c r="BM42" s="88">
        <f t="shared" si="1"/>
        <v>0</v>
      </c>
      <c r="BN42" s="89">
        <f t="shared" si="12"/>
        <v>0</v>
      </c>
      <c r="BO42" s="85">
        <f t="shared" si="13"/>
        <v>0</v>
      </c>
      <c r="BP42" s="85">
        <f t="shared" si="2"/>
        <v>0</v>
      </c>
      <c r="BQ42" s="90">
        <f t="shared" si="14"/>
        <v>0</v>
      </c>
      <c r="BR42" s="85">
        <f t="shared" si="3"/>
        <v>0</v>
      </c>
      <c r="BS42" s="91">
        <v>0</v>
      </c>
      <c r="BT42" s="92">
        <f t="shared" si="15"/>
        <v>0</v>
      </c>
      <c r="BU42" s="25">
        <v>21.357330999999999</v>
      </c>
    </row>
    <row r="43" spans="1:73" ht="15.6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>
        <v>0</v>
      </c>
      <c r="AK43" s="80"/>
      <c r="AL43" s="80">
        <v>0</v>
      </c>
      <c r="AM43" s="80"/>
      <c r="AN43" s="80"/>
      <c r="AO43" s="80">
        <v>0</v>
      </c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1">
        <f t="shared" si="4"/>
        <v>0</v>
      </c>
      <c r="BD43" s="82"/>
      <c r="BE43" s="83">
        <f t="shared" si="5"/>
        <v>0</v>
      </c>
      <c r="BF43" s="84">
        <f t="shared" si="6"/>
        <v>0</v>
      </c>
      <c r="BG43" s="85">
        <f t="shared" si="7"/>
        <v>0</v>
      </c>
      <c r="BH43" s="86">
        <f t="shared" si="8"/>
        <v>0</v>
      </c>
      <c r="BI43" s="94">
        <f t="shared" si="9"/>
        <v>0</v>
      </c>
      <c r="BJ43" s="88">
        <f t="shared" si="10"/>
        <v>0</v>
      </c>
      <c r="BK43" s="88">
        <f t="shared" si="0"/>
        <v>0</v>
      </c>
      <c r="BL43" s="88">
        <f t="shared" si="11"/>
        <v>0</v>
      </c>
      <c r="BM43" s="88">
        <f t="shared" si="1"/>
        <v>0</v>
      </c>
      <c r="BN43" s="89">
        <f t="shared" si="12"/>
        <v>0</v>
      </c>
      <c r="BO43" s="85">
        <f t="shared" si="13"/>
        <v>0</v>
      </c>
      <c r="BP43" s="85">
        <f t="shared" si="2"/>
        <v>0</v>
      </c>
      <c r="BQ43" s="90">
        <f t="shared" si="14"/>
        <v>0</v>
      </c>
      <c r="BR43" s="85">
        <f t="shared" si="3"/>
        <v>0</v>
      </c>
      <c r="BS43" s="91">
        <v>0</v>
      </c>
      <c r="BT43" s="92">
        <f t="shared" si="15"/>
        <v>0</v>
      </c>
      <c r="BU43" s="25">
        <v>2.4338660000000001</v>
      </c>
    </row>
    <row r="44" spans="1:73" ht="15.6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>
        <v>0</v>
      </c>
      <c r="AK44" s="80"/>
      <c r="AL44" s="80">
        <v>0</v>
      </c>
      <c r="AM44" s="80"/>
      <c r="AN44" s="80"/>
      <c r="AO44" s="80">
        <v>0</v>
      </c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1">
        <f t="shared" si="4"/>
        <v>0</v>
      </c>
      <c r="BD44" s="82"/>
      <c r="BE44" s="83">
        <f t="shared" si="5"/>
        <v>0</v>
      </c>
      <c r="BF44" s="84">
        <f t="shared" si="6"/>
        <v>0</v>
      </c>
      <c r="BG44" s="85">
        <f t="shared" si="7"/>
        <v>0</v>
      </c>
      <c r="BH44" s="86">
        <f t="shared" si="8"/>
        <v>0</v>
      </c>
      <c r="BI44" s="94">
        <f t="shared" si="9"/>
        <v>0</v>
      </c>
      <c r="BJ44" s="88">
        <f t="shared" si="10"/>
        <v>0</v>
      </c>
      <c r="BK44" s="88">
        <f t="shared" si="0"/>
        <v>0</v>
      </c>
      <c r="BL44" s="88">
        <f t="shared" si="11"/>
        <v>0</v>
      </c>
      <c r="BM44" s="88">
        <f t="shared" si="1"/>
        <v>0</v>
      </c>
      <c r="BN44" s="89">
        <f t="shared" si="12"/>
        <v>0</v>
      </c>
      <c r="BO44" s="85">
        <f t="shared" si="13"/>
        <v>0</v>
      </c>
      <c r="BP44" s="85">
        <f t="shared" si="2"/>
        <v>0</v>
      </c>
      <c r="BQ44" s="90">
        <f t="shared" si="14"/>
        <v>0</v>
      </c>
      <c r="BR44" s="85">
        <f t="shared" si="3"/>
        <v>0</v>
      </c>
      <c r="BS44" s="91">
        <v>0</v>
      </c>
      <c r="BT44" s="92">
        <f t="shared" si="15"/>
        <v>0</v>
      </c>
      <c r="BU44" s="25">
        <v>0.86208099999999999</v>
      </c>
    </row>
    <row r="45" spans="1:73" ht="15.6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>
        <v>0</v>
      </c>
      <c r="AK45" s="80"/>
      <c r="AL45" s="80">
        <v>0</v>
      </c>
      <c r="AM45" s="80"/>
      <c r="AN45" s="80"/>
      <c r="AO45" s="80">
        <v>0</v>
      </c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1">
        <f t="shared" si="4"/>
        <v>0</v>
      </c>
      <c r="BD45" s="82"/>
      <c r="BE45" s="83">
        <f t="shared" si="5"/>
        <v>0</v>
      </c>
      <c r="BF45" s="84">
        <f t="shared" si="6"/>
        <v>0</v>
      </c>
      <c r="BG45" s="85">
        <f t="shared" si="7"/>
        <v>0</v>
      </c>
      <c r="BH45" s="86">
        <f t="shared" si="8"/>
        <v>0</v>
      </c>
      <c r="BI45" s="94">
        <f t="shared" si="9"/>
        <v>0</v>
      </c>
      <c r="BJ45" s="88">
        <f t="shared" si="10"/>
        <v>0</v>
      </c>
      <c r="BK45" s="88">
        <f t="shared" si="0"/>
        <v>0</v>
      </c>
      <c r="BL45" s="88">
        <f t="shared" si="11"/>
        <v>0</v>
      </c>
      <c r="BM45" s="88">
        <f t="shared" si="1"/>
        <v>0</v>
      </c>
      <c r="BN45" s="89">
        <f t="shared" si="12"/>
        <v>0</v>
      </c>
      <c r="BO45" s="85">
        <f t="shared" si="13"/>
        <v>0</v>
      </c>
      <c r="BP45" s="85">
        <f t="shared" si="2"/>
        <v>0</v>
      </c>
      <c r="BQ45" s="90">
        <f t="shared" si="14"/>
        <v>0</v>
      </c>
      <c r="BR45" s="85">
        <f t="shared" si="3"/>
        <v>0</v>
      </c>
      <c r="BS45" s="91">
        <v>0</v>
      </c>
      <c r="BT45" s="92">
        <f t="shared" si="15"/>
        <v>0</v>
      </c>
      <c r="BU45" s="25">
        <v>18.605518</v>
      </c>
    </row>
    <row r="46" spans="1:73" ht="15.6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>
        <v>0</v>
      </c>
      <c r="AK46" s="80"/>
      <c r="AL46" s="80">
        <v>0</v>
      </c>
      <c r="AM46" s="80"/>
      <c r="AN46" s="80"/>
      <c r="AO46" s="80">
        <v>0</v>
      </c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1">
        <f t="shared" si="4"/>
        <v>0</v>
      </c>
      <c r="BD46" s="82"/>
      <c r="BE46" s="83">
        <f t="shared" si="5"/>
        <v>0</v>
      </c>
      <c r="BF46" s="84">
        <f t="shared" si="6"/>
        <v>0</v>
      </c>
      <c r="BG46" s="85">
        <f t="shared" si="7"/>
        <v>0</v>
      </c>
      <c r="BH46" s="86">
        <f t="shared" si="8"/>
        <v>0</v>
      </c>
      <c r="BI46" s="94">
        <f t="shared" si="9"/>
        <v>0</v>
      </c>
      <c r="BJ46" s="88">
        <f t="shared" si="10"/>
        <v>0</v>
      </c>
      <c r="BK46" s="88">
        <f t="shared" si="0"/>
        <v>0</v>
      </c>
      <c r="BL46" s="88">
        <f t="shared" si="11"/>
        <v>0</v>
      </c>
      <c r="BM46" s="88">
        <f t="shared" si="1"/>
        <v>0</v>
      </c>
      <c r="BN46" s="89">
        <f t="shared" si="12"/>
        <v>0</v>
      </c>
      <c r="BO46" s="85">
        <f t="shared" si="13"/>
        <v>0</v>
      </c>
      <c r="BP46" s="85">
        <f t="shared" si="2"/>
        <v>0</v>
      </c>
      <c r="BQ46" s="90">
        <f t="shared" si="14"/>
        <v>0</v>
      </c>
      <c r="BR46" s="85">
        <f t="shared" si="3"/>
        <v>0</v>
      </c>
      <c r="BS46" s="91">
        <v>0</v>
      </c>
      <c r="BT46" s="92">
        <f t="shared" si="15"/>
        <v>0</v>
      </c>
      <c r="BU46" s="25">
        <v>24.028458000000001</v>
      </c>
    </row>
    <row r="47" spans="1:73" ht="15.6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>
        <v>0</v>
      </c>
      <c r="AK47" s="80"/>
      <c r="AL47" s="80">
        <v>0</v>
      </c>
      <c r="AM47" s="80"/>
      <c r="AN47" s="80"/>
      <c r="AO47" s="80">
        <v>14.506500000000001</v>
      </c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1">
        <f t="shared" si="4"/>
        <v>14.506500000000001</v>
      </c>
      <c r="BD47" s="82"/>
      <c r="BE47" s="83">
        <f t="shared" si="5"/>
        <v>14.506500000000001</v>
      </c>
      <c r="BF47" s="84">
        <f t="shared" si="6"/>
        <v>13.707630671625001</v>
      </c>
      <c r="BG47" s="85">
        <f t="shared" si="7"/>
        <v>0</v>
      </c>
      <c r="BH47" s="86">
        <f t="shared" si="8"/>
        <v>0</v>
      </c>
      <c r="BI47" s="94">
        <f t="shared" si="9"/>
        <v>13.707630671625001</v>
      </c>
      <c r="BJ47" s="88">
        <f t="shared" si="10"/>
        <v>0</v>
      </c>
      <c r="BK47" s="88">
        <f t="shared" si="0"/>
        <v>0</v>
      </c>
      <c r="BL47" s="88">
        <f t="shared" si="11"/>
        <v>14.506500000000001</v>
      </c>
      <c r="BM47" s="88">
        <f t="shared" si="1"/>
        <v>0</v>
      </c>
      <c r="BN47" s="89">
        <f t="shared" si="12"/>
        <v>14.506500000000001</v>
      </c>
      <c r="BO47" s="85">
        <f t="shared" si="13"/>
        <v>0</v>
      </c>
      <c r="BP47" s="85">
        <f t="shared" si="2"/>
        <v>0</v>
      </c>
      <c r="BQ47" s="90">
        <f t="shared" si="14"/>
        <v>0</v>
      </c>
      <c r="BR47" s="85">
        <f t="shared" si="3"/>
        <v>0</v>
      </c>
      <c r="BS47" s="91">
        <v>0</v>
      </c>
      <c r="BT47" s="92">
        <f t="shared" si="15"/>
        <v>14.506500000000001</v>
      </c>
      <c r="BU47" s="25">
        <v>23.642787999999999</v>
      </c>
    </row>
    <row r="48" spans="1:73" ht="15.6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>
        <v>0</v>
      </c>
      <c r="AK48" s="80"/>
      <c r="AL48" s="80">
        <v>0</v>
      </c>
      <c r="AM48" s="80"/>
      <c r="AN48" s="80"/>
      <c r="AO48" s="80">
        <v>14.506500000000001</v>
      </c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1">
        <f t="shared" si="4"/>
        <v>14.506500000000001</v>
      </c>
      <c r="BD48" s="82"/>
      <c r="BE48" s="83">
        <f t="shared" si="5"/>
        <v>14.506500000000001</v>
      </c>
      <c r="BF48" s="84">
        <f t="shared" si="6"/>
        <v>13.707630671625001</v>
      </c>
      <c r="BG48" s="85">
        <f t="shared" si="7"/>
        <v>0</v>
      </c>
      <c r="BH48" s="86">
        <f t="shared" si="8"/>
        <v>0</v>
      </c>
      <c r="BI48" s="94">
        <f t="shared" si="9"/>
        <v>13.707630671625001</v>
      </c>
      <c r="BJ48" s="88">
        <f t="shared" si="10"/>
        <v>0</v>
      </c>
      <c r="BK48" s="88">
        <f t="shared" si="0"/>
        <v>0</v>
      </c>
      <c r="BL48" s="88">
        <f t="shared" si="11"/>
        <v>14.506500000000001</v>
      </c>
      <c r="BM48" s="88">
        <f t="shared" si="1"/>
        <v>0</v>
      </c>
      <c r="BN48" s="89">
        <f t="shared" si="12"/>
        <v>14.506500000000001</v>
      </c>
      <c r="BO48" s="85">
        <f t="shared" si="13"/>
        <v>0</v>
      </c>
      <c r="BP48" s="85">
        <f t="shared" si="2"/>
        <v>0</v>
      </c>
      <c r="BQ48" s="90">
        <f t="shared" si="14"/>
        <v>0</v>
      </c>
      <c r="BR48" s="85">
        <f t="shared" si="3"/>
        <v>0</v>
      </c>
      <c r="BS48" s="91">
        <v>0</v>
      </c>
      <c r="BT48" s="92">
        <f t="shared" si="15"/>
        <v>14.506500000000001</v>
      </c>
      <c r="BU48" s="25">
        <v>9.3989550000000008</v>
      </c>
    </row>
    <row r="49" spans="1:73" ht="15.6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>
        <v>0</v>
      </c>
      <c r="AK49" s="80"/>
      <c r="AL49" s="80">
        <v>0</v>
      </c>
      <c r="AM49" s="80"/>
      <c r="AN49" s="80"/>
      <c r="AO49" s="80">
        <v>29.013000000000002</v>
      </c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1">
        <f t="shared" si="4"/>
        <v>29.013000000000002</v>
      </c>
      <c r="BD49" s="82"/>
      <c r="BE49" s="83">
        <f t="shared" si="5"/>
        <v>29.013000000000002</v>
      </c>
      <c r="BF49" s="84">
        <f t="shared" si="6"/>
        <v>27.415261343250002</v>
      </c>
      <c r="BG49" s="85">
        <f t="shared" si="7"/>
        <v>0</v>
      </c>
      <c r="BH49" s="86">
        <f t="shared" si="8"/>
        <v>0</v>
      </c>
      <c r="BI49" s="94">
        <f t="shared" si="9"/>
        <v>27.415261343250002</v>
      </c>
      <c r="BJ49" s="88">
        <f t="shared" si="10"/>
        <v>0</v>
      </c>
      <c r="BK49" s="88">
        <f t="shared" si="0"/>
        <v>0</v>
      </c>
      <c r="BL49" s="88">
        <f t="shared" si="11"/>
        <v>29.013000000000002</v>
      </c>
      <c r="BM49" s="88">
        <f t="shared" si="1"/>
        <v>0</v>
      </c>
      <c r="BN49" s="89">
        <f t="shared" si="12"/>
        <v>29.013000000000002</v>
      </c>
      <c r="BO49" s="85">
        <f t="shared" si="13"/>
        <v>0</v>
      </c>
      <c r="BP49" s="85">
        <f t="shared" si="2"/>
        <v>0</v>
      </c>
      <c r="BQ49" s="90">
        <f t="shared" si="14"/>
        <v>0</v>
      </c>
      <c r="BR49" s="85">
        <f t="shared" si="3"/>
        <v>0</v>
      </c>
      <c r="BS49" s="91">
        <v>0</v>
      </c>
      <c r="BT49" s="92">
        <f t="shared" si="15"/>
        <v>29.013000000000002</v>
      </c>
      <c r="BU49" s="25">
        <v>40.867356999999998</v>
      </c>
    </row>
    <row r="50" spans="1:73" ht="15.6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>
        <v>0</v>
      </c>
      <c r="AK50" s="80"/>
      <c r="AL50" s="80">
        <v>0</v>
      </c>
      <c r="AM50" s="80"/>
      <c r="AN50" s="80"/>
      <c r="AO50" s="80">
        <v>29.013000000000002</v>
      </c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1">
        <f t="shared" si="4"/>
        <v>29.013000000000002</v>
      </c>
      <c r="BD50" s="82"/>
      <c r="BE50" s="83">
        <f t="shared" si="5"/>
        <v>29.013000000000002</v>
      </c>
      <c r="BF50" s="84">
        <f t="shared" si="6"/>
        <v>27.415261343250002</v>
      </c>
      <c r="BG50" s="85">
        <f t="shared" si="7"/>
        <v>0</v>
      </c>
      <c r="BH50" s="86">
        <f t="shared" si="8"/>
        <v>0</v>
      </c>
      <c r="BI50" s="94">
        <f t="shared" si="9"/>
        <v>27.415261343250002</v>
      </c>
      <c r="BJ50" s="88">
        <f t="shared" si="10"/>
        <v>0</v>
      </c>
      <c r="BK50" s="88">
        <f t="shared" si="0"/>
        <v>0</v>
      </c>
      <c r="BL50" s="88">
        <f t="shared" si="11"/>
        <v>29.013000000000002</v>
      </c>
      <c r="BM50" s="88">
        <f t="shared" si="1"/>
        <v>0</v>
      </c>
      <c r="BN50" s="89">
        <f t="shared" si="12"/>
        <v>29.013000000000002</v>
      </c>
      <c r="BO50" s="85">
        <f t="shared" si="13"/>
        <v>0</v>
      </c>
      <c r="BP50" s="85">
        <f t="shared" si="2"/>
        <v>0</v>
      </c>
      <c r="BQ50" s="90">
        <f t="shared" si="14"/>
        <v>0</v>
      </c>
      <c r="BR50" s="85">
        <f t="shared" si="3"/>
        <v>0</v>
      </c>
      <c r="BS50" s="91">
        <v>0</v>
      </c>
      <c r="BT50" s="92">
        <f t="shared" si="15"/>
        <v>29.013000000000002</v>
      </c>
      <c r="BU50" s="25">
        <v>0</v>
      </c>
    </row>
    <row r="51" spans="1:73" ht="15.6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>
        <v>19.341999999999999</v>
      </c>
      <c r="AK51" s="80"/>
      <c r="AL51" s="80">
        <v>0</v>
      </c>
      <c r="AM51" s="80"/>
      <c r="AN51" s="80"/>
      <c r="AO51" s="80">
        <v>40.618200000000002</v>
      </c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1">
        <f t="shared" si="4"/>
        <v>59.9602</v>
      </c>
      <c r="BD51" s="82"/>
      <c r="BE51" s="83">
        <f t="shared" si="5"/>
        <v>59.9602</v>
      </c>
      <c r="BF51" s="84">
        <f t="shared" si="6"/>
        <v>56.658206776050001</v>
      </c>
      <c r="BG51" s="85">
        <f t="shared" si="7"/>
        <v>0</v>
      </c>
      <c r="BH51" s="86">
        <f t="shared" si="8"/>
        <v>0</v>
      </c>
      <c r="BI51" s="94">
        <f t="shared" si="9"/>
        <v>56.658206776050001</v>
      </c>
      <c r="BJ51" s="88">
        <f t="shared" si="10"/>
        <v>0</v>
      </c>
      <c r="BK51" s="88">
        <f t="shared" si="0"/>
        <v>0</v>
      </c>
      <c r="BL51" s="88">
        <f t="shared" si="11"/>
        <v>59.9602</v>
      </c>
      <c r="BM51" s="88">
        <f t="shared" si="1"/>
        <v>0</v>
      </c>
      <c r="BN51" s="89">
        <f t="shared" si="12"/>
        <v>59.9602</v>
      </c>
      <c r="BO51" s="85">
        <f t="shared" si="13"/>
        <v>0</v>
      </c>
      <c r="BP51" s="85">
        <f t="shared" si="2"/>
        <v>0</v>
      </c>
      <c r="BQ51" s="90">
        <f t="shared" si="14"/>
        <v>0</v>
      </c>
      <c r="BR51" s="85">
        <f t="shared" si="3"/>
        <v>0</v>
      </c>
      <c r="BS51" s="91">
        <v>0</v>
      </c>
      <c r="BT51" s="92">
        <f t="shared" si="15"/>
        <v>59.9602</v>
      </c>
      <c r="BU51" s="25">
        <v>49.6434</v>
      </c>
    </row>
    <row r="52" spans="1:73" ht="15.6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>
        <v>19.341999999999999</v>
      </c>
      <c r="AK52" s="80"/>
      <c r="AL52" s="80">
        <v>0</v>
      </c>
      <c r="AM52" s="80"/>
      <c r="AN52" s="80"/>
      <c r="AO52" s="80">
        <v>40.618200000000002</v>
      </c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1">
        <f t="shared" si="4"/>
        <v>59.9602</v>
      </c>
      <c r="BD52" s="82"/>
      <c r="BE52" s="83">
        <f t="shared" si="5"/>
        <v>59.9602</v>
      </c>
      <c r="BF52" s="84">
        <f t="shared" si="6"/>
        <v>56.658206776050001</v>
      </c>
      <c r="BG52" s="85">
        <f t="shared" si="7"/>
        <v>0</v>
      </c>
      <c r="BH52" s="86">
        <f t="shared" si="8"/>
        <v>0</v>
      </c>
      <c r="BI52" s="94">
        <f t="shared" si="9"/>
        <v>56.658206776050001</v>
      </c>
      <c r="BJ52" s="88">
        <f t="shared" si="10"/>
        <v>0</v>
      </c>
      <c r="BK52" s="88">
        <f t="shared" si="0"/>
        <v>0</v>
      </c>
      <c r="BL52" s="88">
        <f t="shared" si="11"/>
        <v>59.9602</v>
      </c>
      <c r="BM52" s="88">
        <f t="shared" si="1"/>
        <v>0</v>
      </c>
      <c r="BN52" s="89">
        <f t="shared" si="12"/>
        <v>59.9602</v>
      </c>
      <c r="BO52" s="85">
        <f t="shared" si="13"/>
        <v>0</v>
      </c>
      <c r="BP52" s="85">
        <f t="shared" si="2"/>
        <v>0</v>
      </c>
      <c r="BQ52" s="90">
        <f t="shared" si="14"/>
        <v>0</v>
      </c>
      <c r="BR52" s="85">
        <f t="shared" si="3"/>
        <v>0</v>
      </c>
      <c r="BS52" s="91">
        <v>0</v>
      </c>
      <c r="BT52" s="92">
        <f t="shared" si="15"/>
        <v>59.9602</v>
      </c>
      <c r="BU52" s="25">
        <v>40.045001999999997</v>
      </c>
    </row>
    <row r="53" spans="1:73" ht="15.6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>
        <v>19.341999999999999</v>
      </c>
      <c r="AK53" s="80"/>
      <c r="AL53" s="80">
        <v>0</v>
      </c>
      <c r="AM53" s="80"/>
      <c r="AN53" s="80"/>
      <c r="AO53" s="80">
        <v>40.618200000000002</v>
      </c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1">
        <f t="shared" si="4"/>
        <v>59.9602</v>
      </c>
      <c r="BD53" s="82"/>
      <c r="BE53" s="83">
        <f t="shared" si="5"/>
        <v>59.9602</v>
      </c>
      <c r="BF53" s="84">
        <f t="shared" si="6"/>
        <v>56.658206776050001</v>
      </c>
      <c r="BG53" s="85">
        <f t="shared" si="7"/>
        <v>0</v>
      </c>
      <c r="BH53" s="86">
        <f t="shared" si="8"/>
        <v>0</v>
      </c>
      <c r="BI53" s="94">
        <f t="shared" si="9"/>
        <v>56.658206776050001</v>
      </c>
      <c r="BJ53" s="88">
        <f t="shared" si="10"/>
        <v>0</v>
      </c>
      <c r="BK53" s="88">
        <f t="shared" si="0"/>
        <v>0</v>
      </c>
      <c r="BL53" s="88">
        <f t="shared" si="11"/>
        <v>59.9602</v>
      </c>
      <c r="BM53" s="88">
        <f t="shared" si="1"/>
        <v>0</v>
      </c>
      <c r="BN53" s="89">
        <f t="shared" si="12"/>
        <v>59.9602</v>
      </c>
      <c r="BO53" s="85">
        <f t="shared" si="13"/>
        <v>0</v>
      </c>
      <c r="BP53" s="85">
        <f t="shared" si="2"/>
        <v>0</v>
      </c>
      <c r="BQ53" s="90">
        <f t="shared" si="14"/>
        <v>0</v>
      </c>
      <c r="BR53" s="85">
        <f t="shared" si="3"/>
        <v>0</v>
      </c>
      <c r="BS53" s="91">
        <v>0</v>
      </c>
      <c r="BT53" s="92">
        <f t="shared" si="15"/>
        <v>59.9602</v>
      </c>
      <c r="BU53" s="25">
        <v>14.472797</v>
      </c>
    </row>
    <row r="54" spans="1:73" ht="15.6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>
        <v>19.341999999999999</v>
      </c>
      <c r="AK54" s="80"/>
      <c r="AL54" s="80">
        <v>0</v>
      </c>
      <c r="AM54" s="80"/>
      <c r="AN54" s="80"/>
      <c r="AO54" s="80">
        <v>40.618200000000002</v>
      </c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1">
        <f t="shared" si="4"/>
        <v>59.9602</v>
      </c>
      <c r="BD54" s="82"/>
      <c r="BE54" s="83">
        <f t="shared" si="5"/>
        <v>59.9602</v>
      </c>
      <c r="BF54" s="84">
        <f t="shared" si="6"/>
        <v>56.658206776050001</v>
      </c>
      <c r="BG54" s="85">
        <f t="shared" si="7"/>
        <v>0</v>
      </c>
      <c r="BH54" s="86">
        <f t="shared" si="8"/>
        <v>0</v>
      </c>
      <c r="BI54" s="94">
        <f t="shared" si="9"/>
        <v>56.658206776050001</v>
      </c>
      <c r="BJ54" s="88">
        <f t="shared" si="10"/>
        <v>0</v>
      </c>
      <c r="BK54" s="88">
        <f t="shared" si="0"/>
        <v>0</v>
      </c>
      <c r="BL54" s="88">
        <f t="shared" si="11"/>
        <v>59.9602</v>
      </c>
      <c r="BM54" s="88">
        <f t="shared" si="1"/>
        <v>0</v>
      </c>
      <c r="BN54" s="89">
        <f t="shared" si="12"/>
        <v>59.9602</v>
      </c>
      <c r="BO54" s="85">
        <f t="shared" si="13"/>
        <v>0</v>
      </c>
      <c r="BP54" s="85">
        <f t="shared" si="2"/>
        <v>0</v>
      </c>
      <c r="BQ54" s="90">
        <f t="shared" si="14"/>
        <v>0</v>
      </c>
      <c r="BR54" s="85">
        <f t="shared" si="3"/>
        <v>0</v>
      </c>
      <c r="BS54" s="91">
        <v>0</v>
      </c>
      <c r="BT54" s="92">
        <f t="shared" si="15"/>
        <v>59.9602</v>
      </c>
      <c r="BU54" s="25">
        <v>9.1050520000000006</v>
      </c>
    </row>
    <row r="55" spans="1:73" ht="15.6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>
        <v>19.341999999999999</v>
      </c>
      <c r="AK55" s="80"/>
      <c r="AL55" s="80">
        <v>0</v>
      </c>
      <c r="AM55" s="80"/>
      <c r="AN55" s="80"/>
      <c r="AO55" s="80">
        <v>40.618200000000002</v>
      </c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1">
        <f t="shared" si="4"/>
        <v>59.9602</v>
      </c>
      <c r="BD55" s="82"/>
      <c r="BE55" s="83">
        <f t="shared" si="5"/>
        <v>59.9602</v>
      </c>
      <c r="BF55" s="84">
        <f t="shared" si="6"/>
        <v>56.658206776050001</v>
      </c>
      <c r="BG55" s="85">
        <f t="shared" si="7"/>
        <v>0</v>
      </c>
      <c r="BH55" s="86">
        <f t="shared" si="8"/>
        <v>0</v>
      </c>
      <c r="BI55" s="94">
        <f t="shared" si="9"/>
        <v>56.658206776050001</v>
      </c>
      <c r="BJ55" s="88">
        <f t="shared" si="10"/>
        <v>0</v>
      </c>
      <c r="BK55" s="88">
        <f t="shared" si="0"/>
        <v>0</v>
      </c>
      <c r="BL55" s="88">
        <f t="shared" si="11"/>
        <v>59.9602</v>
      </c>
      <c r="BM55" s="88">
        <f t="shared" si="1"/>
        <v>0</v>
      </c>
      <c r="BN55" s="89">
        <f t="shared" si="12"/>
        <v>59.9602</v>
      </c>
      <c r="BO55" s="85">
        <f t="shared" si="13"/>
        <v>0</v>
      </c>
      <c r="BP55" s="85">
        <f t="shared" si="2"/>
        <v>0</v>
      </c>
      <c r="BQ55" s="90">
        <f t="shared" si="14"/>
        <v>0</v>
      </c>
      <c r="BR55" s="85">
        <f t="shared" si="3"/>
        <v>0</v>
      </c>
      <c r="BS55" s="91">
        <v>0</v>
      </c>
      <c r="BT55" s="92">
        <f t="shared" si="15"/>
        <v>59.9602</v>
      </c>
      <c r="BU55" s="25">
        <v>9.1017609999999998</v>
      </c>
    </row>
    <row r="56" spans="1:73" ht="15.6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>
        <v>29.013000000000002</v>
      </c>
      <c r="AK56" s="80"/>
      <c r="AL56" s="80">
        <v>0</v>
      </c>
      <c r="AM56" s="80"/>
      <c r="AN56" s="80"/>
      <c r="AO56" s="80">
        <v>14.506500000000001</v>
      </c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1">
        <f t="shared" si="4"/>
        <v>43.519500000000001</v>
      </c>
      <c r="BD56" s="82"/>
      <c r="BE56" s="83">
        <f t="shared" si="5"/>
        <v>43.519500000000001</v>
      </c>
      <c r="BF56" s="84">
        <f t="shared" si="6"/>
        <v>41.122892014874999</v>
      </c>
      <c r="BG56" s="85">
        <f t="shared" si="7"/>
        <v>0</v>
      </c>
      <c r="BH56" s="86">
        <f t="shared" si="8"/>
        <v>0</v>
      </c>
      <c r="BI56" s="94">
        <f t="shared" si="9"/>
        <v>41.122892014874999</v>
      </c>
      <c r="BJ56" s="88">
        <f t="shared" si="10"/>
        <v>0</v>
      </c>
      <c r="BK56" s="88">
        <f t="shared" si="0"/>
        <v>0</v>
      </c>
      <c r="BL56" s="88">
        <f t="shared" si="11"/>
        <v>43.519500000000001</v>
      </c>
      <c r="BM56" s="88">
        <f t="shared" si="1"/>
        <v>0</v>
      </c>
      <c r="BN56" s="89">
        <f t="shared" si="12"/>
        <v>43.519500000000001</v>
      </c>
      <c r="BO56" s="85">
        <f t="shared" si="13"/>
        <v>0</v>
      </c>
      <c r="BP56" s="85">
        <f t="shared" si="2"/>
        <v>0</v>
      </c>
      <c r="BQ56" s="90">
        <f t="shared" si="14"/>
        <v>0</v>
      </c>
      <c r="BR56" s="85">
        <f t="shared" si="3"/>
        <v>0</v>
      </c>
      <c r="BS56" s="91">
        <v>0</v>
      </c>
      <c r="BT56" s="92">
        <f t="shared" si="15"/>
        <v>43.519500000000001</v>
      </c>
      <c r="BU56" s="25">
        <v>9.1167770000000008</v>
      </c>
    </row>
    <row r="57" spans="1:73" ht="15.6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>
        <v>0</v>
      </c>
      <c r="AK57" s="80"/>
      <c r="AL57" s="80">
        <v>0</v>
      </c>
      <c r="AM57" s="80"/>
      <c r="AN57" s="80"/>
      <c r="AO57" s="80">
        <v>0</v>
      </c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1">
        <f t="shared" si="4"/>
        <v>0</v>
      </c>
      <c r="BD57" s="82"/>
      <c r="BE57" s="83">
        <f t="shared" si="5"/>
        <v>0</v>
      </c>
      <c r="BF57" s="84">
        <f t="shared" si="6"/>
        <v>0</v>
      </c>
      <c r="BG57" s="85">
        <f t="shared" si="7"/>
        <v>0</v>
      </c>
      <c r="BH57" s="86">
        <f t="shared" si="8"/>
        <v>0</v>
      </c>
      <c r="BI57" s="94">
        <f t="shared" si="9"/>
        <v>0</v>
      </c>
      <c r="BJ57" s="88">
        <f t="shared" si="10"/>
        <v>0</v>
      </c>
      <c r="BK57" s="88">
        <f t="shared" si="0"/>
        <v>0</v>
      </c>
      <c r="BL57" s="88">
        <f t="shared" si="11"/>
        <v>0</v>
      </c>
      <c r="BM57" s="88">
        <f t="shared" si="1"/>
        <v>0</v>
      </c>
      <c r="BN57" s="89">
        <f t="shared" si="12"/>
        <v>0</v>
      </c>
      <c r="BO57" s="85">
        <f t="shared" si="13"/>
        <v>0</v>
      </c>
      <c r="BP57" s="85">
        <f t="shared" si="2"/>
        <v>0</v>
      </c>
      <c r="BQ57" s="90">
        <f t="shared" si="14"/>
        <v>0</v>
      </c>
      <c r="BR57" s="85">
        <f t="shared" si="3"/>
        <v>0</v>
      </c>
      <c r="BS57" s="91">
        <v>0</v>
      </c>
      <c r="BT57" s="92">
        <f t="shared" si="15"/>
        <v>0</v>
      </c>
      <c r="BU57" s="25">
        <v>18.000225</v>
      </c>
    </row>
    <row r="58" spans="1:73" ht="15.6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>
        <v>0</v>
      </c>
      <c r="AK58" s="80"/>
      <c r="AL58" s="80">
        <v>0</v>
      </c>
      <c r="AM58" s="80"/>
      <c r="AN58" s="80"/>
      <c r="AO58" s="80">
        <v>0</v>
      </c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1">
        <f t="shared" si="4"/>
        <v>0</v>
      </c>
      <c r="BD58" s="82"/>
      <c r="BE58" s="83">
        <f t="shared" si="5"/>
        <v>0</v>
      </c>
      <c r="BF58" s="84">
        <f t="shared" si="6"/>
        <v>0</v>
      </c>
      <c r="BG58" s="85">
        <f t="shared" si="7"/>
        <v>0</v>
      </c>
      <c r="BH58" s="86">
        <f t="shared" si="8"/>
        <v>0</v>
      </c>
      <c r="BI58" s="94">
        <f t="shared" si="9"/>
        <v>0</v>
      </c>
      <c r="BJ58" s="88">
        <f t="shared" si="10"/>
        <v>0</v>
      </c>
      <c r="BK58" s="88">
        <f t="shared" si="0"/>
        <v>0</v>
      </c>
      <c r="BL58" s="88">
        <f t="shared" si="11"/>
        <v>0</v>
      </c>
      <c r="BM58" s="88">
        <f t="shared" si="1"/>
        <v>0</v>
      </c>
      <c r="BN58" s="89">
        <f t="shared" si="12"/>
        <v>0</v>
      </c>
      <c r="BO58" s="85">
        <f t="shared" si="13"/>
        <v>0</v>
      </c>
      <c r="BP58" s="85">
        <f t="shared" si="2"/>
        <v>0</v>
      </c>
      <c r="BQ58" s="90">
        <f t="shared" si="14"/>
        <v>0</v>
      </c>
      <c r="BR58" s="85">
        <f t="shared" si="3"/>
        <v>0</v>
      </c>
      <c r="BS58" s="91">
        <v>0</v>
      </c>
      <c r="BT58" s="92">
        <f t="shared" si="15"/>
        <v>0</v>
      </c>
      <c r="BU58" s="25">
        <v>18.000225</v>
      </c>
    </row>
    <row r="59" spans="1:73" ht="15.6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>
        <v>0</v>
      </c>
      <c r="AK59" s="80"/>
      <c r="AL59" s="80">
        <v>0</v>
      </c>
      <c r="AM59" s="80"/>
      <c r="AN59" s="80"/>
      <c r="AO59" s="80">
        <v>0</v>
      </c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1">
        <f t="shared" si="4"/>
        <v>0</v>
      </c>
      <c r="BD59" s="82"/>
      <c r="BE59" s="83">
        <f t="shared" si="5"/>
        <v>0</v>
      </c>
      <c r="BF59" s="84">
        <f t="shared" si="6"/>
        <v>0</v>
      </c>
      <c r="BG59" s="85">
        <f t="shared" si="7"/>
        <v>0</v>
      </c>
      <c r="BH59" s="86">
        <f t="shared" si="8"/>
        <v>0</v>
      </c>
      <c r="BI59" s="94">
        <f t="shared" si="9"/>
        <v>0</v>
      </c>
      <c r="BJ59" s="88">
        <f t="shared" si="10"/>
        <v>0</v>
      </c>
      <c r="BK59" s="88">
        <f t="shared" si="0"/>
        <v>0</v>
      </c>
      <c r="BL59" s="88">
        <f t="shared" si="11"/>
        <v>0</v>
      </c>
      <c r="BM59" s="88">
        <f t="shared" si="1"/>
        <v>0</v>
      </c>
      <c r="BN59" s="89">
        <f t="shared" si="12"/>
        <v>0</v>
      </c>
      <c r="BO59" s="85">
        <f t="shared" si="13"/>
        <v>0</v>
      </c>
      <c r="BP59" s="85">
        <f t="shared" si="2"/>
        <v>0</v>
      </c>
      <c r="BQ59" s="90">
        <f t="shared" si="14"/>
        <v>0</v>
      </c>
      <c r="BR59" s="85">
        <f t="shared" si="3"/>
        <v>0</v>
      </c>
      <c r="BS59" s="91">
        <v>0</v>
      </c>
      <c r="BT59" s="92">
        <f t="shared" si="15"/>
        <v>0</v>
      </c>
      <c r="BU59" s="25">
        <v>18.000225</v>
      </c>
    </row>
    <row r="60" spans="1:73" ht="15.6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>
        <v>0</v>
      </c>
      <c r="AK60" s="80"/>
      <c r="AL60" s="80">
        <v>0</v>
      </c>
      <c r="AM60" s="80"/>
      <c r="AN60" s="80"/>
      <c r="AO60" s="80">
        <v>0</v>
      </c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1">
        <f t="shared" si="4"/>
        <v>0</v>
      </c>
      <c r="BD60" s="82"/>
      <c r="BE60" s="83">
        <f t="shared" si="5"/>
        <v>0</v>
      </c>
      <c r="BF60" s="84">
        <f t="shared" si="6"/>
        <v>0</v>
      </c>
      <c r="BG60" s="85">
        <f t="shared" si="7"/>
        <v>0</v>
      </c>
      <c r="BH60" s="86">
        <f t="shared" si="8"/>
        <v>0</v>
      </c>
      <c r="BI60" s="94">
        <f t="shared" si="9"/>
        <v>0</v>
      </c>
      <c r="BJ60" s="88">
        <f t="shared" si="10"/>
        <v>0</v>
      </c>
      <c r="BK60" s="88">
        <f t="shared" si="0"/>
        <v>0</v>
      </c>
      <c r="BL60" s="88">
        <f t="shared" si="11"/>
        <v>0</v>
      </c>
      <c r="BM60" s="88">
        <f t="shared" si="1"/>
        <v>0</v>
      </c>
      <c r="BN60" s="89">
        <f t="shared" si="12"/>
        <v>0</v>
      </c>
      <c r="BO60" s="85">
        <f t="shared" si="13"/>
        <v>0</v>
      </c>
      <c r="BP60" s="85">
        <f t="shared" si="2"/>
        <v>0</v>
      </c>
      <c r="BQ60" s="90">
        <f t="shared" si="14"/>
        <v>0</v>
      </c>
      <c r="BR60" s="85">
        <f t="shared" si="3"/>
        <v>0</v>
      </c>
      <c r="BS60" s="91">
        <v>0</v>
      </c>
      <c r="BT60" s="92">
        <f t="shared" si="15"/>
        <v>0</v>
      </c>
      <c r="BU60" s="25">
        <v>18.000225</v>
      </c>
    </row>
    <row r="61" spans="1:73" ht="15.6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>
        <v>0</v>
      </c>
      <c r="AK61" s="80"/>
      <c r="AL61" s="80">
        <v>0</v>
      </c>
      <c r="AM61" s="80"/>
      <c r="AN61" s="80"/>
      <c r="AO61" s="80">
        <v>0</v>
      </c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1">
        <f t="shared" si="4"/>
        <v>0</v>
      </c>
      <c r="BD61" s="82"/>
      <c r="BE61" s="83">
        <f t="shared" si="5"/>
        <v>0</v>
      </c>
      <c r="BF61" s="84">
        <f t="shared" si="6"/>
        <v>0</v>
      </c>
      <c r="BG61" s="85">
        <f t="shared" si="7"/>
        <v>0</v>
      </c>
      <c r="BH61" s="86">
        <f t="shared" si="8"/>
        <v>0</v>
      </c>
      <c r="BI61" s="94">
        <f t="shared" si="9"/>
        <v>0</v>
      </c>
      <c r="BJ61" s="88">
        <f t="shared" si="10"/>
        <v>0</v>
      </c>
      <c r="BK61" s="88">
        <f t="shared" si="0"/>
        <v>0</v>
      </c>
      <c r="BL61" s="88">
        <f t="shared" si="11"/>
        <v>0</v>
      </c>
      <c r="BM61" s="88">
        <f t="shared" si="1"/>
        <v>0</v>
      </c>
      <c r="BN61" s="89">
        <f t="shared" si="12"/>
        <v>0</v>
      </c>
      <c r="BO61" s="85">
        <f t="shared" si="13"/>
        <v>0</v>
      </c>
      <c r="BP61" s="85">
        <f t="shared" si="2"/>
        <v>0</v>
      </c>
      <c r="BQ61" s="90">
        <f t="shared" si="14"/>
        <v>0</v>
      </c>
      <c r="BR61" s="85">
        <f t="shared" si="3"/>
        <v>0</v>
      </c>
      <c r="BS61" s="91">
        <v>0</v>
      </c>
      <c r="BT61" s="92">
        <f t="shared" si="15"/>
        <v>0</v>
      </c>
      <c r="BU61" s="25">
        <v>142.06619000000001</v>
      </c>
    </row>
    <row r="62" spans="1:73" ht="15.6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>
        <v>19.341999999999999</v>
      </c>
      <c r="AK62" s="80"/>
      <c r="AL62" s="80">
        <v>0</v>
      </c>
      <c r="AM62" s="80"/>
      <c r="AN62" s="80"/>
      <c r="AO62" s="80">
        <v>29.013000000000002</v>
      </c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1">
        <f t="shared" si="4"/>
        <v>48.355000000000004</v>
      </c>
      <c r="BD62" s="82"/>
      <c r="BE62" s="83">
        <f t="shared" si="5"/>
        <v>48.355000000000004</v>
      </c>
      <c r="BF62" s="84">
        <f t="shared" si="6"/>
        <v>45.692102238750003</v>
      </c>
      <c r="BG62" s="85">
        <f t="shared" si="7"/>
        <v>0</v>
      </c>
      <c r="BH62" s="86">
        <f t="shared" si="8"/>
        <v>0</v>
      </c>
      <c r="BI62" s="94">
        <f t="shared" si="9"/>
        <v>45.692102238750003</v>
      </c>
      <c r="BJ62" s="88">
        <f t="shared" si="10"/>
        <v>0</v>
      </c>
      <c r="BK62" s="88">
        <f t="shared" si="0"/>
        <v>0</v>
      </c>
      <c r="BL62" s="88">
        <f t="shared" si="11"/>
        <v>48.355000000000004</v>
      </c>
      <c r="BM62" s="88">
        <f t="shared" si="1"/>
        <v>0</v>
      </c>
      <c r="BN62" s="89">
        <f t="shared" si="12"/>
        <v>48.355000000000004</v>
      </c>
      <c r="BO62" s="85">
        <f t="shared" si="13"/>
        <v>0</v>
      </c>
      <c r="BP62" s="85">
        <f t="shared" si="2"/>
        <v>0</v>
      </c>
      <c r="BQ62" s="90">
        <f t="shared" si="14"/>
        <v>0</v>
      </c>
      <c r="BR62" s="85">
        <f t="shared" si="3"/>
        <v>0</v>
      </c>
      <c r="BS62" s="91">
        <v>0</v>
      </c>
      <c r="BT62" s="92">
        <f t="shared" si="15"/>
        <v>48.355000000000004</v>
      </c>
      <c r="BU62" s="25">
        <v>142.06619000000001</v>
      </c>
    </row>
    <row r="63" spans="1:73" ht="15.6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>
        <v>19.341999999999999</v>
      </c>
      <c r="AK63" s="80"/>
      <c r="AL63" s="80">
        <v>0</v>
      </c>
      <c r="AM63" s="80"/>
      <c r="AN63" s="80"/>
      <c r="AO63" s="80">
        <v>29.013000000000002</v>
      </c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1">
        <f t="shared" si="4"/>
        <v>48.355000000000004</v>
      </c>
      <c r="BD63" s="82"/>
      <c r="BE63" s="83">
        <f t="shared" si="5"/>
        <v>48.355000000000004</v>
      </c>
      <c r="BF63" s="84">
        <f t="shared" si="6"/>
        <v>45.692102238750003</v>
      </c>
      <c r="BG63" s="85">
        <f t="shared" si="7"/>
        <v>0</v>
      </c>
      <c r="BH63" s="86">
        <f t="shared" si="8"/>
        <v>0</v>
      </c>
      <c r="BI63" s="94">
        <f t="shared" si="9"/>
        <v>45.692102238750003</v>
      </c>
      <c r="BJ63" s="88">
        <f t="shared" si="10"/>
        <v>0</v>
      </c>
      <c r="BK63" s="88">
        <f t="shared" si="0"/>
        <v>0</v>
      </c>
      <c r="BL63" s="88">
        <f t="shared" si="11"/>
        <v>48.355000000000004</v>
      </c>
      <c r="BM63" s="88">
        <f t="shared" si="1"/>
        <v>0</v>
      </c>
      <c r="BN63" s="89">
        <f t="shared" si="12"/>
        <v>48.355000000000004</v>
      </c>
      <c r="BO63" s="85">
        <f t="shared" si="13"/>
        <v>0</v>
      </c>
      <c r="BP63" s="85">
        <f t="shared" si="2"/>
        <v>0</v>
      </c>
      <c r="BQ63" s="90">
        <f t="shared" si="14"/>
        <v>0</v>
      </c>
      <c r="BR63" s="85">
        <f t="shared" si="3"/>
        <v>0</v>
      </c>
      <c r="BS63" s="91">
        <v>0</v>
      </c>
      <c r="BT63" s="92">
        <f t="shared" si="15"/>
        <v>48.355000000000004</v>
      </c>
      <c r="BU63" s="25">
        <v>145.26534100000001</v>
      </c>
    </row>
    <row r="64" spans="1:73" ht="15.6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>
        <v>2.9013</v>
      </c>
      <c r="AK64" s="80"/>
      <c r="AL64" s="80">
        <v>0</v>
      </c>
      <c r="AM64" s="80"/>
      <c r="AN64" s="80"/>
      <c r="AO64" s="80">
        <v>29.013000000000002</v>
      </c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1">
        <f t="shared" si="4"/>
        <v>31.914300000000001</v>
      </c>
      <c r="BD64" s="82"/>
      <c r="BE64" s="83">
        <f t="shared" si="5"/>
        <v>31.914300000000001</v>
      </c>
      <c r="BF64" s="84">
        <f t="shared" si="6"/>
        <v>30.156787477575001</v>
      </c>
      <c r="BG64" s="85">
        <f t="shared" si="7"/>
        <v>0</v>
      </c>
      <c r="BH64" s="86">
        <f t="shared" si="8"/>
        <v>0</v>
      </c>
      <c r="BI64" s="94">
        <f t="shared" si="9"/>
        <v>30.156787477575001</v>
      </c>
      <c r="BJ64" s="88">
        <f t="shared" si="10"/>
        <v>0</v>
      </c>
      <c r="BK64" s="88">
        <f t="shared" si="0"/>
        <v>0</v>
      </c>
      <c r="BL64" s="88">
        <f t="shared" si="11"/>
        <v>31.914300000000001</v>
      </c>
      <c r="BM64" s="88">
        <f t="shared" si="1"/>
        <v>0</v>
      </c>
      <c r="BN64" s="89">
        <f t="shared" si="12"/>
        <v>31.914300000000001</v>
      </c>
      <c r="BO64" s="85">
        <f t="shared" si="13"/>
        <v>0</v>
      </c>
      <c r="BP64" s="85">
        <f t="shared" si="2"/>
        <v>0</v>
      </c>
      <c r="BQ64" s="90">
        <f t="shared" si="14"/>
        <v>0</v>
      </c>
      <c r="BR64" s="85">
        <f t="shared" si="3"/>
        <v>0</v>
      </c>
      <c r="BS64" s="91">
        <v>0</v>
      </c>
      <c r="BT64" s="92">
        <f t="shared" si="15"/>
        <v>31.914300000000001</v>
      </c>
      <c r="BU64" s="25">
        <v>106.95353799999999</v>
      </c>
    </row>
    <row r="65" spans="1:73" ht="15.6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>
        <v>0</v>
      </c>
      <c r="AK65" s="80"/>
      <c r="AL65" s="80">
        <v>0</v>
      </c>
      <c r="AM65" s="80"/>
      <c r="AN65" s="80"/>
      <c r="AO65" s="80">
        <v>0</v>
      </c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1">
        <f t="shared" si="4"/>
        <v>0</v>
      </c>
      <c r="BD65" s="82"/>
      <c r="BE65" s="83">
        <f t="shared" si="5"/>
        <v>0</v>
      </c>
      <c r="BF65" s="84">
        <f t="shared" si="6"/>
        <v>0</v>
      </c>
      <c r="BG65" s="85">
        <f t="shared" si="7"/>
        <v>0</v>
      </c>
      <c r="BH65" s="86">
        <f t="shared" si="8"/>
        <v>0</v>
      </c>
      <c r="BI65" s="94">
        <f t="shared" si="9"/>
        <v>0</v>
      </c>
      <c r="BJ65" s="88">
        <f t="shared" si="10"/>
        <v>0</v>
      </c>
      <c r="BK65" s="88">
        <f t="shared" si="0"/>
        <v>0</v>
      </c>
      <c r="BL65" s="88">
        <f t="shared" si="11"/>
        <v>0</v>
      </c>
      <c r="BM65" s="88">
        <f t="shared" si="1"/>
        <v>0</v>
      </c>
      <c r="BN65" s="89">
        <f t="shared" si="12"/>
        <v>0</v>
      </c>
      <c r="BO65" s="85">
        <f t="shared" si="13"/>
        <v>0</v>
      </c>
      <c r="BP65" s="85">
        <f t="shared" si="2"/>
        <v>0</v>
      </c>
      <c r="BQ65" s="90">
        <f t="shared" si="14"/>
        <v>0</v>
      </c>
      <c r="BR65" s="85">
        <f t="shared" si="3"/>
        <v>0</v>
      </c>
      <c r="BS65" s="91">
        <v>0</v>
      </c>
      <c r="BT65" s="92">
        <f t="shared" si="15"/>
        <v>0</v>
      </c>
      <c r="BU65" s="25">
        <v>7.9140740000000003</v>
      </c>
    </row>
    <row r="66" spans="1:73" ht="15.6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>
        <v>0</v>
      </c>
      <c r="AK66" s="80"/>
      <c r="AL66" s="80">
        <v>0</v>
      </c>
      <c r="AM66" s="80"/>
      <c r="AN66" s="80"/>
      <c r="AO66" s="80">
        <v>0</v>
      </c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1">
        <f t="shared" si="4"/>
        <v>0</v>
      </c>
      <c r="BD66" s="82"/>
      <c r="BE66" s="83">
        <f t="shared" si="5"/>
        <v>0</v>
      </c>
      <c r="BF66" s="84">
        <f t="shared" si="6"/>
        <v>0</v>
      </c>
      <c r="BG66" s="85">
        <f t="shared" si="7"/>
        <v>0</v>
      </c>
      <c r="BH66" s="86">
        <f t="shared" si="8"/>
        <v>0</v>
      </c>
      <c r="BI66" s="94">
        <f t="shared" si="9"/>
        <v>0</v>
      </c>
      <c r="BJ66" s="88">
        <f t="shared" si="10"/>
        <v>0</v>
      </c>
      <c r="BK66" s="88">
        <f t="shared" si="0"/>
        <v>0</v>
      </c>
      <c r="BL66" s="88">
        <f t="shared" si="11"/>
        <v>0</v>
      </c>
      <c r="BM66" s="88">
        <f t="shared" si="1"/>
        <v>0</v>
      </c>
      <c r="BN66" s="89">
        <f t="shared" si="12"/>
        <v>0</v>
      </c>
      <c r="BO66" s="85">
        <f t="shared" si="13"/>
        <v>0</v>
      </c>
      <c r="BP66" s="85">
        <f t="shared" si="2"/>
        <v>0</v>
      </c>
      <c r="BQ66" s="90">
        <f t="shared" si="14"/>
        <v>0</v>
      </c>
      <c r="BR66" s="85">
        <f t="shared" si="3"/>
        <v>0</v>
      </c>
      <c r="BS66" s="91">
        <v>0</v>
      </c>
      <c r="BT66" s="92">
        <f t="shared" si="15"/>
        <v>0</v>
      </c>
      <c r="BU66" s="25">
        <v>7.9140740000000003</v>
      </c>
    </row>
    <row r="67" spans="1:73" ht="15.6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>
        <v>0</v>
      </c>
      <c r="AK67" s="80"/>
      <c r="AL67" s="80">
        <v>0</v>
      </c>
      <c r="AM67" s="80"/>
      <c r="AN67" s="80"/>
      <c r="AO67" s="80">
        <v>0</v>
      </c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1">
        <f t="shared" si="4"/>
        <v>0</v>
      </c>
      <c r="BD67" s="82"/>
      <c r="BE67" s="83">
        <f t="shared" si="5"/>
        <v>0</v>
      </c>
      <c r="BF67" s="84">
        <f t="shared" si="6"/>
        <v>0</v>
      </c>
      <c r="BG67" s="85">
        <f t="shared" si="7"/>
        <v>0</v>
      </c>
      <c r="BH67" s="86">
        <f t="shared" si="8"/>
        <v>0</v>
      </c>
      <c r="BI67" s="94">
        <f t="shared" si="9"/>
        <v>0</v>
      </c>
      <c r="BJ67" s="88">
        <f t="shared" si="10"/>
        <v>0</v>
      </c>
      <c r="BK67" s="88">
        <f t="shared" si="0"/>
        <v>0</v>
      </c>
      <c r="BL67" s="88">
        <f t="shared" si="11"/>
        <v>0</v>
      </c>
      <c r="BM67" s="88">
        <f t="shared" si="1"/>
        <v>0</v>
      </c>
      <c r="BN67" s="89">
        <f t="shared" si="12"/>
        <v>0</v>
      </c>
      <c r="BO67" s="85">
        <f t="shared" si="13"/>
        <v>0</v>
      </c>
      <c r="BP67" s="85">
        <f t="shared" si="2"/>
        <v>0</v>
      </c>
      <c r="BQ67" s="90">
        <f t="shared" si="14"/>
        <v>0</v>
      </c>
      <c r="BR67" s="85">
        <f t="shared" si="3"/>
        <v>0</v>
      </c>
      <c r="BS67" s="91">
        <v>0</v>
      </c>
      <c r="BT67" s="92">
        <f t="shared" si="15"/>
        <v>0</v>
      </c>
      <c r="BU67" s="25">
        <v>7.9070960000000001</v>
      </c>
    </row>
    <row r="68" spans="1:73" ht="15.6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>
        <v>0</v>
      </c>
      <c r="AK68" s="80"/>
      <c r="AL68" s="80">
        <v>0</v>
      </c>
      <c r="AM68" s="80"/>
      <c r="AN68" s="80"/>
      <c r="AO68" s="80">
        <v>0</v>
      </c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1">
        <f t="shared" si="4"/>
        <v>0</v>
      </c>
      <c r="BD68" s="82"/>
      <c r="BE68" s="83">
        <f t="shared" si="5"/>
        <v>0</v>
      </c>
      <c r="BF68" s="84">
        <f t="shared" si="6"/>
        <v>0</v>
      </c>
      <c r="BG68" s="85">
        <f t="shared" si="7"/>
        <v>0</v>
      </c>
      <c r="BH68" s="86">
        <f t="shared" si="8"/>
        <v>0</v>
      </c>
      <c r="BI68" s="94">
        <f t="shared" si="9"/>
        <v>0</v>
      </c>
      <c r="BJ68" s="88">
        <f t="shared" si="10"/>
        <v>0</v>
      </c>
      <c r="BK68" s="88">
        <f t="shared" si="0"/>
        <v>0</v>
      </c>
      <c r="BL68" s="88">
        <f t="shared" si="11"/>
        <v>0</v>
      </c>
      <c r="BM68" s="88">
        <f t="shared" si="1"/>
        <v>0</v>
      </c>
      <c r="BN68" s="89">
        <f t="shared" si="12"/>
        <v>0</v>
      </c>
      <c r="BO68" s="85">
        <f t="shared" si="13"/>
        <v>0</v>
      </c>
      <c r="BP68" s="85">
        <f t="shared" si="2"/>
        <v>0</v>
      </c>
      <c r="BQ68" s="90">
        <f t="shared" si="14"/>
        <v>0</v>
      </c>
      <c r="BR68" s="85">
        <f t="shared" si="3"/>
        <v>0</v>
      </c>
      <c r="BS68" s="91">
        <v>0</v>
      </c>
      <c r="BT68" s="92">
        <f t="shared" si="15"/>
        <v>0</v>
      </c>
      <c r="BU68" s="25">
        <v>7.9263529999999998</v>
      </c>
    </row>
    <row r="69" spans="1:73" ht="15.6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>
        <v>0</v>
      </c>
      <c r="AK69" s="80"/>
      <c r="AL69" s="80">
        <v>0</v>
      </c>
      <c r="AM69" s="80"/>
      <c r="AN69" s="80"/>
      <c r="AO69" s="80">
        <v>0</v>
      </c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1">
        <f t="shared" si="4"/>
        <v>0</v>
      </c>
      <c r="BD69" s="82"/>
      <c r="BE69" s="83">
        <f t="shared" si="5"/>
        <v>0</v>
      </c>
      <c r="BF69" s="84">
        <f t="shared" si="6"/>
        <v>0</v>
      </c>
      <c r="BG69" s="85">
        <f t="shared" si="7"/>
        <v>0</v>
      </c>
      <c r="BH69" s="86">
        <f t="shared" si="8"/>
        <v>0</v>
      </c>
      <c r="BI69" s="94">
        <f t="shared" si="9"/>
        <v>0</v>
      </c>
      <c r="BJ69" s="88">
        <f t="shared" si="10"/>
        <v>0</v>
      </c>
      <c r="BK69" s="88">
        <f t="shared" si="0"/>
        <v>0</v>
      </c>
      <c r="BL69" s="88">
        <f t="shared" si="11"/>
        <v>0</v>
      </c>
      <c r="BM69" s="88">
        <f t="shared" si="1"/>
        <v>0</v>
      </c>
      <c r="BN69" s="89">
        <f t="shared" si="12"/>
        <v>0</v>
      </c>
      <c r="BO69" s="85">
        <f t="shared" si="13"/>
        <v>0</v>
      </c>
      <c r="BP69" s="85">
        <f t="shared" si="2"/>
        <v>0</v>
      </c>
      <c r="BQ69" s="90">
        <f t="shared" si="14"/>
        <v>0</v>
      </c>
      <c r="BR69" s="85">
        <f t="shared" si="3"/>
        <v>0</v>
      </c>
      <c r="BS69" s="91">
        <v>0</v>
      </c>
      <c r="BT69" s="92">
        <f t="shared" si="15"/>
        <v>0</v>
      </c>
      <c r="BU69" s="25">
        <v>7.9070960000000001</v>
      </c>
    </row>
    <row r="70" spans="1:73" ht="15.6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>
        <v>0</v>
      </c>
      <c r="AK70" s="80"/>
      <c r="AL70" s="80">
        <v>0</v>
      </c>
      <c r="AM70" s="80"/>
      <c r="AN70" s="80"/>
      <c r="AO70" s="80">
        <v>0</v>
      </c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1">
        <f t="shared" si="4"/>
        <v>0</v>
      </c>
      <c r="BD70" s="82"/>
      <c r="BE70" s="83">
        <f t="shared" si="5"/>
        <v>0</v>
      </c>
      <c r="BF70" s="84">
        <f t="shared" si="6"/>
        <v>0</v>
      </c>
      <c r="BG70" s="85">
        <f t="shared" si="7"/>
        <v>0</v>
      </c>
      <c r="BH70" s="86">
        <f t="shared" si="8"/>
        <v>0</v>
      </c>
      <c r="BI70" s="94">
        <f t="shared" si="9"/>
        <v>0</v>
      </c>
      <c r="BJ70" s="88">
        <f t="shared" si="10"/>
        <v>0</v>
      </c>
      <c r="BK70" s="88">
        <f t="shared" si="0"/>
        <v>0</v>
      </c>
      <c r="BL70" s="88">
        <f t="shared" si="11"/>
        <v>0</v>
      </c>
      <c r="BM70" s="88">
        <f t="shared" si="1"/>
        <v>0</v>
      </c>
      <c r="BN70" s="89">
        <f t="shared" si="12"/>
        <v>0</v>
      </c>
      <c r="BO70" s="85">
        <f t="shared" si="13"/>
        <v>0</v>
      </c>
      <c r="BP70" s="85">
        <f t="shared" si="2"/>
        <v>0</v>
      </c>
      <c r="BQ70" s="90">
        <f t="shared" si="14"/>
        <v>0</v>
      </c>
      <c r="BR70" s="85">
        <f t="shared" si="3"/>
        <v>0</v>
      </c>
      <c r="BS70" s="91">
        <v>0</v>
      </c>
      <c r="BT70" s="92">
        <f t="shared" si="15"/>
        <v>0</v>
      </c>
      <c r="BU70" s="25">
        <v>7.9070960000000001</v>
      </c>
    </row>
    <row r="71" spans="1:73" ht="15.6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>
        <v>2.9013</v>
      </c>
      <c r="AK71" s="80"/>
      <c r="AL71" s="80">
        <v>1.9341999999999999</v>
      </c>
      <c r="AM71" s="80"/>
      <c r="AN71" s="80"/>
      <c r="AO71" s="80">
        <v>0</v>
      </c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1">
        <f t="shared" si="4"/>
        <v>4.8354999999999997</v>
      </c>
      <c r="BD71" s="82"/>
      <c r="BE71" s="83">
        <f t="shared" si="5"/>
        <v>4.8354999999999997</v>
      </c>
      <c r="BF71" s="84">
        <f t="shared" si="6"/>
        <v>4.5692102238749994</v>
      </c>
      <c r="BG71" s="85">
        <f t="shared" si="7"/>
        <v>0</v>
      </c>
      <c r="BH71" s="86">
        <f t="shared" si="8"/>
        <v>0</v>
      </c>
      <c r="BI71" s="94">
        <f t="shared" si="9"/>
        <v>4.5692102238749994</v>
      </c>
      <c r="BJ71" s="88">
        <f t="shared" si="10"/>
        <v>0</v>
      </c>
      <c r="BK71" s="88">
        <f t="shared" si="0"/>
        <v>0</v>
      </c>
      <c r="BL71" s="88">
        <f t="shared" si="11"/>
        <v>4.8354999999999997</v>
      </c>
      <c r="BM71" s="88">
        <f t="shared" si="1"/>
        <v>0</v>
      </c>
      <c r="BN71" s="89">
        <f t="shared" si="12"/>
        <v>4.8354999999999997</v>
      </c>
      <c r="BO71" s="85">
        <f t="shared" si="13"/>
        <v>0</v>
      </c>
      <c r="BP71" s="85">
        <f t="shared" si="2"/>
        <v>0</v>
      </c>
      <c r="BQ71" s="90">
        <f t="shared" si="14"/>
        <v>0</v>
      </c>
      <c r="BR71" s="85">
        <f t="shared" si="3"/>
        <v>0</v>
      </c>
      <c r="BS71" s="91">
        <v>0</v>
      </c>
      <c r="BT71" s="92">
        <f t="shared" si="15"/>
        <v>4.8354999999999997</v>
      </c>
      <c r="BU71" s="25">
        <v>8.1615169999999999</v>
      </c>
    </row>
    <row r="72" spans="1:73" ht="15.6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>
        <v>2.9013</v>
      </c>
      <c r="AK72" s="80"/>
      <c r="AL72" s="80">
        <v>1.9341999999999999</v>
      </c>
      <c r="AM72" s="80"/>
      <c r="AN72" s="80"/>
      <c r="AO72" s="80">
        <v>0</v>
      </c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1">
        <f t="shared" si="4"/>
        <v>4.8354999999999997</v>
      </c>
      <c r="BD72" s="82"/>
      <c r="BE72" s="83">
        <f t="shared" si="5"/>
        <v>4.8354999999999997</v>
      </c>
      <c r="BF72" s="84">
        <f t="shared" si="6"/>
        <v>4.5692102238749994</v>
      </c>
      <c r="BG72" s="85">
        <f t="shared" si="7"/>
        <v>0</v>
      </c>
      <c r="BH72" s="86">
        <f t="shared" si="8"/>
        <v>0</v>
      </c>
      <c r="BI72" s="94">
        <f t="shared" si="9"/>
        <v>4.5692102238749994</v>
      </c>
      <c r="BJ72" s="88">
        <f t="shared" si="10"/>
        <v>0</v>
      </c>
      <c r="BK72" s="88">
        <f t="shared" si="0"/>
        <v>0</v>
      </c>
      <c r="BL72" s="88">
        <f t="shared" si="11"/>
        <v>4.8354999999999997</v>
      </c>
      <c r="BM72" s="88">
        <f t="shared" si="1"/>
        <v>0</v>
      </c>
      <c r="BN72" s="89">
        <f t="shared" si="12"/>
        <v>4.8354999999999997</v>
      </c>
      <c r="BO72" s="85">
        <f t="shared" si="13"/>
        <v>0</v>
      </c>
      <c r="BP72" s="85">
        <f t="shared" si="2"/>
        <v>0</v>
      </c>
      <c r="BQ72" s="90">
        <f t="shared" si="14"/>
        <v>0</v>
      </c>
      <c r="BR72" s="85">
        <f t="shared" si="3"/>
        <v>0</v>
      </c>
      <c r="BS72" s="91">
        <v>0</v>
      </c>
      <c r="BT72" s="92">
        <f t="shared" si="15"/>
        <v>4.8354999999999997</v>
      </c>
      <c r="BU72" s="25">
        <v>8.1615169999999999</v>
      </c>
    </row>
    <row r="73" spans="1:73" ht="15.6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>
        <v>2.9013</v>
      </c>
      <c r="AK73" s="80"/>
      <c r="AL73" s="80">
        <v>1.9341999999999999</v>
      </c>
      <c r="AM73" s="80"/>
      <c r="AN73" s="80"/>
      <c r="AO73" s="80">
        <v>0</v>
      </c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1">
        <f t="shared" si="4"/>
        <v>4.8354999999999997</v>
      </c>
      <c r="BD73" s="82"/>
      <c r="BE73" s="83">
        <f t="shared" si="5"/>
        <v>4.8354999999999997</v>
      </c>
      <c r="BF73" s="84">
        <f t="shared" si="6"/>
        <v>4.5692102238749994</v>
      </c>
      <c r="BG73" s="85">
        <f t="shared" si="7"/>
        <v>0</v>
      </c>
      <c r="BH73" s="86">
        <f t="shared" si="8"/>
        <v>0</v>
      </c>
      <c r="BI73" s="94">
        <f t="shared" si="9"/>
        <v>4.5692102238749994</v>
      </c>
      <c r="BJ73" s="88">
        <f t="shared" si="10"/>
        <v>0</v>
      </c>
      <c r="BK73" s="88">
        <f t="shared" ref="BK73:BK104" si="16">U73+AW73+AX73+AY73+E73+F73+G73+AC73</f>
        <v>0</v>
      </c>
      <c r="BL73" s="88">
        <f t="shared" si="11"/>
        <v>4.8354999999999997</v>
      </c>
      <c r="BM73" s="88">
        <f t="shared" ref="BM73:BM104" si="17">V73+AB73</f>
        <v>0</v>
      </c>
      <c r="BN73" s="89">
        <f t="shared" si="12"/>
        <v>4.8354999999999997</v>
      </c>
      <c r="BO73" s="85">
        <f t="shared" si="13"/>
        <v>0</v>
      </c>
      <c r="BP73" s="85">
        <f t="shared" ref="BP73:BP104" si="18">T73+AR73</f>
        <v>0</v>
      </c>
      <c r="BQ73" s="90">
        <f t="shared" si="14"/>
        <v>0</v>
      </c>
      <c r="BR73" s="85">
        <f t="shared" ref="BR73:BR104" si="19">(I73+L73+AD73+J73+K73+AE73+AG73)</f>
        <v>0</v>
      </c>
      <c r="BS73" s="91">
        <v>0</v>
      </c>
      <c r="BT73" s="92">
        <f t="shared" si="15"/>
        <v>4.8354999999999997</v>
      </c>
      <c r="BU73" s="25">
        <v>0</v>
      </c>
    </row>
    <row r="74" spans="1:73" ht="15.6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>
        <v>2.9013</v>
      </c>
      <c r="AK74" s="80"/>
      <c r="AL74" s="80">
        <v>1.9341999999999999</v>
      </c>
      <c r="AM74" s="80"/>
      <c r="AN74" s="80"/>
      <c r="AO74" s="80">
        <v>0</v>
      </c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1">
        <f t="shared" ref="BC74:BC104" si="20">SUM(B74:BB74)</f>
        <v>4.8354999999999997</v>
      </c>
      <c r="BD74" s="82"/>
      <c r="BE74" s="83">
        <f t="shared" ref="BE74:BE104" si="21">SUM(B74:BB74)</f>
        <v>4.8354999999999997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4.5692102238749994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4.5692102238749994</v>
      </c>
      <c r="BJ74" s="88">
        <f t="shared" ref="BJ74:BJ104" si="26">M74+N74+O74+P74+Q74+B74+C74+D74+AH74+AI74</f>
        <v>0</v>
      </c>
      <c r="BK74" s="88">
        <f t="shared" si="16"/>
        <v>0</v>
      </c>
      <c r="BL74" s="88">
        <f t="shared" ref="BL74:BL104" si="27">AJ74+AK74+AL74+AO74+AP74+W74+X74</f>
        <v>4.8354999999999997</v>
      </c>
      <c r="BM74" s="88">
        <f t="shared" si="17"/>
        <v>0</v>
      </c>
      <c r="BN74" s="89">
        <f t="shared" ref="BN74:BN104" si="28">SUM(BJ74:BM74)</f>
        <v>4.8354999999999997</v>
      </c>
      <c r="BO74" s="85">
        <f t="shared" ref="BO74:BO104" si="29">(H74+R74+S74+Z74+AA74+AF74+AM74+AN74+AQ74+AT74+AV74+BA74+BB74+Y74)</f>
        <v>0</v>
      </c>
      <c r="BP74" s="85">
        <f t="shared" si="18"/>
        <v>0</v>
      </c>
      <c r="BQ74" s="90">
        <f t="shared" ref="BQ74:BQ104" si="30">SUM(BO74:BP74)</f>
        <v>0</v>
      </c>
      <c r="BR74" s="85">
        <f t="shared" si="19"/>
        <v>0</v>
      </c>
      <c r="BS74" s="91">
        <v>0</v>
      </c>
      <c r="BT74" s="92">
        <f t="shared" ref="BT74:BT104" si="31">BN74+BQ74+BR74+BS74</f>
        <v>4.8354999999999997</v>
      </c>
      <c r="BU74" s="25">
        <v>0</v>
      </c>
    </row>
    <row r="75" spans="1:73" ht="15.6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>
        <v>2.9013</v>
      </c>
      <c r="AK75" s="80"/>
      <c r="AL75" s="80">
        <v>1.9341999999999999</v>
      </c>
      <c r="AM75" s="80"/>
      <c r="AN75" s="80"/>
      <c r="AO75" s="80">
        <v>0</v>
      </c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1">
        <f t="shared" si="20"/>
        <v>4.8354999999999997</v>
      </c>
      <c r="BD75" s="82"/>
      <c r="BE75" s="83">
        <f t="shared" si="21"/>
        <v>4.8354999999999997</v>
      </c>
      <c r="BF75" s="84">
        <f t="shared" si="22"/>
        <v>4.5692102238749994</v>
      </c>
      <c r="BG75" s="85">
        <f t="shared" si="23"/>
        <v>0</v>
      </c>
      <c r="BH75" s="86">
        <f t="shared" si="24"/>
        <v>0</v>
      </c>
      <c r="BI75" s="94">
        <f t="shared" si="25"/>
        <v>4.5692102238749994</v>
      </c>
      <c r="BJ75" s="88">
        <f t="shared" si="26"/>
        <v>0</v>
      </c>
      <c r="BK75" s="88">
        <f t="shared" si="16"/>
        <v>0</v>
      </c>
      <c r="BL75" s="88">
        <f t="shared" si="27"/>
        <v>4.8354999999999997</v>
      </c>
      <c r="BM75" s="88">
        <f t="shared" si="17"/>
        <v>0</v>
      </c>
      <c r="BN75" s="89">
        <f t="shared" si="28"/>
        <v>4.8354999999999997</v>
      </c>
      <c r="BO75" s="85">
        <f t="shared" si="29"/>
        <v>0</v>
      </c>
      <c r="BP75" s="85">
        <f t="shared" si="18"/>
        <v>0</v>
      </c>
      <c r="BQ75" s="90">
        <f t="shared" si="30"/>
        <v>0</v>
      </c>
      <c r="BR75" s="85">
        <f t="shared" si="19"/>
        <v>0</v>
      </c>
      <c r="BS75" s="91">
        <v>0</v>
      </c>
      <c r="BT75" s="92">
        <f t="shared" si="31"/>
        <v>4.8354999999999997</v>
      </c>
      <c r="BU75" s="25">
        <v>0</v>
      </c>
    </row>
    <row r="76" spans="1:73" ht="15.6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>
        <v>2.9013</v>
      </c>
      <c r="AK76" s="80"/>
      <c r="AL76" s="80">
        <v>1.9341999999999999</v>
      </c>
      <c r="AM76" s="80"/>
      <c r="AN76" s="80"/>
      <c r="AO76" s="80">
        <v>0</v>
      </c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1">
        <f t="shared" si="20"/>
        <v>4.8354999999999997</v>
      </c>
      <c r="BD76" s="82"/>
      <c r="BE76" s="83">
        <f t="shared" si="21"/>
        <v>4.8354999999999997</v>
      </c>
      <c r="BF76" s="84">
        <f t="shared" si="22"/>
        <v>4.5692102238749994</v>
      </c>
      <c r="BG76" s="85">
        <f t="shared" si="23"/>
        <v>0</v>
      </c>
      <c r="BH76" s="86">
        <f t="shared" si="24"/>
        <v>0</v>
      </c>
      <c r="BI76" s="94">
        <f>SUM(BF76:BH76)</f>
        <v>4.5692102238749994</v>
      </c>
      <c r="BJ76" s="88">
        <f t="shared" si="26"/>
        <v>0</v>
      </c>
      <c r="BK76" s="88">
        <f t="shared" si="16"/>
        <v>0</v>
      </c>
      <c r="BL76" s="88">
        <f t="shared" si="27"/>
        <v>4.8354999999999997</v>
      </c>
      <c r="BM76" s="88">
        <f t="shared" si="17"/>
        <v>0</v>
      </c>
      <c r="BN76" s="89">
        <f t="shared" si="28"/>
        <v>4.8354999999999997</v>
      </c>
      <c r="BO76" s="85">
        <f t="shared" si="29"/>
        <v>0</v>
      </c>
      <c r="BP76" s="85">
        <f t="shared" si="18"/>
        <v>0</v>
      </c>
      <c r="BQ76" s="90">
        <f t="shared" si="30"/>
        <v>0</v>
      </c>
      <c r="BR76" s="85">
        <f t="shared" si="19"/>
        <v>0</v>
      </c>
      <c r="BS76" s="91">
        <v>0</v>
      </c>
      <c r="BT76" s="92">
        <f t="shared" si="31"/>
        <v>4.8354999999999997</v>
      </c>
      <c r="BU76" s="25">
        <v>0</v>
      </c>
    </row>
    <row r="77" spans="1:73" ht="15.6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>
        <v>0</v>
      </c>
      <c r="AK77" s="80"/>
      <c r="AL77" s="80">
        <v>0</v>
      </c>
      <c r="AM77" s="80"/>
      <c r="AN77" s="80"/>
      <c r="AO77" s="80">
        <v>0</v>
      </c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1">
        <f t="shared" si="20"/>
        <v>0</v>
      </c>
      <c r="BD77" s="82"/>
      <c r="BE77" s="83">
        <f t="shared" si="21"/>
        <v>0</v>
      </c>
      <c r="BF77" s="84">
        <f t="shared" si="22"/>
        <v>0</v>
      </c>
      <c r="BG77" s="85">
        <f t="shared" si="23"/>
        <v>0</v>
      </c>
      <c r="BH77" s="86">
        <f t="shared" si="24"/>
        <v>0</v>
      </c>
      <c r="BI77" s="94">
        <f t="shared" si="25"/>
        <v>0</v>
      </c>
      <c r="BJ77" s="88">
        <f t="shared" si="26"/>
        <v>0</v>
      </c>
      <c r="BK77" s="88">
        <f t="shared" si="16"/>
        <v>0</v>
      </c>
      <c r="BL77" s="88">
        <f t="shared" si="27"/>
        <v>0</v>
      </c>
      <c r="BM77" s="88">
        <f t="shared" si="17"/>
        <v>0</v>
      </c>
      <c r="BN77" s="89">
        <f t="shared" si="28"/>
        <v>0</v>
      </c>
      <c r="BO77" s="85">
        <f t="shared" si="29"/>
        <v>0</v>
      </c>
      <c r="BP77" s="85">
        <f t="shared" si="18"/>
        <v>0</v>
      </c>
      <c r="BQ77" s="90">
        <f t="shared" si="30"/>
        <v>0</v>
      </c>
      <c r="BR77" s="85">
        <f t="shared" si="19"/>
        <v>0</v>
      </c>
      <c r="BS77" s="91">
        <v>0</v>
      </c>
      <c r="BT77" s="92">
        <f t="shared" si="31"/>
        <v>0</v>
      </c>
      <c r="BU77" s="25">
        <v>0</v>
      </c>
    </row>
    <row r="78" spans="1:73" ht="15.6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>
        <v>0</v>
      </c>
      <c r="AK78" s="80"/>
      <c r="AL78" s="80">
        <v>0</v>
      </c>
      <c r="AM78" s="80"/>
      <c r="AN78" s="80"/>
      <c r="AO78" s="80">
        <v>0</v>
      </c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1">
        <f t="shared" si="20"/>
        <v>0</v>
      </c>
      <c r="BD78" s="82"/>
      <c r="BE78" s="83">
        <f t="shared" si="21"/>
        <v>0</v>
      </c>
      <c r="BF78" s="84">
        <f t="shared" si="22"/>
        <v>0</v>
      </c>
      <c r="BG78" s="85">
        <f t="shared" si="23"/>
        <v>0</v>
      </c>
      <c r="BH78" s="86">
        <f t="shared" si="24"/>
        <v>0</v>
      </c>
      <c r="BI78" s="94">
        <f t="shared" si="25"/>
        <v>0</v>
      </c>
      <c r="BJ78" s="88">
        <f t="shared" si="26"/>
        <v>0</v>
      </c>
      <c r="BK78" s="88">
        <f t="shared" si="16"/>
        <v>0</v>
      </c>
      <c r="BL78" s="88">
        <f t="shared" si="27"/>
        <v>0</v>
      </c>
      <c r="BM78" s="88">
        <f t="shared" si="17"/>
        <v>0</v>
      </c>
      <c r="BN78" s="89">
        <f t="shared" si="28"/>
        <v>0</v>
      </c>
      <c r="BO78" s="85">
        <f t="shared" si="29"/>
        <v>0</v>
      </c>
      <c r="BP78" s="85">
        <f t="shared" si="18"/>
        <v>0</v>
      </c>
      <c r="BQ78" s="90">
        <f t="shared" si="30"/>
        <v>0</v>
      </c>
      <c r="BR78" s="85">
        <f t="shared" si="19"/>
        <v>0</v>
      </c>
      <c r="BS78" s="91">
        <v>0</v>
      </c>
      <c r="BT78" s="92">
        <f t="shared" si="31"/>
        <v>0</v>
      </c>
      <c r="BU78" s="25">
        <v>0</v>
      </c>
    </row>
    <row r="79" spans="1:73" ht="15.6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>
        <v>0</v>
      </c>
      <c r="AK79" s="80"/>
      <c r="AL79" s="80">
        <v>0</v>
      </c>
      <c r="AM79" s="80"/>
      <c r="AN79" s="80"/>
      <c r="AO79" s="80">
        <v>0</v>
      </c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1">
        <f t="shared" si="20"/>
        <v>0</v>
      </c>
      <c r="BD79" s="82"/>
      <c r="BE79" s="83">
        <f t="shared" si="21"/>
        <v>0</v>
      </c>
      <c r="BF79" s="84">
        <f t="shared" si="22"/>
        <v>0</v>
      </c>
      <c r="BG79" s="85">
        <f t="shared" si="23"/>
        <v>0</v>
      </c>
      <c r="BH79" s="86">
        <f t="shared" si="24"/>
        <v>0</v>
      </c>
      <c r="BI79" s="94">
        <f t="shared" si="25"/>
        <v>0</v>
      </c>
      <c r="BJ79" s="88">
        <f t="shared" si="26"/>
        <v>0</v>
      </c>
      <c r="BK79" s="88">
        <f t="shared" si="16"/>
        <v>0</v>
      </c>
      <c r="BL79" s="88">
        <f t="shared" si="27"/>
        <v>0</v>
      </c>
      <c r="BM79" s="88">
        <f t="shared" si="17"/>
        <v>0</v>
      </c>
      <c r="BN79" s="89">
        <f t="shared" si="28"/>
        <v>0</v>
      </c>
      <c r="BO79" s="85">
        <f t="shared" si="29"/>
        <v>0</v>
      </c>
      <c r="BP79" s="85">
        <f t="shared" si="18"/>
        <v>0</v>
      </c>
      <c r="BQ79" s="90">
        <f t="shared" si="30"/>
        <v>0</v>
      </c>
      <c r="BR79" s="85">
        <f t="shared" si="19"/>
        <v>0</v>
      </c>
      <c r="BS79" s="91">
        <v>0</v>
      </c>
      <c r="BT79" s="92">
        <f t="shared" si="31"/>
        <v>0</v>
      </c>
      <c r="BU79" s="25">
        <v>0</v>
      </c>
    </row>
    <row r="80" spans="1:73" ht="15.6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>
        <v>0</v>
      </c>
      <c r="AK80" s="80"/>
      <c r="AL80" s="80">
        <v>0</v>
      </c>
      <c r="AM80" s="80"/>
      <c r="AN80" s="80"/>
      <c r="AO80" s="80">
        <v>0</v>
      </c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1">
        <f t="shared" si="20"/>
        <v>0</v>
      </c>
      <c r="BD80" s="82"/>
      <c r="BE80" s="83">
        <f t="shared" si="21"/>
        <v>0</v>
      </c>
      <c r="BF80" s="84">
        <f t="shared" si="22"/>
        <v>0</v>
      </c>
      <c r="BG80" s="85">
        <f t="shared" si="23"/>
        <v>0</v>
      </c>
      <c r="BH80" s="86">
        <f t="shared" si="24"/>
        <v>0</v>
      </c>
      <c r="BI80" s="94">
        <f t="shared" si="25"/>
        <v>0</v>
      </c>
      <c r="BJ80" s="88">
        <f t="shared" si="26"/>
        <v>0</v>
      </c>
      <c r="BK80" s="88">
        <f t="shared" si="16"/>
        <v>0</v>
      </c>
      <c r="BL80" s="88">
        <f t="shared" si="27"/>
        <v>0</v>
      </c>
      <c r="BM80" s="88">
        <f t="shared" si="17"/>
        <v>0</v>
      </c>
      <c r="BN80" s="89">
        <f t="shared" si="28"/>
        <v>0</v>
      </c>
      <c r="BO80" s="85">
        <f t="shared" si="29"/>
        <v>0</v>
      </c>
      <c r="BP80" s="85">
        <f t="shared" si="18"/>
        <v>0</v>
      </c>
      <c r="BQ80" s="90">
        <f t="shared" si="30"/>
        <v>0</v>
      </c>
      <c r="BR80" s="85">
        <f t="shared" si="19"/>
        <v>0</v>
      </c>
      <c r="BS80" s="91">
        <v>0</v>
      </c>
      <c r="BT80" s="92">
        <f t="shared" si="31"/>
        <v>0</v>
      </c>
      <c r="BU80" s="25">
        <v>0</v>
      </c>
    </row>
    <row r="81" spans="1:73" ht="15.6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>
        <v>2.9013</v>
      </c>
      <c r="AK81" s="80"/>
      <c r="AL81" s="80">
        <v>1.9341999999999999</v>
      </c>
      <c r="AM81" s="80"/>
      <c r="AN81" s="80"/>
      <c r="AO81" s="80">
        <v>0.86197599999999996</v>
      </c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1">
        <f t="shared" si="20"/>
        <v>5.697476</v>
      </c>
      <c r="BD81" s="82"/>
      <c r="BE81" s="83">
        <f t="shared" si="21"/>
        <v>5.697476</v>
      </c>
      <c r="BF81" s="84">
        <f t="shared" si="22"/>
        <v>5.383717421049</v>
      </c>
      <c r="BG81" s="85">
        <f t="shared" si="23"/>
        <v>0</v>
      </c>
      <c r="BH81" s="86">
        <f t="shared" si="24"/>
        <v>0</v>
      </c>
      <c r="BI81" s="94">
        <f t="shared" si="25"/>
        <v>5.383717421049</v>
      </c>
      <c r="BJ81" s="88">
        <f t="shared" si="26"/>
        <v>0</v>
      </c>
      <c r="BK81" s="88">
        <f t="shared" si="16"/>
        <v>0</v>
      </c>
      <c r="BL81" s="88">
        <f t="shared" si="27"/>
        <v>5.697476</v>
      </c>
      <c r="BM81" s="88">
        <f t="shared" si="17"/>
        <v>0</v>
      </c>
      <c r="BN81" s="89">
        <f t="shared" si="28"/>
        <v>5.697476</v>
      </c>
      <c r="BO81" s="85">
        <f t="shared" si="29"/>
        <v>0</v>
      </c>
      <c r="BP81" s="85">
        <f t="shared" si="18"/>
        <v>0</v>
      </c>
      <c r="BQ81" s="90">
        <f t="shared" si="30"/>
        <v>0</v>
      </c>
      <c r="BR81" s="85">
        <f t="shared" si="19"/>
        <v>0</v>
      </c>
      <c r="BS81" s="91">
        <v>0</v>
      </c>
      <c r="BT81" s="92">
        <f t="shared" si="31"/>
        <v>5.697476</v>
      </c>
      <c r="BU81" s="25">
        <v>0</v>
      </c>
    </row>
    <row r="82" spans="1:73" ht="15.6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>
        <v>2.9013</v>
      </c>
      <c r="AK82" s="80"/>
      <c r="AL82" s="80">
        <v>1.9341999999999999</v>
      </c>
      <c r="AM82" s="80"/>
      <c r="AN82" s="80"/>
      <c r="AO82" s="80">
        <v>0.86197599999999996</v>
      </c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1">
        <f t="shared" si="20"/>
        <v>5.697476</v>
      </c>
      <c r="BD82" s="82"/>
      <c r="BE82" s="83">
        <f t="shared" si="21"/>
        <v>5.697476</v>
      </c>
      <c r="BF82" s="84">
        <f t="shared" si="22"/>
        <v>5.383717421049</v>
      </c>
      <c r="BG82" s="85">
        <f t="shared" si="23"/>
        <v>0</v>
      </c>
      <c r="BH82" s="86">
        <f t="shared" si="24"/>
        <v>0</v>
      </c>
      <c r="BI82" s="94">
        <f t="shared" si="25"/>
        <v>5.383717421049</v>
      </c>
      <c r="BJ82" s="88">
        <f t="shared" si="26"/>
        <v>0</v>
      </c>
      <c r="BK82" s="88">
        <f t="shared" si="16"/>
        <v>0</v>
      </c>
      <c r="BL82" s="88">
        <f t="shared" si="27"/>
        <v>5.697476</v>
      </c>
      <c r="BM82" s="88">
        <f t="shared" si="17"/>
        <v>0</v>
      </c>
      <c r="BN82" s="89">
        <f t="shared" si="28"/>
        <v>5.697476</v>
      </c>
      <c r="BO82" s="85">
        <f t="shared" si="29"/>
        <v>0</v>
      </c>
      <c r="BP82" s="85">
        <f t="shared" si="18"/>
        <v>0</v>
      </c>
      <c r="BQ82" s="90">
        <f t="shared" si="30"/>
        <v>0</v>
      </c>
      <c r="BR82" s="85">
        <f t="shared" si="19"/>
        <v>0</v>
      </c>
      <c r="BS82" s="91">
        <v>0</v>
      </c>
      <c r="BT82" s="92">
        <f t="shared" si="31"/>
        <v>5.697476</v>
      </c>
      <c r="BU82" s="25">
        <v>0</v>
      </c>
    </row>
    <row r="83" spans="1:73" ht="15.6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>
        <v>2.9013</v>
      </c>
      <c r="AK83" s="80"/>
      <c r="AL83" s="80">
        <v>1.9341999999999999</v>
      </c>
      <c r="AM83" s="80"/>
      <c r="AN83" s="80"/>
      <c r="AO83" s="80">
        <v>0.86197599999999996</v>
      </c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1">
        <f t="shared" si="20"/>
        <v>5.697476</v>
      </c>
      <c r="BD83" s="82"/>
      <c r="BE83" s="83">
        <f t="shared" si="21"/>
        <v>5.697476</v>
      </c>
      <c r="BF83" s="84">
        <f t="shared" si="22"/>
        <v>5.383717421049</v>
      </c>
      <c r="BG83" s="85">
        <f t="shared" si="23"/>
        <v>0</v>
      </c>
      <c r="BH83" s="86">
        <f t="shared" si="24"/>
        <v>0</v>
      </c>
      <c r="BI83" s="94">
        <f t="shared" si="25"/>
        <v>5.383717421049</v>
      </c>
      <c r="BJ83" s="88">
        <f t="shared" si="26"/>
        <v>0</v>
      </c>
      <c r="BK83" s="88">
        <f t="shared" si="16"/>
        <v>0</v>
      </c>
      <c r="BL83" s="88">
        <f t="shared" si="27"/>
        <v>5.697476</v>
      </c>
      <c r="BM83" s="88">
        <f t="shared" si="17"/>
        <v>0</v>
      </c>
      <c r="BN83" s="89">
        <f t="shared" si="28"/>
        <v>5.697476</v>
      </c>
      <c r="BO83" s="85">
        <f t="shared" si="29"/>
        <v>0</v>
      </c>
      <c r="BP83" s="85">
        <f t="shared" si="18"/>
        <v>0</v>
      </c>
      <c r="BQ83" s="90">
        <f t="shared" si="30"/>
        <v>0</v>
      </c>
      <c r="BR83" s="85">
        <f t="shared" si="19"/>
        <v>0</v>
      </c>
      <c r="BS83" s="91">
        <v>0</v>
      </c>
      <c r="BT83" s="92">
        <f t="shared" si="31"/>
        <v>5.697476</v>
      </c>
      <c r="BU83" s="25">
        <v>0</v>
      </c>
    </row>
    <row r="84" spans="1:73" ht="15.6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>
        <v>2.9013</v>
      </c>
      <c r="AK84" s="80"/>
      <c r="AL84" s="80">
        <v>1.9341999999999999</v>
      </c>
      <c r="AM84" s="80"/>
      <c r="AN84" s="80"/>
      <c r="AO84" s="80">
        <v>0.86197599999999996</v>
      </c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1">
        <f t="shared" si="20"/>
        <v>5.697476</v>
      </c>
      <c r="BD84" s="82"/>
      <c r="BE84" s="83">
        <f t="shared" si="21"/>
        <v>5.697476</v>
      </c>
      <c r="BF84" s="84">
        <f t="shared" si="22"/>
        <v>5.383717421049</v>
      </c>
      <c r="BG84" s="85">
        <f t="shared" si="23"/>
        <v>0</v>
      </c>
      <c r="BH84" s="86">
        <f t="shared" si="24"/>
        <v>0</v>
      </c>
      <c r="BI84" s="94">
        <f t="shared" si="25"/>
        <v>5.383717421049</v>
      </c>
      <c r="BJ84" s="88">
        <f t="shared" si="26"/>
        <v>0</v>
      </c>
      <c r="BK84" s="88">
        <f t="shared" si="16"/>
        <v>0</v>
      </c>
      <c r="BL84" s="88">
        <f t="shared" si="27"/>
        <v>5.697476</v>
      </c>
      <c r="BM84" s="88">
        <f t="shared" si="17"/>
        <v>0</v>
      </c>
      <c r="BN84" s="89">
        <f t="shared" si="28"/>
        <v>5.697476</v>
      </c>
      <c r="BO84" s="85">
        <f t="shared" si="29"/>
        <v>0</v>
      </c>
      <c r="BP84" s="85">
        <f t="shared" si="18"/>
        <v>0</v>
      </c>
      <c r="BQ84" s="90">
        <f t="shared" si="30"/>
        <v>0</v>
      </c>
      <c r="BR84" s="85">
        <f t="shared" si="19"/>
        <v>0</v>
      </c>
      <c r="BS84" s="91">
        <v>0</v>
      </c>
      <c r="BT84" s="92">
        <f t="shared" si="31"/>
        <v>5.697476</v>
      </c>
      <c r="BU84" s="25">
        <v>0</v>
      </c>
    </row>
    <row r="85" spans="1:73" ht="15.6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>
        <v>2.9013</v>
      </c>
      <c r="AK85" s="80"/>
      <c r="AL85" s="80">
        <v>1.9341999999999999</v>
      </c>
      <c r="AM85" s="80"/>
      <c r="AN85" s="80"/>
      <c r="AO85" s="80">
        <v>0.86197599999999996</v>
      </c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1">
        <f t="shared" si="20"/>
        <v>5.697476</v>
      </c>
      <c r="BD85" s="82"/>
      <c r="BE85" s="83">
        <f t="shared" si="21"/>
        <v>5.697476</v>
      </c>
      <c r="BF85" s="84">
        <f t="shared" si="22"/>
        <v>5.383717421049</v>
      </c>
      <c r="BG85" s="85">
        <f t="shared" si="23"/>
        <v>0</v>
      </c>
      <c r="BH85" s="86">
        <f t="shared" si="24"/>
        <v>0</v>
      </c>
      <c r="BI85" s="94">
        <f t="shared" si="25"/>
        <v>5.383717421049</v>
      </c>
      <c r="BJ85" s="88">
        <f t="shared" si="26"/>
        <v>0</v>
      </c>
      <c r="BK85" s="88">
        <f t="shared" si="16"/>
        <v>0</v>
      </c>
      <c r="BL85" s="88">
        <f t="shared" si="27"/>
        <v>5.697476</v>
      </c>
      <c r="BM85" s="88">
        <f t="shared" si="17"/>
        <v>0</v>
      </c>
      <c r="BN85" s="89">
        <f t="shared" si="28"/>
        <v>5.697476</v>
      </c>
      <c r="BO85" s="85">
        <f t="shared" si="29"/>
        <v>0</v>
      </c>
      <c r="BP85" s="85">
        <f t="shared" si="18"/>
        <v>0</v>
      </c>
      <c r="BQ85" s="90">
        <f t="shared" si="30"/>
        <v>0</v>
      </c>
      <c r="BR85" s="85">
        <f t="shared" si="19"/>
        <v>0</v>
      </c>
      <c r="BS85" s="91">
        <v>0</v>
      </c>
      <c r="BT85" s="92">
        <f t="shared" si="31"/>
        <v>5.697476</v>
      </c>
      <c r="BU85" s="25">
        <v>0</v>
      </c>
    </row>
    <row r="86" spans="1:73" ht="15.6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>
        <v>2.9013</v>
      </c>
      <c r="AK86" s="80"/>
      <c r="AL86" s="80">
        <v>1.9341999999999999</v>
      </c>
      <c r="AM86" s="80"/>
      <c r="AN86" s="80"/>
      <c r="AO86" s="80">
        <v>0.86197599999999996</v>
      </c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1">
        <f t="shared" si="20"/>
        <v>5.697476</v>
      </c>
      <c r="BD86" s="82"/>
      <c r="BE86" s="83">
        <f t="shared" si="21"/>
        <v>5.697476</v>
      </c>
      <c r="BF86" s="84">
        <f t="shared" si="22"/>
        <v>5.383717421049</v>
      </c>
      <c r="BG86" s="85">
        <f t="shared" si="23"/>
        <v>0</v>
      </c>
      <c r="BH86" s="86">
        <f t="shared" si="24"/>
        <v>0</v>
      </c>
      <c r="BI86" s="94">
        <f t="shared" si="25"/>
        <v>5.383717421049</v>
      </c>
      <c r="BJ86" s="88">
        <f t="shared" si="26"/>
        <v>0</v>
      </c>
      <c r="BK86" s="88">
        <f t="shared" si="16"/>
        <v>0</v>
      </c>
      <c r="BL86" s="88">
        <f t="shared" si="27"/>
        <v>5.697476</v>
      </c>
      <c r="BM86" s="88">
        <f t="shared" si="17"/>
        <v>0</v>
      </c>
      <c r="BN86" s="89">
        <f t="shared" si="28"/>
        <v>5.697476</v>
      </c>
      <c r="BO86" s="85">
        <f t="shared" si="29"/>
        <v>0</v>
      </c>
      <c r="BP86" s="85">
        <f t="shared" si="18"/>
        <v>0</v>
      </c>
      <c r="BQ86" s="90">
        <f t="shared" si="30"/>
        <v>0</v>
      </c>
      <c r="BR86" s="85">
        <f t="shared" si="19"/>
        <v>0</v>
      </c>
      <c r="BS86" s="91">
        <v>0</v>
      </c>
      <c r="BT86" s="92">
        <f t="shared" si="31"/>
        <v>5.697476</v>
      </c>
      <c r="BU86" s="25">
        <v>0</v>
      </c>
    </row>
    <row r="87" spans="1:73" ht="15.6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>
        <v>2.9013</v>
      </c>
      <c r="AK87" s="80"/>
      <c r="AL87" s="80">
        <v>1.9341999999999999</v>
      </c>
      <c r="AM87" s="80"/>
      <c r="AN87" s="80"/>
      <c r="AO87" s="80">
        <v>0.86197599999999996</v>
      </c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1">
        <f t="shared" si="20"/>
        <v>5.697476</v>
      </c>
      <c r="BD87" s="82"/>
      <c r="BE87" s="83">
        <f t="shared" si="21"/>
        <v>5.697476</v>
      </c>
      <c r="BF87" s="84">
        <f t="shared" si="22"/>
        <v>5.383717421049</v>
      </c>
      <c r="BG87" s="85">
        <f t="shared" si="23"/>
        <v>0</v>
      </c>
      <c r="BH87" s="86">
        <f t="shared" si="24"/>
        <v>0</v>
      </c>
      <c r="BI87" s="94">
        <f t="shared" si="25"/>
        <v>5.383717421049</v>
      </c>
      <c r="BJ87" s="88">
        <f t="shared" si="26"/>
        <v>0</v>
      </c>
      <c r="BK87" s="88">
        <f t="shared" si="16"/>
        <v>0</v>
      </c>
      <c r="BL87" s="88">
        <f t="shared" si="27"/>
        <v>5.697476</v>
      </c>
      <c r="BM87" s="88">
        <f t="shared" si="17"/>
        <v>0</v>
      </c>
      <c r="BN87" s="89">
        <f t="shared" si="28"/>
        <v>5.697476</v>
      </c>
      <c r="BO87" s="85">
        <f t="shared" si="29"/>
        <v>0</v>
      </c>
      <c r="BP87" s="85">
        <f t="shared" si="18"/>
        <v>0</v>
      </c>
      <c r="BQ87" s="90">
        <f t="shared" si="30"/>
        <v>0</v>
      </c>
      <c r="BR87" s="85">
        <f t="shared" si="19"/>
        <v>0</v>
      </c>
      <c r="BS87" s="91">
        <v>0</v>
      </c>
      <c r="BT87" s="92">
        <f t="shared" si="31"/>
        <v>5.697476</v>
      </c>
      <c r="BU87" s="25">
        <v>191.016684</v>
      </c>
    </row>
    <row r="88" spans="1:73" ht="15.6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>
        <v>2.9013</v>
      </c>
      <c r="AK88" s="80"/>
      <c r="AL88" s="80">
        <v>1.9341999999999999</v>
      </c>
      <c r="AM88" s="80"/>
      <c r="AN88" s="80"/>
      <c r="AO88" s="80">
        <v>0.86197599999999996</v>
      </c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1">
        <f t="shared" si="20"/>
        <v>5.697476</v>
      </c>
      <c r="BD88" s="82"/>
      <c r="BE88" s="83">
        <f t="shared" si="21"/>
        <v>5.697476</v>
      </c>
      <c r="BF88" s="84">
        <f t="shared" si="22"/>
        <v>5.383717421049</v>
      </c>
      <c r="BG88" s="85">
        <f t="shared" si="23"/>
        <v>0</v>
      </c>
      <c r="BH88" s="86">
        <f t="shared" si="24"/>
        <v>0</v>
      </c>
      <c r="BI88" s="94">
        <f t="shared" si="25"/>
        <v>5.383717421049</v>
      </c>
      <c r="BJ88" s="88">
        <f t="shared" si="26"/>
        <v>0</v>
      </c>
      <c r="BK88" s="88">
        <f t="shared" si="16"/>
        <v>0</v>
      </c>
      <c r="BL88" s="88">
        <f t="shared" si="27"/>
        <v>5.697476</v>
      </c>
      <c r="BM88" s="88">
        <f t="shared" si="17"/>
        <v>0</v>
      </c>
      <c r="BN88" s="89">
        <f t="shared" si="28"/>
        <v>5.697476</v>
      </c>
      <c r="BO88" s="85">
        <f t="shared" si="29"/>
        <v>0</v>
      </c>
      <c r="BP88" s="85">
        <f t="shared" si="18"/>
        <v>0</v>
      </c>
      <c r="BQ88" s="90">
        <f t="shared" si="30"/>
        <v>0</v>
      </c>
      <c r="BR88" s="85">
        <f t="shared" si="19"/>
        <v>0</v>
      </c>
      <c r="BS88" s="91">
        <v>0</v>
      </c>
      <c r="BT88" s="92">
        <f t="shared" si="31"/>
        <v>5.697476</v>
      </c>
      <c r="BU88" s="25">
        <v>141.95388600000001</v>
      </c>
    </row>
    <row r="89" spans="1:73" ht="15.6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>
        <v>0</v>
      </c>
      <c r="AK89" s="80"/>
      <c r="AL89" s="80">
        <v>0</v>
      </c>
      <c r="AM89" s="80"/>
      <c r="AN89" s="80"/>
      <c r="AO89" s="80">
        <v>0.86197599999999996</v>
      </c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1">
        <f t="shared" si="20"/>
        <v>0.86197599999999996</v>
      </c>
      <c r="BD89" s="82"/>
      <c r="BE89" s="83">
        <f t="shared" si="21"/>
        <v>0.86197599999999996</v>
      </c>
      <c r="BF89" s="84">
        <f t="shared" si="22"/>
        <v>0.814507197174</v>
      </c>
      <c r="BG89" s="85">
        <f t="shared" si="23"/>
        <v>0</v>
      </c>
      <c r="BH89" s="86">
        <f t="shared" si="24"/>
        <v>0</v>
      </c>
      <c r="BI89" s="94">
        <f t="shared" si="25"/>
        <v>0.814507197174</v>
      </c>
      <c r="BJ89" s="88">
        <f t="shared" si="26"/>
        <v>0</v>
      </c>
      <c r="BK89" s="88">
        <f t="shared" si="16"/>
        <v>0</v>
      </c>
      <c r="BL89" s="88">
        <f t="shared" si="27"/>
        <v>0.86197599999999996</v>
      </c>
      <c r="BM89" s="88">
        <f t="shared" si="17"/>
        <v>0</v>
      </c>
      <c r="BN89" s="89">
        <f t="shared" si="28"/>
        <v>0.86197599999999996</v>
      </c>
      <c r="BO89" s="85">
        <f t="shared" si="29"/>
        <v>0</v>
      </c>
      <c r="BP89" s="85">
        <f t="shared" si="18"/>
        <v>0</v>
      </c>
      <c r="BQ89" s="90">
        <f t="shared" si="30"/>
        <v>0</v>
      </c>
      <c r="BR89" s="85">
        <f t="shared" si="19"/>
        <v>0</v>
      </c>
      <c r="BS89" s="91">
        <v>0</v>
      </c>
      <c r="BT89" s="92">
        <f t="shared" si="31"/>
        <v>0.86197599999999996</v>
      </c>
      <c r="BU89" s="25">
        <v>73.025677999999999</v>
      </c>
    </row>
    <row r="90" spans="1:73" ht="15.6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>
        <v>0</v>
      </c>
      <c r="AK90" s="80"/>
      <c r="AL90" s="80">
        <v>0</v>
      </c>
      <c r="AM90" s="80"/>
      <c r="AN90" s="80"/>
      <c r="AO90" s="80">
        <v>0.86197599999999996</v>
      </c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1">
        <f t="shared" si="20"/>
        <v>0.86197599999999996</v>
      </c>
      <c r="BD90" s="82"/>
      <c r="BE90" s="83">
        <f t="shared" si="21"/>
        <v>0.86197599999999996</v>
      </c>
      <c r="BF90" s="84">
        <f t="shared" si="22"/>
        <v>0.814507197174</v>
      </c>
      <c r="BG90" s="85">
        <f t="shared" si="23"/>
        <v>0</v>
      </c>
      <c r="BH90" s="86">
        <f t="shared" si="24"/>
        <v>0</v>
      </c>
      <c r="BI90" s="94">
        <f t="shared" si="25"/>
        <v>0.814507197174</v>
      </c>
      <c r="BJ90" s="88">
        <f t="shared" si="26"/>
        <v>0</v>
      </c>
      <c r="BK90" s="88">
        <f t="shared" si="16"/>
        <v>0</v>
      </c>
      <c r="BL90" s="88">
        <f t="shared" si="27"/>
        <v>0.86197599999999996</v>
      </c>
      <c r="BM90" s="88">
        <f t="shared" si="17"/>
        <v>0</v>
      </c>
      <c r="BN90" s="89">
        <f t="shared" si="28"/>
        <v>0.86197599999999996</v>
      </c>
      <c r="BO90" s="85">
        <f t="shared" si="29"/>
        <v>0</v>
      </c>
      <c r="BP90" s="85">
        <f t="shared" si="18"/>
        <v>0</v>
      </c>
      <c r="BQ90" s="90">
        <f t="shared" si="30"/>
        <v>0</v>
      </c>
      <c r="BR90" s="85">
        <f t="shared" si="19"/>
        <v>0</v>
      </c>
      <c r="BS90" s="91">
        <v>0</v>
      </c>
      <c r="BT90" s="92">
        <f t="shared" si="31"/>
        <v>0.86197599999999996</v>
      </c>
      <c r="BU90" s="25">
        <v>0</v>
      </c>
    </row>
    <row r="91" spans="1:73" ht="15.6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>
        <v>0</v>
      </c>
      <c r="AK91" s="80"/>
      <c r="AL91" s="80">
        <v>0</v>
      </c>
      <c r="AM91" s="80"/>
      <c r="AN91" s="80"/>
      <c r="AO91" s="80">
        <v>0.86197599999999996</v>
      </c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1">
        <f t="shared" si="20"/>
        <v>0.86197599999999996</v>
      </c>
      <c r="BD91" s="82"/>
      <c r="BE91" s="83">
        <f t="shared" si="21"/>
        <v>0.86197599999999996</v>
      </c>
      <c r="BF91" s="84">
        <f t="shared" si="22"/>
        <v>0.814507197174</v>
      </c>
      <c r="BG91" s="85">
        <f t="shared" si="23"/>
        <v>0</v>
      </c>
      <c r="BH91" s="86">
        <f t="shared" si="24"/>
        <v>0</v>
      </c>
      <c r="BI91" s="94">
        <f>SUM(BF91:BH91)</f>
        <v>0.814507197174</v>
      </c>
      <c r="BJ91" s="88">
        <f t="shared" si="26"/>
        <v>0</v>
      </c>
      <c r="BK91" s="88">
        <f t="shared" si="16"/>
        <v>0</v>
      </c>
      <c r="BL91" s="88">
        <f t="shared" si="27"/>
        <v>0.86197599999999996</v>
      </c>
      <c r="BM91" s="88">
        <f t="shared" si="17"/>
        <v>0</v>
      </c>
      <c r="BN91" s="89">
        <f t="shared" si="28"/>
        <v>0.86197599999999996</v>
      </c>
      <c r="BO91" s="85">
        <f t="shared" si="29"/>
        <v>0</v>
      </c>
      <c r="BP91" s="85">
        <f t="shared" si="18"/>
        <v>0</v>
      </c>
      <c r="BQ91" s="90">
        <f t="shared" si="30"/>
        <v>0</v>
      </c>
      <c r="BR91" s="85">
        <f t="shared" si="19"/>
        <v>0</v>
      </c>
      <c r="BS91" s="91">
        <v>0</v>
      </c>
      <c r="BT91" s="92">
        <f t="shared" si="31"/>
        <v>0.86197599999999996</v>
      </c>
      <c r="BU91" s="25">
        <v>12.950942</v>
      </c>
    </row>
    <row r="92" spans="1:73" ht="15.6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>
        <v>0</v>
      </c>
      <c r="AK92" s="80"/>
      <c r="AL92" s="80">
        <v>0</v>
      </c>
      <c r="AM92" s="80"/>
      <c r="AN92" s="80"/>
      <c r="AO92" s="80">
        <v>0.86197599999999996</v>
      </c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1">
        <f t="shared" si="20"/>
        <v>0.86197599999999996</v>
      </c>
      <c r="BD92" s="82"/>
      <c r="BE92" s="83">
        <f t="shared" si="21"/>
        <v>0.86197599999999996</v>
      </c>
      <c r="BF92" s="84">
        <f t="shared" si="22"/>
        <v>0.814507197174</v>
      </c>
      <c r="BG92" s="85">
        <f t="shared" si="23"/>
        <v>0</v>
      </c>
      <c r="BH92" s="86">
        <f t="shared" si="24"/>
        <v>0</v>
      </c>
      <c r="BI92" s="94">
        <f t="shared" si="25"/>
        <v>0.814507197174</v>
      </c>
      <c r="BJ92" s="88">
        <f t="shared" si="26"/>
        <v>0</v>
      </c>
      <c r="BK92" s="88">
        <f t="shared" si="16"/>
        <v>0</v>
      </c>
      <c r="BL92" s="88">
        <f t="shared" si="27"/>
        <v>0.86197599999999996</v>
      </c>
      <c r="BM92" s="88">
        <f t="shared" si="17"/>
        <v>0</v>
      </c>
      <c r="BN92" s="89">
        <f t="shared" si="28"/>
        <v>0.86197599999999996</v>
      </c>
      <c r="BO92" s="85">
        <f t="shared" si="29"/>
        <v>0</v>
      </c>
      <c r="BP92" s="85">
        <f t="shared" si="18"/>
        <v>0</v>
      </c>
      <c r="BQ92" s="90">
        <f t="shared" si="30"/>
        <v>0</v>
      </c>
      <c r="BR92" s="85">
        <f t="shared" si="19"/>
        <v>0</v>
      </c>
      <c r="BS92" s="91">
        <v>0</v>
      </c>
      <c r="BT92" s="92">
        <f t="shared" si="31"/>
        <v>0.86197599999999996</v>
      </c>
      <c r="BU92" s="25">
        <v>0</v>
      </c>
    </row>
    <row r="93" spans="1:73" ht="15.6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>
        <v>0</v>
      </c>
      <c r="AK93" s="80"/>
      <c r="AL93" s="80">
        <v>0</v>
      </c>
      <c r="AM93" s="80"/>
      <c r="AN93" s="80"/>
      <c r="AO93" s="80">
        <v>0</v>
      </c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1">
        <f t="shared" si="20"/>
        <v>0</v>
      </c>
      <c r="BD93" s="82"/>
      <c r="BE93" s="83">
        <f t="shared" si="21"/>
        <v>0</v>
      </c>
      <c r="BF93" s="84">
        <f t="shared" si="22"/>
        <v>0</v>
      </c>
      <c r="BG93" s="85">
        <f t="shared" si="23"/>
        <v>0</v>
      </c>
      <c r="BH93" s="86">
        <f t="shared" si="24"/>
        <v>0</v>
      </c>
      <c r="BI93" s="94">
        <f t="shared" si="25"/>
        <v>0</v>
      </c>
      <c r="BJ93" s="88">
        <f t="shared" si="26"/>
        <v>0</v>
      </c>
      <c r="BK93" s="88">
        <f t="shared" si="16"/>
        <v>0</v>
      </c>
      <c r="BL93" s="88">
        <f t="shared" si="27"/>
        <v>0</v>
      </c>
      <c r="BM93" s="88">
        <f t="shared" si="17"/>
        <v>0</v>
      </c>
      <c r="BN93" s="89">
        <f t="shared" si="28"/>
        <v>0</v>
      </c>
      <c r="BO93" s="85">
        <f t="shared" si="29"/>
        <v>0</v>
      </c>
      <c r="BP93" s="85">
        <f t="shared" si="18"/>
        <v>0</v>
      </c>
      <c r="BQ93" s="90">
        <f t="shared" si="30"/>
        <v>0</v>
      </c>
      <c r="BR93" s="85">
        <f t="shared" si="19"/>
        <v>0</v>
      </c>
      <c r="BS93" s="91">
        <v>0</v>
      </c>
      <c r="BT93" s="92">
        <f t="shared" si="31"/>
        <v>0</v>
      </c>
      <c r="BU93" s="25">
        <v>105.341212</v>
      </c>
    </row>
    <row r="94" spans="1:73" ht="15.6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>
        <v>0</v>
      </c>
      <c r="AK94" s="80"/>
      <c r="AL94" s="80">
        <v>0</v>
      </c>
      <c r="AM94" s="80"/>
      <c r="AN94" s="80"/>
      <c r="AO94" s="80">
        <v>0</v>
      </c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1">
        <f t="shared" si="20"/>
        <v>0</v>
      </c>
      <c r="BD94" s="82"/>
      <c r="BE94" s="83">
        <f t="shared" si="21"/>
        <v>0</v>
      </c>
      <c r="BF94" s="84">
        <f t="shared" si="22"/>
        <v>0</v>
      </c>
      <c r="BG94" s="85">
        <f t="shared" si="23"/>
        <v>0</v>
      </c>
      <c r="BH94" s="86">
        <f t="shared" si="24"/>
        <v>0</v>
      </c>
      <c r="BI94" s="94">
        <f t="shared" si="25"/>
        <v>0</v>
      </c>
      <c r="BJ94" s="88">
        <f t="shared" si="26"/>
        <v>0</v>
      </c>
      <c r="BK94" s="88">
        <f t="shared" si="16"/>
        <v>0</v>
      </c>
      <c r="BL94" s="88">
        <f t="shared" si="27"/>
        <v>0</v>
      </c>
      <c r="BM94" s="88">
        <f t="shared" si="17"/>
        <v>0</v>
      </c>
      <c r="BN94" s="89">
        <f t="shared" si="28"/>
        <v>0</v>
      </c>
      <c r="BO94" s="85">
        <f t="shared" si="29"/>
        <v>0</v>
      </c>
      <c r="BP94" s="85">
        <f t="shared" si="18"/>
        <v>0</v>
      </c>
      <c r="BQ94" s="90">
        <f t="shared" si="30"/>
        <v>0</v>
      </c>
      <c r="BR94" s="85">
        <f t="shared" si="19"/>
        <v>0</v>
      </c>
      <c r="BS94" s="91">
        <v>0</v>
      </c>
      <c r="BT94" s="92">
        <f t="shared" si="31"/>
        <v>0</v>
      </c>
      <c r="BU94" s="25">
        <v>33.587981999999997</v>
      </c>
    </row>
    <row r="95" spans="1:73" ht="15.6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>
        <v>0</v>
      </c>
      <c r="AK95" s="80"/>
      <c r="AL95" s="80">
        <v>0</v>
      </c>
      <c r="AM95" s="80"/>
      <c r="AN95" s="80"/>
      <c r="AO95" s="80">
        <v>0</v>
      </c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1">
        <f t="shared" si="20"/>
        <v>0</v>
      </c>
      <c r="BD95" s="82"/>
      <c r="BE95" s="83">
        <f t="shared" si="21"/>
        <v>0</v>
      </c>
      <c r="BF95" s="84">
        <f t="shared" si="22"/>
        <v>0</v>
      </c>
      <c r="BG95" s="85">
        <f t="shared" si="23"/>
        <v>0</v>
      </c>
      <c r="BH95" s="86">
        <f t="shared" si="24"/>
        <v>0</v>
      </c>
      <c r="BI95" s="94">
        <f t="shared" si="25"/>
        <v>0</v>
      </c>
      <c r="BJ95" s="88">
        <f t="shared" si="26"/>
        <v>0</v>
      </c>
      <c r="BK95" s="88">
        <f t="shared" si="16"/>
        <v>0</v>
      </c>
      <c r="BL95" s="88">
        <f t="shared" si="27"/>
        <v>0</v>
      </c>
      <c r="BM95" s="88">
        <f t="shared" si="17"/>
        <v>0</v>
      </c>
      <c r="BN95" s="89">
        <f t="shared" si="28"/>
        <v>0</v>
      </c>
      <c r="BO95" s="85">
        <f t="shared" si="29"/>
        <v>0</v>
      </c>
      <c r="BP95" s="85">
        <f t="shared" si="18"/>
        <v>0</v>
      </c>
      <c r="BQ95" s="90">
        <f t="shared" si="30"/>
        <v>0</v>
      </c>
      <c r="BR95" s="85">
        <f t="shared" si="19"/>
        <v>0</v>
      </c>
      <c r="BS95" s="91">
        <v>0</v>
      </c>
      <c r="BT95" s="92">
        <f t="shared" si="31"/>
        <v>0</v>
      </c>
      <c r="BU95" s="25">
        <v>103.127178</v>
      </c>
    </row>
    <row r="96" spans="1:73" ht="15.6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>
        <v>0</v>
      </c>
      <c r="AK96" s="80"/>
      <c r="AL96" s="80">
        <v>0</v>
      </c>
      <c r="AM96" s="80"/>
      <c r="AN96" s="80"/>
      <c r="AO96" s="80">
        <v>0</v>
      </c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1">
        <f t="shared" si="20"/>
        <v>0</v>
      </c>
      <c r="BD96" s="82"/>
      <c r="BE96" s="83">
        <f t="shared" si="21"/>
        <v>0</v>
      </c>
      <c r="BF96" s="84">
        <f t="shared" si="22"/>
        <v>0</v>
      </c>
      <c r="BG96" s="85">
        <f t="shared" si="23"/>
        <v>0</v>
      </c>
      <c r="BH96" s="86">
        <f t="shared" si="24"/>
        <v>0</v>
      </c>
      <c r="BI96" s="94">
        <f t="shared" si="25"/>
        <v>0</v>
      </c>
      <c r="BJ96" s="88">
        <f t="shared" si="26"/>
        <v>0</v>
      </c>
      <c r="BK96" s="88">
        <f t="shared" si="16"/>
        <v>0</v>
      </c>
      <c r="BL96" s="88">
        <f t="shared" si="27"/>
        <v>0</v>
      </c>
      <c r="BM96" s="88">
        <f t="shared" si="17"/>
        <v>0</v>
      </c>
      <c r="BN96" s="89">
        <f t="shared" si="28"/>
        <v>0</v>
      </c>
      <c r="BO96" s="85">
        <f t="shared" si="29"/>
        <v>0</v>
      </c>
      <c r="BP96" s="85">
        <f t="shared" si="18"/>
        <v>0</v>
      </c>
      <c r="BQ96" s="90">
        <f t="shared" si="30"/>
        <v>0</v>
      </c>
      <c r="BR96" s="85">
        <f t="shared" si="19"/>
        <v>0</v>
      </c>
      <c r="BS96" s="91">
        <v>0</v>
      </c>
      <c r="BT96" s="92">
        <f t="shared" si="31"/>
        <v>0</v>
      </c>
      <c r="BU96" s="25">
        <v>83.186248000000006</v>
      </c>
    </row>
    <row r="97" spans="1:73" ht="15.6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>
        <v>0</v>
      </c>
      <c r="AK97" s="80"/>
      <c r="AL97" s="80">
        <v>0</v>
      </c>
      <c r="AM97" s="80"/>
      <c r="AN97" s="80"/>
      <c r="AO97" s="80">
        <v>0</v>
      </c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1">
        <f t="shared" si="20"/>
        <v>0</v>
      </c>
      <c r="BD97" s="82"/>
      <c r="BE97" s="83">
        <f t="shared" si="21"/>
        <v>0</v>
      </c>
      <c r="BF97" s="84">
        <f t="shared" si="22"/>
        <v>0</v>
      </c>
      <c r="BG97" s="85">
        <f t="shared" si="23"/>
        <v>0</v>
      </c>
      <c r="BH97" s="86">
        <f t="shared" si="24"/>
        <v>0</v>
      </c>
      <c r="BI97" s="94">
        <f t="shared" si="25"/>
        <v>0</v>
      </c>
      <c r="BJ97" s="88">
        <f t="shared" si="26"/>
        <v>0</v>
      </c>
      <c r="BK97" s="88">
        <f t="shared" si="16"/>
        <v>0</v>
      </c>
      <c r="BL97" s="88">
        <f t="shared" si="27"/>
        <v>0</v>
      </c>
      <c r="BM97" s="88">
        <f t="shared" si="17"/>
        <v>0</v>
      </c>
      <c r="BN97" s="89">
        <f t="shared" si="28"/>
        <v>0</v>
      </c>
      <c r="BO97" s="85">
        <f t="shared" si="29"/>
        <v>0</v>
      </c>
      <c r="BP97" s="85">
        <f t="shared" si="18"/>
        <v>0</v>
      </c>
      <c r="BQ97" s="90">
        <f t="shared" si="30"/>
        <v>0</v>
      </c>
      <c r="BR97" s="85">
        <f t="shared" si="19"/>
        <v>0</v>
      </c>
      <c r="BS97" s="91">
        <v>0</v>
      </c>
      <c r="BT97" s="92">
        <f t="shared" si="31"/>
        <v>0</v>
      </c>
      <c r="BU97" s="25">
        <v>85.384585000000001</v>
      </c>
    </row>
    <row r="98" spans="1:73" ht="15.6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>
        <v>0</v>
      </c>
      <c r="AK98" s="80"/>
      <c r="AL98" s="80">
        <v>0</v>
      </c>
      <c r="AM98" s="80"/>
      <c r="AN98" s="80"/>
      <c r="AO98" s="80">
        <v>0</v>
      </c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1">
        <f t="shared" si="20"/>
        <v>0</v>
      </c>
      <c r="BD98" s="82"/>
      <c r="BE98" s="83">
        <f t="shared" si="21"/>
        <v>0</v>
      </c>
      <c r="BF98" s="84">
        <f t="shared" si="22"/>
        <v>0</v>
      </c>
      <c r="BG98" s="85">
        <f t="shared" si="23"/>
        <v>0</v>
      </c>
      <c r="BH98" s="86">
        <f t="shared" si="24"/>
        <v>0</v>
      </c>
      <c r="BI98" s="94">
        <f t="shared" si="25"/>
        <v>0</v>
      </c>
      <c r="BJ98" s="88">
        <f t="shared" si="26"/>
        <v>0</v>
      </c>
      <c r="BK98" s="88">
        <f t="shared" si="16"/>
        <v>0</v>
      </c>
      <c r="BL98" s="88">
        <f t="shared" si="27"/>
        <v>0</v>
      </c>
      <c r="BM98" s="88">
        <f t="shared" si="17"/>
        <v>0</v>
      </c>
      <c r="BN98" s="89">
        <f t="shared" si="28"/>
        <v>0</v>
      </c>
      <c r="BO98" s="85">
        <f t="shared" si="29"/>
        <v>0</v>
      </c>
      <c r="BP98" s="85">
        <f t="shared" si="18"/>
        <v>0</v>
      </c>
      <c r="BQ98" s="90">
        <f t="shared" si="30"/>
        <v>0</v>
      </c>
      <c r="BR98" s="85">
        <f t="shared" si="19"/>
        <v>0</v>
      </c>
      <c r="BS98" s="91">
        <v>0</v>
      </c>
      <c r="BT98" s="92">
        <f t="shared" si="31"/>
        <v>0</v>
      </c>
      <c r="BU98" s="25">
        <v>59.067110999999997</v>
      </c>
    </row>
    <row r="99" spans="1:73" ht="15.6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>
        <v>0</v>
      </c>
      <c r="AK99" s="80"/>
      <c r="AL99" s="80">
        <v>0</v>
      </c>
      <c r="AM99" s="80"/>
      <c r="AN99" s="80"/>
      <c r="AO99" s="80">
        <v>0</v>
      </c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1">
        <f t="shared" si="20"/>
        <v>0</v>
      </c>
      <c r="BD99" s="82"/>
      <c r="BE99" s="83">
        <f t="shared" si="21"/>
        <v>0</v>
      </c>
      <c r="BF99" s="84">
        <f t="shared" si="22"/>
        <v>0</v>
      </c>
      <c r="BG99" s="85">
        <f t="shared" si="23"/>
        <v>0</v>
      </c>
      <c r="BH99" s="86">
        <f t="shared" si="24"/>
        <v>0</v>
      </c>
      <c r="BI99" s="94">
        <f t="shared" si="25"/>
        <v>0</v>
      </c>
      <c r="BJ99" s="88">
        <f t="shared" si="26"/>
        <v>0</v>
      </c>
      <c r="BK99" s="88">
        <f t="shared" si="16"/>
        <v>0</v>
      </c>
      <c r="BL99" s="88">
        <f t="shared" si="27"/>
        <v>0</v>
      </c>
      <c r="BM99" s="88">
        <f t="shared" si="17"/>
        <v>0</v>
      </c>
      <c r="BN99" s="89">
        <f t="shared" si="28"/>
        <v>0</v>
      </c>
      <c r="BO99" s="85">
        <f t="shared" si="29"/>
        <v>0</v>
      </c>
      <c r="BP99" s="85">
        <f t="shared" si="18"/>
        <v>0</v>
      </c>
      <c r="BQ99" s="90">
        <f t="shared" si="30"/>
        <v>0</v>
      </c>
      <c r="BR99" s="85">
        <f t="shared" si="19"/>
        <v>0</v>
      </c>
      <c r="BS99" s="91">
        <v>0</v>
      </c>
      <c r="BT99" s="92">
        <f t="shared" si="31"/>
        <v>0</v>
      </c>
      <c r="BU99" s="25">
        <v>59.067110999999997</v>
      </c>
    </row>
    <row r="100" spans="1:73" ht="15.6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>
        <v>0</v>
      </c>
      <c r="AK100" s="80"/>
      <c r="AL100" s="80">
        <v>0</v>
      </c>
      <c r="AM100" s="80"/>
      <c r="AN100" s="80"/>
      <c r="AO100" s="80">
        <v>0</v>
      </c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1">
        <f t="shared" si="20"/>
        <v>0</v>
      </c>
      <c r="BD100" s="82"/>
      <c r="BE100" s="83">
        <f t="shared" si="21"/>
        <v>0</v>
      </c>
      <c r="BF100" s="84">
        <f t="shared" si="22"/>
        <v>0</v>
      </c>
      <c r="BG100" s="85">
        <f t="shared" si="23"/>
        <v>0</v>
      </c>
      <c r="BH100" s="86">
        <f t="shared" si="24"/>
        <v>0</v>
      </c>
      <c r="BI100" s="94">
        <f t="shared" si="25"/>
        <v>0</v>
      </c>
      <c r="BJ100" s="88">
        <f t="shared" si="26"/>
        <v>0</v>
      </c>
      <c r="BK100" s="88">
        <f t="shared" si="16"/>
        <v>0</v>
      </c>
      <c r="BL100" s="88">
        <f t="shared" si="27"/>
        <v>0</v>
      </c>
      <c r="BM100" s="88">
        <f t="shared" si="17"/>
        <v>0</v>
      </c>
      <c r="BN100" s="89">
        <f t="shared" si="28"/>
        <v>0</v>
      </c>
      <c r="BO100" s="85">
        <f t="shared" si="29"/>
        <v>0</v>
      </c>
      <c r="BP100" s="85">
        <f t="shared" si="18"/>
        <v>0</v>
      </c>
      <c r="BQ100" s="90">
        <f t="shared" si="30"/>
        <v>0</v>
      </c>
      <c r="BR100" s="85">
        <f t="shared" si="19"/>
        <v>0</v>
      </c>
      <c r="BS100" s="91">
        <v>0</v>
      </c>
      <c r="BT100" s="92">
        <f t="shared" si="31"/>
        <v>0</v>
      </c>
      <c r="BU100" s="25">
        <v>59.067110999999997</v>
      </c>
    </row>
    <row r="101" spans="1:73" ht="15.6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>
        <v>0</v>
      </c>
      <c r="AK101" s="80"/>
      <c r="AL101" s="80">
        <v>0</v>
      </c>
      <c r="AM101" s="80"/>
      <c r="AN101" s="80"/>
      <c r="AO101" s="80">
        <v>0</v>
      </c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1">
        <f t="shared" si="20"/>
        <v>0</v>
      </c>
      <c r="BD101" s="82"/>
      <c r="BE101" s="83">
        <f t="shared" si="21"/>
        <v>0</v>
      </c>
      <c r="BF101" s="84">
        <f t="shared" si="22"/>
        <v>0</v>
      </c>
      <c r="BG101" s="85">
        <f t="shared" si="23"/>
        <v>0</v>
      </c>
      <c r="BH101" s="86">
        <f t="shared" si="24"/>
        <v>0</v>
      </c>
      <c r="BI101" s="94">
        <f>SUM(BF101:BH101)</f>
        <v>0</v>
      </c>
      <c r="BJ101" s="88">
        <f t="shared" si="26"/>
        <v>0</v>
      </c>
      <c r="BK101" s="88">
        <f t="shared" si="16"/>
        <v>0</v>
      </c>
      <c r="BL101" s="88">
        <f t="shared" si="27"/>
        <v>0</v>
      </c>
      <c r="BM101" s="88">
        <f t="shared" si="17"/>
        <v>0</v>
      </c>
      <c r="BN101" s="89">
        <f t="shared" si="28"/>
        <v>0</v>
      </c>
      <c r="BO101" s="85">
        <f t="shared" si="29"/>
        <v>0</v>
      </c>
      <c r="BP101" s="85">
        <f t="shared" si="18"/>
        <v>0</v>
      </c>
      <c r="BQ101" s="90">
        <f t="shared" si="30"/>
        <v>0</v>
      </c>
      <c r="BR101" s="85">
        <f t="shared" si="19"/>
        <v>0</v>
      </c>
      <c r="BS101" s="91">
        <v>0</v>
      </c>
      <c r="BT101" s="92">
        <f t="shared" si="31"/>
        <v>0</v>
      </c>
      <c r="BU101" s="25">
        <v>80.181548000000006</v>
      </c>
    </row>
    <row r="102" spans="1:73" ht="15.6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>
        <v>0</v>
      </c>
      <c r="AK102" s="80"/>
      <c r="AL102" s="80">
        <v>0</v>
      </c>
      <c r="AM102" s="80"/>
      <c r="AN102" s="80"/>
      <c r="AO102" s="80">
        <v>0</v>
      </c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1">
        <f t="shared" si="20"/>
        <v>0</v>
      </c>
      <c r="BD102" s="82"/>
      <c r="BE102" s="83">
        <f t="shared" si="21"/>
        <v>0</v>
      </c>
      <c r="BF102" s="84">
        <f t="shared" si="22"/>
        <v>0</v>
      </c>
      <c r="BG102" s="85">
        <f t="shared" si="23"/>
        <v>0</v>
      </c>
      <c r="BH102" s="86">
        <f t="shared" si="24"/>
        <v>0</v>
      </c>
      <c r="BI102" s="94">
        <f t="shared" si="25"/>
        <v>0</v>
      </c>
      <c r="BJ102" s="88">
        <f t="shared" si="26"/>
        <v>0</v>
      </c>
      <c r="BK102" s="88">
        <f t="shared" si="16"/>
        <v>0</v>
      </c>
      <c r="BL102" s="88">
        <f t="shared" si="27"/>
        <v>0</v>
      </c>
      <c r="BM102" s="88">
        <f t="shared" si="17"/>
        <v>0</v>
      </c>
      <c r="BN102" s="89">
        <f t="shared" si="28"/>
        <v>0</v>
      </c>
      <c r="BO102" s="85">
        <f t="shared" si="29"/>
        <v>0</v>
      </c>
      <c r="BP102" s="85">
        <f t="shared" si="18"/>
        <v>0</v>
      </c>
      <c r="BQ102" s="90">
        <f t="shared" si="30"/>
        <v>0</v>
      </c>
      <c r="BR102" s="85">
        <f t="shared" si="19"/>
        <v>0</v>
      </c>
      <c r="BS102" s="91">
        <v>0</v>
      </c>
      <c r="BT102" s="92">
        <f t="shared" si="31"/>
        <v>0</v>
      </c>
      <c r="BU102" s="25">
        <v>109.270383</v>
      </c>
    </row>
    <row r="103" spans="1:73" ht="15.6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>
        <v>0</v>
      </c>
      <c r="AK103" s="80"/>
      <c r="AL103" s="80">
        <v>0</v>
      </c>
      <c r="AM103" s="80"/>
      <c r="AN103" s="80"/>
      <c r="AO103" s="80">
        <v>0</v>
      </c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1">
        <f t="shared" si="20"/>
        <v>0</v>
      </c>
      <c r="BD103" s="82"/>
      <c r="BE103" s="83">
        <f t="shared" si="21"/>
        <v>0</v>
      </c>
      <c r="BF103" s="84">
        <f t="shared" si="22"/>
        <v>0</v>
      </c>
      <c r="BG103" s="85">
        <f t="shared" si="23"/>
        <v>0</v>
      </c>
      <c r="BH103" s="86">
        <f t="shared" si="24"/>
        <v>0</v>
      </c>
      <c r="BI103" s="94">
        <f t="shared" si="25"/>
        <v>0</v>
      </c>
      <c r="BJ103" s="88">
        <f t="shared" si="26"/>
        <v>0</v>
      </c>
      <c r="BK103" s="88">
        <f t="shared" si="16"/>
        <v>0</v>
      </c>
      <c r="BL103" s="88">
        <f t="shared" si="27"/>
        <v>0</v>
      </c>
      <c r="BM103" s="88">
        <f t="shared" si="17"/>
        <v>0</v>
      </c>
      <c r="BN103" s="89">
        <f t="shared" si="28"/>
        <v>0</v>
      </c>
      <c r="BO103" s="85">
        <f t="shared" si="29"/>
        <v>0</v>
      </c>
      <c r="BP103" s="85">
        <f t="shared" si="18"/>
        <v>0</v>
      </c>
      <c r="BQ103" s="90">
        <f t="shared" si="30"/>
        <v>0</v>
      </c>
      <c r="BR103" s="85">
        <f t="shared" si="19"/>
        <v>0</v>
      </c>
      <c r="BS103" s="91">
        <v>0</v>
      </c>
      <c r="BT103" s="92">
        <f t="shared" si="31"/>
        <v>0</v>
      </c>
      <c r="BU103" s="25">
        <v>143.62516400000001</v>
      </c>
    </row>
    <row r="104" spans="1:73" ht="16.2" thickBot="1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>
        <v>0</v>
      </c>
      <c r="AK104" s="80"/>
      <c r="AL104" s="80">
        <v>0</v>
      </c>
      <c r="AM104" s="80"/>
      <c r="AN104" s="80"/>
      <c r="AO104" s="80">
        <v>0</v>
      </c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1">
        <f t="shared" si="20"/>
        <v>0</v>
      </c>
      <c r="BD104" s="82"/>
      <c r="BE104" s="83">
        <f t="shared" si="21"/>
        <v>0</v>
      </c>
      <c r="BF104" s="84">
        <f t="shared" si="22"/>
        <v>0</v>
      </c>
      <c r="BG104" s="85">
        <f t="shared" si="23"/>
        <v>0</v>
      </c>
      <c r="BH104" s="86">
        <f t="shared" si="24"/>
        <v>0</v>
      </c>
      <c r="BI104" s="95">
        <f>SUM(BF104:BH104)</f>
        <v>0</v>
      </c>
      <c r="BJ104" s="88">
        <f t="shared" si="26"/>
        <v>0</v>
      </c>
      <c r="BK104" s="88">
        <f t="shared" si="16"/>
        <v>0</v>
      </c>
      <c r="BL104" s="88">
        <f t="shared" si="27"/>
        <v>0</v>
      </c>
      <c r="BM104" s="88">
        <f t="shared" si="17"/>
        <v>0</v>
      </c>
      <c r="BN104" s="89">
        <f t="shared" si="28"/>
        <v>0</v>
      </c>
      <c r="BO104" s="85">
        <f t="shared" si="29"/>
        <v>0</v>
      </c>
      <c r="BP104" s="85">
        <f t="shared" si="18"/>
        <v>0</v>
      </c>
      <c r="BQ104" s="90">
        <f t="shared" si="30"/>
        <v>0</v>
      </c>
      <c r="BR104" s="85">
        <f t="shared" si="19"/>
        <v>0</v>
      </c>
      <c r="BS104" s="91">
        <v>0</v>
      </c>
      <c r="BT104" s="92">
        <f t="shared" si="31"/>
        <v>0</v>
      </c>
      <c r="BU104" s="25">
        <v>133.63005699999999</v>
      </c>
    </row>
    <row r="105" spans="1:73" ht="24" thickBot="1">
      <c r="A105" s="96" t="s">
        <v>169</v>
      </c>
      <c r="B105" s="97">
        <f t="shared" ref="B105:BB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0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si="32"/>
        <v>0</v>
      </c>
      <c r="X105" s="97">
        <f t="shared" si="32"/>
        <v>0</v>
      </c>
      <c r="Y105" s="97">
        <f t="shared" si="32"/>
        <v>0</v>
      </c>
      <c r="Z105" s="97">
        <f t="shared" si="32"/>
        <v>0</v>
      </c>
      <c r="AA105" s="97">
        <f t="shared" si="32"/>
        <v>0</v>
      </c>
      <c r="AB105" s="97">
        <f t="shared" si="32"/>
        <v>0</v>
      </c>
      <c r="AC105" s="97">
        <f t="shared" si="32"/>
        <v>0</v>
      </c>
      <c r="AD105" s="97">
        <f t="shared" si="32"/>
        <v>0</v>
      </c>
      <c r="AE105" s="97">
        <f t="shared" si="32"/>
        <v>0</v>
      </c>
      <c r="AF105" s="97">
        <f t="shared" si="32"/>
        <v>0</v>
      </c>
      <c r="AG105" s="97">
        <f t="shared" si="32"/>
        <v>0</v>
      </c>
      <c r="AH105" s="97">
        <f t="shared" si="32"/>
        <v>0</v>
      </c>
      <c r="AI105" s="97">
        <f t="shared" si="32"/>
        <v>0</v>
      </c>
      <c r="AJ105" s="97">
        <f t="shared" si="32"/>
        <v>0.51981624999999965</v>
      </c>
      <c r="AK105" s="97">
        <f t="shared" si="32"/>
        <v>0</v>
      </c>
      <c r="AL105" s="97">
        <f t="shared" si="32"/>
        <v>6.7697000000000007E-2</v>
      </c>
      <c r="AM105" s="97">
        <f t="shared" si="32"/>
        <v>0</v>
      </c>
      <c r="AN105" s="97">
        <f t="shared" si="32"/>
        <v>0</v>
      </c>
      <c r="AO105" s="97">
        <f t="shared" si="32"/>
        <v>1.0050480300000006</v>
      </c>
      <c r="AP105" s="97">
        <f t="shared" si="32"/>
        <v>0</v>
      </c>
      <c r="AQ105" s="97">
        <f t="shared" si="32"/>
        <v>0</v>
      </c>
      <c r="AR105" s="97">
        <f t="shared" si="32"/>
        <v>0</v>
      </c>
      <c r="AS105" s="97">
        <f t="shared" si="32"/>
        <v>0</v>
      </c>
      <c r="AT105" s="97">
        <f t="shared" si="32"/>
        <v>0</v>
      </c>
      <c r="AU105" s="97">
        <f t="shared" si="32"/>
        <v>0</v>
      </c>
      <c r="AV105" s="97">
        <f t="shared" si="32"/>
        <v>0</v>
      </c>
      <c r="AW105" s="97">
        <f t="shared" si="32"/>
        <v>0</v>
      </c>
      <c r="AX105" s="97">
        <f t="shared" si="32"/>
        <v>0</v>
      </c>
      <c r="AY105" s="97">
        <f>SUM(AY9:AY104)/400</f>
        <v>0</v>
      </c>
      <c r="AZ105" s="97">
        <f>SUM(AZ9:AZ104)/400</f>
        <v>0</v>
      </c>
      <c r="BA105" s="97">
        <f t="shared" si="32"/>
        <v>0</v>
      </c>
      <c r="BB105" s="97">
        <f t="shared" si="32"/>
        <v>0</v>
      </c>
      <c r="BC105" s="97">
        <f t="shared" ref="BC105" si="33">SUM(BC9:BC104)/400</f>
        <v>1.5925612800000015</v>
      </c>
      <c r="BD105" s="98"/>
      <c r="BE105" s="98">
        <f>SUM(BE9:BE104)/400</f>
        <v>1.5925612800000015</v>
      </c>
      <c r="BF105" s="99" t="e">
        <f>SUM(BF9:BF104)/400</f>
        <v>#REF!</v>
      </c>
      <c r="BG105" s="99" t="e">
        <f>SUM(BG9:BG104)/400</f>
        <v>#REF!</v>
      </c>
      <c r="BH105" s="99">
        <f>SUM(BH9:BH104)/400</f>
        <v>0</v>
      </c>
      <c r="BI105" s="100" t="e">
        <f>SUM(BI9:BI104)/400</f>
        <v>#REF!</v>
      </c>
      <c r="BJ105" s="99">
        <f t="shared" ref="BJ105:BS105" si="34">SUM(BJ9:BJ104)/400</f>
        <v>0</v>
      </c>
      <c r="BK105" s="99">
        <f t="shared" si="34"/>
        <v>0</v>
      </c>
      <c r="BL105" s="99" t="e">
        <f t="shared" si="34"/>
        <v>#REF!</v>
      </c>
      <c r="BM105" s="99">
        <f t="shared" si="34"/>
        <v>0</v>
      </c>
      <c r="BN105" s="99" t="e">
        <f t="shared" si="34"/>
        <v>#REF!</v>
      </c>
      <c r="BO105" s="99" t="e">
        <f t="shared" si="34"/>
        <v>#REF!</v>
      </c>
      <c r="BP105" s="99">
        <f t="shared" si="34"/>
        <v>0</v>
      </c>
      <c r="BQ105" s="99" t="e">
        <f t="shared" si="34"/>
        <v>#REF!</v>
      </c>
      <c r="BR105" s="99">
        <f>SUM(BR9:BR104)/400</f>
        <v>0</v>
      </c>
      <c r="BS105" s="99">
        <f t="shared" si="34"/>
        <v>0</v>
      </c>
      <c r="BT105" s="101" t="e">
        <f>SUM(BT9:BT104)/400</f>
        <v>#REF!</v>
      </c>
    </row>
    <row r="106" spans="1:73">
      <c r="C106" s="103" t="s">
        <v>170</v>
      </c>
    </row>
    <row r="107" spans="1:73">
      <c r="A107" s="25" t="s">
        <v>171</v>
      </c>
      <c r="B107" s="102">
        <v>3.43</v>
      </c>
      <c r="C107" s="102">
        <v>10.91</v>
      </c>
      <c r="D107" s="102">
        <v>8.26</v>
      </c>
      <c r="E107" s="102">
        <v>3.6</v>
      </c>
      <c r="F107" s="102">
        <v>10.91</v>
      </c>
      <c r="G107" s="102">
        <v>9.76</v>
      </c>
      <c r="M107" s="102">
        <v>3.78</v>
      </c>
      <c r="N107" s="102">
        <v>10.73</v>
      </c>
      <c r="O107" s="102">
        <v>8.7799999999999994</v>
      </c>
      <c r="Q107" s="102">
        <v>4.54</v>
      </c>
      <c r="X107" s="102">
        <v>3.21</v>
      </c>
      <c r="AJ107" s="102">
        <v>2.19</v>
      </c>
      <c r="AK107" s="102">
        <v>2.0299999999999998</v>
      </c>
      <c r="AL107" s="102">
        <v>2.82</v>
      </c>
      <c r="AO107" s="102">
        <v>1.97</v>
      </c>
      <c r="AU107" s="102">
        <v>4</v>
      </c>
      <c r="AW107" s="102">
        <v>3.84</v>
      </c>
      <c r="AX107" s="102">
        <v>3.75</v>
      </c>
      <c r="AY107" s="102">
        <v>4.1100000000000003</v>
      </c>
      <c r="AZ107" s="102">
        <v>4.1100000000000003</v>
      </c>
      <c r="BB107" s="105"/>
      <c r="BC107" s="105"/>
      <c r="BD107" s="105"/>
    </row>
    <row r="108" spans="1:73">
      <c r="A108" s="25" t="s">
        <v>172</v>
      </c>
      <c r="B108" s="102">
        <f>B105*1000*B107</f>
        <v>0</v>
      </c>
      <c r="C108" s="102">
        <f t="shared" ref="C108:BB108" si="35">C105*1000*C107</f>
        <v>0</v>
      </c>
      <c r="D108" s="102">
        <f t="shared" si="35"/>
        <v>0</v>
      </c>
      <c r="E108" s="102">
        <f t="shared" si="35"/>
        <v>0</v>
      </c>
      <c r="F108" s="102">
        <f t="shared" si="35"/>
        <v>0</v>
      </c>
      <c r="G108" s="102">
        <f t="shared" si="35"/>
        <v>0</v>
      </c>
      <c r="H108" s="102">
        <f t="shared" si="35"/>
        <v>0</v>
      </c>
      <c r="I108" s="102">
        <f t="shared" si="35"/>
        <v>0</v>
      </c>
      <c r="J108" s="102">
        <f t="shared" si="35"/>
        <v>0</v>
      </c>
      <c r="K108" s="102">
        <f t="shared" si="35"/>
        <v>0</v>
      </c>
      <c r="L108" s="102">
        <f t="shared" si="35"/>
        <v>0</v>
      </c>
      <c r="M108" s="102">
        <f t="shared" si="35"/>
        <v>0</v>
      </c>
      <c r="N108" s="102">
        <f t="shared" si="35"/>
        <v>0</v>
      </c>
      <c r="O108" s="102">
        <f t="shared" si="35"/>
        <v>0</v>
      </c>
      <c r="P108" s="102">
        <f t="shared" si="35"/>
        <v>0</v>
      </c>
      <c r="Q108" s="102">
        <f t="shared" si="35"/>
        <v>0</v>
      </c>
      <c r="R108" s="102">
        <f t="shared" si="35"/>
        <v>0</v>
      </c>
      <c r="S108" s="102">
        <f t="shared" si="35"/>
        <v>0</v>
      </c>
      <c r="T108" s="102">
        <f t="shared" si="35"/>
        <v>0</v>
      </c>
      <c r="U108" s="102">
        <f t="shared" si="35"/>
        <v>0</v>
      </c>
      <c r="V108" s="102">
        <f t="shared" si="35"/>
        <v>0</v>
      </c>
      <c r="W108" s="102">
        <f t="shared" si="35"/>
        <v>0</v>
      </c>
      <c r="X108" s="102">
        <f t="shared" si="35"/>
        <v>0</v>
      </c>
      <c r="Y108" s="102">
        <f t="shared" si="35"/>
        <v>0</v>
      </c>
      <c r="Z108" s="102">
        <f t="shared" si="35"/>
        <v>0</v>
      </c>
      <c r="AA108" s="102">
        <f t="shared" si="35"/>
        <v>0</v>
      </c>
      <c r="AB108" s="102">
        <f t="shared" si="35"/>
        <v>0</v>
      </c>
      <c r="AC108" s="102">
        <f t="shared" si="35"/>
        <v>0</v>
      </c>
      <c r="AD108" s="102">
        <f t="shared" si="35"/>
        <v>0</v>
      </c>
      <c r="AE108" s="102">
        <f t="shared" si="35"/>
        <v>0</v>
      </c>
      <c r="AF108" s="102">
        <f t="shared" si="35"/>
        <v>0</v>
      </c>
      <c r="AG108" s="102">
        <f t="shared" si="35"/>
        <v>0</v>
      </c>
      <c r="AH108" s="102">
        <f t="shared" si="35"/>
        <v>0</v>
      </c>
      <c r="AI108" s="102">
        <f t="shared" si="35"/>
        <v>0</v>
      </c>
      <c r="AJ108" s="102">
        <f t="shared" si="35"/>
        <v>1138.3975874999992</v>
      </c>
      <c r="AK108" s="102">
        <f t="shared" si="35"/>
        <v>0</v>
      </c>
      <c r="AL108" s="102">
        <f t="shared" si="35"/>
        <v>190.90554</v>
      </c>
      <c r="AM108" s="102">
        <f t="shared" si="35"/>
        <v>0</v>
      </c>
      <c r="AN108" s="102">
        <f t="shared" si="35"/>
        <v>0</v>
      </c>
      <c r="AO108" s="102">
        <f t="shared" si="35"/>
        <v>1979.9446191000011</v>
      </c>
      <c r="AP108" s="102">
        <f t="shared" si="35"/>
        <v>0</v>
      </c>
      <c r="AQ108" s="102">
        <f t="shared" si="35"/>
        <v>0</v>
      </c>
      <c r="AR108" s="102">
        <f t="shared" si="35"/>
        <v>0</v>
      </c>
      <c r="AS108" s="102">
        <f t="shared" si="35"/>
        <v>0</v>
      </c>
      <c r="AT108" s="102">
        <f t="shared" si="35"/>
        <v>0</v>
      </c>
      <c r="AU108" s="102">
        <f t="shared" si="35"/>
        <v>0</v>
      </c>
      <c r="AV108" s="102">
        <f t="shared" si="35"/>
        <v>0</v>
      </c>
      <c r="AW108" s="102">
        <f t="shared" si="35"/>
        <v>0</v>
      </c>
      <c r="AX108" s="102">
        <f t="shared" si="35"/>
        <v>0</v>
      </c>
      <c r="AY108" s="102">
        <f t="shared" si="35"/>
        <v>0</v>
      </c>
      <c r="AZ108" s="102">
        <f t="shared" si="35"/>
        <v>0</v>
      </c>
      <c r="BA108" s="102">
        <f t="shared" si="35"/>
        <v>0</v>
      </c>
      <c r="BB108" s="102">
        <f t="shared" si="35"/>
        <v>0</v>
      </c>
      <c r="BC108" s="102">
        <f>SUM(B108:BB108)</f>
        <v>3309.2477466</v>
      </c>
    </row>
    <row r="109" spans="1:73" ht="28.8">
      <c r="A109" s="25" t="s">
        <v>173</v>
      </c>
      <c r="AM109" s="106"/>
      <c r="BA109" s="107" t="s">
        <v>174</v>
      </c>
      <c r="BC109" s="102">
        <f>IF(BC105=0,0,BC108/BC105/1000)</f>
        <v>2.0779406030768226</v>
      </c>
      <c r="BF109" s="108"/>
    </row>
    <row r="110" spans="1:73" ht="15.6">
      <c r="BG110" s="109"/>
    </row>
    <row r="111" spans="1:73">
      <c r="AZ111" s="102" t="s">
        <v>175</v>
      </c>
    </row>
    <row r="115" spans="56:67" ht="21" customHeight="1">
      <c r="BD115" s="102" t="s">
        <v>176</v>
      </c>
      <c r="BH115" s="110" t="s">
        <v>177</v>
      </c>
      <c r="BO115" s="111"/>
    </row>
    <row r="145" spans="54:54">
      <c r="BB145" s="102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5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2021-07-04T03:46:33Z</dcterms:created>
  <dcterms:modified xsi:type="dcterms:W3CDTF">2021-07-04T03:46:39Z</dcterms:modified>
</cp:coreProperties>
</file>