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Form-2 Entitlement(R0)" sheetId="1" r:id="rId1"/>
  </sheets>
  <externalReferences>
    <externalReference r:id="rId2"/>
  </externalReferences>
  <definedNames>
    <definedName name="dtp">'[1]ACTUAL GENERATION'!$X$11</definedName>
    <definedName name="od">'[1]ACTUAL GENERATION'!$F$11</definedName>
    <definedName name="_xlnm.Print_Area" localSheetId="0">'Form-2 Entitlement(R0)'!$A$8:$BC$105</definedName>
  </definedNames>
  <calcPr calcId="125725"/>
</workbook>
</file>

<file path=xl/calcChain.xml><?xml version="1.0" encoding="utf-8"?>
<calcChain xmlns="http://schemas.openxmlformats.org/spreadsheetml/2006/main">
  <c r="BP104" i="1"/>
  <c r="BM104"/>
  <c r="BL104"/>
  <c r="BK104"/>
  <c r="BJ104"/>
  <c r="BI104"/>
  <c r="BP103"/>
  <c r="BM103"/>
  <c r="BL103"/>
  <c r="BK103"/>
  <c r="BJ103"/>
  <c r="BI103"/>
  <c r="BP102"/>
  <c r="BM102"/>
  <c r="BL102"/>
  <c r="BK102"/>
  <c r="BJ102"/>
  <c r="BI102"/>
  <c r="BP101"/>
  <c r="BM101"/>
  <c r="BL101"/>
  <c r="BK101"/>
  <c r="BJ101"/>
  <c r="BI101"/>
  <c r="BP100"/>
  <c r="BM100"/>
  <c r="BL100"/>
  <c r="BK100"/>
  <c r="BJ100"/>
  <c r="BI100"/>
  <c r="BQ100" s="1"/>
  <c r="BP99"/>
  <c r="BR99" s="1"/>
  <c r="BM99"/>
  <c r="BL99"/>
  <c r="BK99"/>
  <c r="BJ99"/>
  <c r="BI99"/>
  <c r="BQ99" s="1"/>
  <c r="BP98"/>
  <c r="BM98"/>
  <c r="BL98"/>
  <c r="BK98"/>
  <c r="BJ98"/>
  <c r="BI98"/>
  <c r="BQ98" s="1"/>
  <c r="BP97"/>
  <c r="BR97" s="1"/>
  <c r="BM97"/>
  <c r="BL97"/>
  <c r="BK97"/>
  <c r="BJ97"/>
  <c r="BI97"/>
  <c r="BQ97" s="1"/>
  <c r="BP96"/>
  <c r="BM96"/>
  <c r="BL96"/>
  <c r="BK96"/>
  <c r="BJ96"/>
  <c r="BI96"/>
  <c r="BQ96" s="1"/>
  <c r="BP95"/>
  <c r="BR95" s="1"/>
  <c r="BM95"/>
  <c r="BL95"/>
  <c r="BK95"/>
  <c r="BJ95"/>
  <c r="BI95"/>
  <c r="BQ95" s="1"/>
  <c r="BP94"/>
  <c r="BM94"/>
  <c r="BL94"/>
  <c r="BK94"/>
  <c r="BJ94"/>
  <c r="BI94"/>
  <c r="BQ94" s="1"/>
  <c r="BP93"/>
  <c r="BR93" s="1"/>
  <c r="BM93"/>
  <c r="BL93"/>
  <c r="BK93"/>
  <c r="BJ93"/>
  <c r="BI93"/>
  <c r="BQ93" s="1"/>
  <c r="BP92"/>
  <c r="BM92"/>
  <c r="BL92"/>
  <c r="BK92"/>
  <c r="BJ92"/>
  <c r="BI92"/>
  <c r="BQ92" s="1"/>
  <c r="BP91"/>
  <c r="BR91" s="1"/>
  <c r="BM91"/>
  <c r="BL91"/>
  <c r="BK91"/>
  <c r="BJ91"/>
  <c r="BI91"/>
  <c r="BQ91" s="1"/>
  <c r="BP90"/>
  <c r="BM90"/>
  <c r="BL90"/>
  <c r="BK90"/>
  <c r="BJ90"/>
  <c r="BI90"/>
  <c r="BQ90" s="1"/>
  <c r="BP89"/>
  <c r="BR89" s="1"/>
  <c r="BM89"/>
  <c r="BL89"/>
  <c r="BK89"/>
  <c r="BJ89"/>
  <c r="BI89"/>
  <c r="BQ89" s="1"/>
  <c r="BP88"/>
  <c r="BM88"/>
  <c r="BL88"/>
  <c r="BK88"/>
  <c r="BJ88"/>
  <c r="BI88"/>
  <c r="BQ88" s="1"/>
  <c r="BP87"/>
  <c r="BR87" s="1"/>
  <c r="BM87"/>
  <c r="BL87"/>
  <c r="BK87"/>
  <c r="BJ87"/>
  <c r="BI87"/>
  <c r="BQ87" s="1"/>
  <c r="BP86"/>
  <c r="BM86"/>
  <c r="BL86"/>
  <c r="BK86"/>
  <c r="BJ86"/>
  <c r="BI86"/>
  <c r="BQ86" s="1"/>
  <c r="BP85"/>
  <c r="BR85" s="1"/>
  <c r="BM85"/>
  <c r="BL85"/>
  <c r="BK85"/>
  <c r="BJ85"/>
  <c r="BI85"/>
  <c r="BQ85" s="1"/>
  <c r="BP84"/>
  <c r="BM84"/>
  <c r="BL84"/>
  <c r="BK84"/>
  <c r="BJ84"/>
  <c r="BI84"/>
  <c r="BQ84" s="1"/>
  <c r="BP83"/>
  <c r="BR83" s="1"/>
  <c r="BM83"/>
  <c r="BL83"/>
  <c r="BK83"/>
  <c r="BJ83"/>
  <c r="BI83"/>
  <c r="BQ83" s="1"/>
  <c r="BP82"/>
  <c r="BM82"/>
  <c r="BL82"/>
  <c r="BK82"/>
  <c r="BJ82"/>
  <c r="BI82"/>
  <c r="BQ82" s="1"/>
  <c r="BP81"/>
  <c r="BR81" s="1"/>
  <c r="BM81"/>
  <c r="BL81"/>
  <c r="BK81"/>
  <c r="BJ81"/>
  <c r="BI81"/>
  <c r="BQ81" s="1"/>
  <c r="BP80"/>
  <c r="BM80"/>
  <c r="BL80"/>
  <c r="BK80"/>
  <c r="BJ80"/>
  <c r="BI80"/>
  <c r="BQ80" s="1"/>
  <c r="BP79"/>
  <c r="BR79" s="1"/>
  <c r="BM79"/>
  <c r="BL79"/>
  <c r="BK79"/>
  <c r="BJ79"/>
  <c r="BI79"/>
  <c r="BQ79" s="1"/>
  <c r="BP78"/>
  <c r="BM78"/>
  <c r="BL78"/>
  <c r="BK78"/>
  <c r="BJ78"/>
  <c r="BI78"/>
  <c r="BQ78" s="1"/>
  <c r="BP77"/>
  <c r="BR77" s="1"/>
  <c r="BM77"/>
  <c r="BL77"/>
  <c r="BK77"/>
  <c r="BJ77"/>
  <c r="BI77"/>
  <c r="BQ77" s="1"/>
  <c r="BP76"/>
  <c r="BM76"/>
  <c r="BL76"/>
  <c r="BK76"/>
  <c r="BJ76"/>
  <c r="BI76"/>
  <c r="BQ76" s="1"/>
  <c r="BP75"/>
  <c r="BR75" s="1"/>
  <c r="BM75"/>
  <c r="BL75"/>
  <c r="BK75"/>
  <c r="BJ75"/>
  <c r="BI75"/>
  <c r="BQ75" s="1"/>
  <c r="BP74"/>
  <c r="BM74"/>
  <c r="BL74"/>
  <c r="BK74"/>
  <c r="BJ74"/>
  <c r="BI74"/>
  <c r="BQ74" s="1"/>
  <c r="BP73"/>
  <c r="BR73" s="1"/>
  <c r="BM73"/>
  <c r="BL73"/>
  <c r="BK73"/>
  <c r="BJ73"/>
  <c r="BI73"/>
  <c r="BQ73" s="1"/>
  <c r="BP72"/>
  <c r="BM72"/>
  <c r="BL72"/>
  <c r="BK72"/>
  <c r="BJ72"/>
  <c r="BI72"/>
  <c r="BQ72" s="1"/>
  <c r="BP71"/>
  <c r="BR71" s="1"/>
  <c r="BM71"/>
  <c r="BL71"/>
  <c r="BK71"/>
  <c r="BJ71"/>
  <c r="BI71"/>
  <c r="BQ71" s="1"/>
  <c r="BP70"/>
  <c r="BM70"/>
  <c r="BL70"/>
  <c r="BK70"/>
  <c r="BJ70"/>
  <c r="BI70"/>
  <c r="BQ70" s="1"/>
  <c r="BP69"/>
  <c r="BR69" s="1"/>
  <c r="BM69"/>
  <c r="BL69"/>
  <c r="BK69"/>
  <c r="BJ69"/>
  <c r="BI69"/>
  <c r="BQ69" s="1"/>
  <c r="BP68"/>
  <c r="BM68"/>
  <c r="BL68"/>
  <c r="BK68"/>
  <c r="BJ68"/>
  <c r="BI68"/>
  <c r="BQ68" s="1"/>
  <c r="BP67"/>
  <c r="BR67" s="1"/>
  <c r="BM67"/>
  <c r="BL67"/>
  <c r="BK67"/>
  <c r="BJ67"/>
  <c r="BI67"/>
  <c r="BQ67" s="1"/>
  <c r="BP66"/>
  <c r="BM66"/>
  <c r="BL66"/>
  <c r="BK66"/>
  <c r="BJ66"/>
  <c r="BI66"/>
  <c r="BQ66" s="1"/>
  <c r="BP65"/>
  <c r="BR65" s="1"/>
  <c r="BM65"/>
  <c r="BL65"/>
  <c r="BK65"/>
  <c r="BJ65"/>
  <c r="BI65"/>
  <c r="BQ65" s="1"/>
  <c r="BP64"/>
  <c r="BM64"/>
  <c r="BL64"/>
  <c r="BK64"/>
  <c r="BJ64"/>
  <c r="BI64"/>
  <c r="BQ64" s="1"/>
  <c r="BP63"/>
  <c r="BR63" s="1"/>
  <c r="BM63"/>
  <c r="BL63"/>
  <c r="BK63"/>
  <c r="BJ63"/>
  <c r="BI63"/>
  <c r="BQ63" s="1"/>
  <c r="BP62"/>
  <c r="BM62"/>
  <c r="BL62"/>
  <c r="BK62"/>
  <c r="BJ62"/>
  <c r="BI62"/>
  <c r="BQ62" s="1"/>
  <c r="BP61"/>
  <c r="BR61" s="1"/>
  <c r="BM61"/>
  <c r="BL61"/>
  <c r="BK61"/>
  <c r="BJ61"/>
  <c r="BI61"/>
  <c r="BQ61" s="1"/>
  <c r="BP60"/>
  <c r="BM60"/>
  <c r="BL60"/>
  <c r="BK60"/>
  <c r="BJ60"/>
  <c r="BI60"/>
  <c r="BQ60" s="1"/>
  <c r="BP59"/>
  <c r="BP105" s="1"/>
  <c r="BM59"/>
  <c r="BL59"/>
  <c r="BL105" s="1"/>
  <c r="BK59"/>
  <c r="BK105" s="1"/>
  <c r="BJ59"/>
  <c r="BJ105" s="1"/>
  <c r="BI59"/>
  <c r="BI105" s="1"/>
  <c r="BM58"/>
  <c r="BM57"/>
  <c r="BM56"/>
  <c r="BM55"/>
  <c r="BM54"/>
  <c r="BM53"/>
  <c r="BM52"/>
  <c r="BM51"/>
  <c r="BM50"/>
  <c r="BM49"/>
  <c r="BM48"/>
  <c r="BM47"/>
  <c r="BM46"/>
  <c r="BM45"/>
  <c r="BM44"/>
  <c r="BM43"/>
  <c r="BM42"/>
  <c r="BM41"/>
  <c r="BM40"/>
  <c r="BM39"/>
  <c r="BM38"/>
  <c r="BM37"/>
  <c r="BM36"/>
  <c r="BM35"/>
  <c r="BM34"/>
  <c r="BM33"/>
  <c r="BM32"/>
  <c r="BM31"/>
  <c r="BM30"/>
  <c r="BM29"/>
  <c r="BM28"/>
  <c r="BM27"/>
  <c r="BM26"/>
  <c r="BM25"/>
  <c r="BM24"/>
  <c r="BM23"/>
  <c r="BM22"/>
  <c r="BM21"/>
  <c r="BM20"/>
  <c r="BM19"/>
  <c r="BM18"/>
  <c r="BM17"/>
  <c r="BM16"/>
  <c r="BM15"/>
  <c r="BM14"/>
  <c r="BM13"/>
  <c r="BM12"/>
  <c r="BM11"/>
  <c r="BM10"/>
  <c r="BM9"/>
  <c r="BM105" s="1"/>
  <c r="BU7"/>
  <c r="BT7"/>
  <c r="BS7"/>
  <c r="BR7"/>
  <c r="BQ104" s="1"/>
  <c r="AD7"/>
  <c r="A3"/>
  <c r="A2"/>
  <c r="BR60" l="1"/>
  <c r="BR64"/>
  <c r="BR68"/>
  <c r="BR72"/>
  <c r="BR76"/>
  <c r="BR80"/>
  <c r="BR84"/>
  <c r="BR88"/>
  <c r="BR92"/>
  <c r="BR96"/>
  <c r="BR100"/>
  <c r="BR104"/>
  <c r="BR62"/>
  <c r="BR66"/>
  <c r="BR70"/>
  <c r="BR74"/>
  <c r="BR78"/>
  <c r="BR82"/>
  <c r="BR86"/>
  <c r="BR90"/>
  <c r="BR94"/>
  <c r="BR98"/>
  <c r="BR102"/>
  <c r="BR59"/>
  <c r="BR105" s="1"/>
  <c r="BQ59"/>
  <c r="BQ105" s="1"/>
  <c r="BQ101"/>
  <c r="BR101" s="1"/>
  <c r="BQ102"/>
  <c r="BQ103"/>
  <c r="BR103" s="1"/>
</calcChain>
</file>

<file path=xl/sharedStrings.xml><?xml version="1.0" encoding="utf-8"?>
<sst xmlns="http://schemas.openxmlformats.org/spreadsheetml/2006/main" count="310" uniqueCount="214">
  <si>
    <t>F o r m - 2    (E n t i t l e m e n t)</t>
  </si>
  <si>
    <t>ANTA_GF</t>
  </si>
  <si>
    <t>ANTA_LF</t>
  </si>
  <si>
    <t>ANTA_RF</t>
  </si>
  <si>
    <t>AURY_GF</t>
  </si>
  <si>
    <t>AURY_LF</t>
  </si>
  <si>
    <t>AURY_RF</t>
  </si>
  <si>
    <t>BHAKRA</t>
  </si>
  <si>
    <t>BSIUL</t>
  </si>
  <si>
    <t>CHAMERA1</t>
  </si>
  <si>
    <t>CHAMERA2</t>
  </si>
  <si>
    <t>CHAMERA3</t>
  </si>
  <si>
    <t>DADRI_GF</t>
  </si>
  <si>
    <t>DADRI_LF</t>
  </si>
  <si>
    <t>DADRI_RF</t>
  </si>
  <si>
    <t>DADRIT</t>
  </si>
  <si>
    <t>DADRT2</t>
  </si>
  <si>
    <t>DEHAR</t>
  </si>
  <si>
    <t>DHAULIGNGA</t>
  </si>
  <si>
    <t>DULHASTI</t>
  </si>
  <si>
    <t>FARAKKA</t>
  </si>
  <si>
    <t>JHAJJAR</t>
  </si>
  <si>
    <t>KAHALGAON1</t>
  </si>
  <si>
    <t>KAHALGAON2</t>
  </si>
  <si>
    <t>Koldam</t>
  </si>
  <si>
    <t>KOTESHWR</t>
  </si>
  <si>
    <t>MALANA-2</t>
  </si>
  <si>
    <t>MUNDRA_UMPP</t>
  </si>
  <si>
    <t>NAPP</t>
  </si>
  <si>
    <t>NJPC</t>
  </si>
  <si>
    <t>PARBATI3</t>
  </si>
  <si>
    <t>PONG</t>
  </si>
  <si>
    <t>RAMPUR</t>
  </si>
  <si>
    <t>RAPPB</t>
  </si>
  <si>
    <t>RAPPC</t>
  </si>
  <si>
    <t>RIHAND1</t>
  </si>
  <si>
    <t>RIHAND2</t>
  </si>
  <si>
    <t>RIHAND3</t>
  </si>
  <si>
    <t>SALAL</t>
  </si>
  <si>
    <t>SEWA2</t>
  </si>
  <si>
    <t>SINGRAULI</t>
  </si>
  <si>
    <t>SINGRAULI_HYDRO</t>
  </si>
  <si>
    <t>SINGRAULI_SOLAR</t>
  </si>
  <si>
    <t>TALA</t>
  </si>
  <si>
    <t>TALCHER</t>
  </si>
  <si>
    <t>TANAKPUR</t>
  </si>
  <si>
    <t>TANDA2</t>
  </si>
  <si>
    <t>TEHRI</t>
  </si>
  <si>
    <t>UNCHAHAR1</t>
  </si>
  <si>
    <t>UNCHAHAR2</t>
  </si>
  <si>
    <t>UNCHAHAR3</t>
  </si>
  <si>
    <t>UNCHAHAR4</t>
  </si>
  <si>
    <t>URI1</t>
  </si>
  <si>
    <t>URI2</t>
  </si>
  <si>
    <t>NR LOSSES</t>
  </si>
  <si>
    <t>T1</t>
  </si>
  <si>
    <t>T2</t>
  </si>
  <si>
    <t>T3</t>
  </si>
  <si>
    <t>IR</t>
  </si>
  <si>
    <t xml:space="preserve">ENTITLEMENT OF HP </t>
  </si>
  <si>
    <t>TIME BLOCK</t>
  </si>
  <si>
    <t xml:space="preserve">Losses Slabs w.r.t. Weighted Avg. category </t>
  </si>
  <si>
    <t>Time Block</t>
  </si>
  <si>
    <t>ANTA_GF(NR-0)</t>
  </si>
  <si>
    <t>ANTA_LF(NR-0)</t>
  </si>
  <si>
    <t>ANTA_RF(NR-0)</t>
  </si>
  <si>
    <t>AURY_GF(NR-0)</t>
  </si>
  <si>
    <t>AURY_LF(NR-0)</t>
  </si>
  <si>
    <t>AURY_RF(NR-0)</t>
  </si>
  <si>
    <t>BHAKRA(NR-0)</t>
  </si>
  <si>
    <t>BSIUL(NR-0)</t>
  </si>
  <si>
    <t>CHAMERA1(NR-0)</t>
  </si>
  <si>
    <t>CHAMERA2(NR-0)</t>
  </si>
  <si>
    <t>CHAMERA3(NR-0)</t>
  </si>
  <si>
    <t>DADRI_CRF(NR-0)</t>
  </si>
  <si>
    <t>DADRI_LF(NR-0)</t>
  </si>
  <si>
    <t>DADRI_RF(NR-0)</t>
  </si>
  <si>
    <t>DADRT2(NR-0)</t>
  </si>
  <si>
    <t>DEHAR(NR-0)</t>
  </si>
  <si>
    <t>DHAULIGNGA(NR-0)</t>
  </si>
  <si>
    <t>DULHASTI(NR-0)</t>
  </si>
  <si>
    <t>JHAJJAR(NR-0)</t>
  </si>
  <si>
    <t>KHSTPP-II(ER-0)</t>
  </si>
  <si>
    <t>KOLDAM(NR-0)</t>
  </si>
  <si>
    <t>KOTESHWR(NR-0)</t>
  </si>
  <si>
    <t>NAPP(NR-0)</t>
  </si>
  <si>
    <t>NJPC(NR-0)</t>
  </si>
  <si>
    <t>PARBATI3(NR-0)</t>
  </si>
  <si>
    <t>PONG(NR-0)</t>
  </si>
  <si>
    <t>RAMPUR(NR-0)</t>
  </si>
  <si>
    <t>RAPPB(NR-0)</t>
  </si>
  <si>
    <t>RAPPC(NR-0)</t>
  </si>
  <si>
    <t>RIHAND1(NR-0)</t>
  </si>
  <si>
    <t>RIHAND2(NR-0)</t>
  </si>
  <si>
    <t>RIHAND3(NR-0)</t>
  </si>
  <si>
    <t>SALAL(NR-0)</t>
  </si>
  <si>
    <t>SEWA2(NR-0)</t>
  </si>
  <si>
    <t>SINGRAULI(NR-0)</t>
  </si>
  <si>
    <t>SINGRAULI_HYDRO(NR-0)</t>
  </si>
  <si>
    <t>TANAKPUR(NR-0)</t>
  </si>
  <si>
    <t>TANDA2(NR-0)</t>
  </si>
  <si>
    <t>TEHRI(NR-0)</t>
  </si>
  <si>
    <t>UNCHAHAR1(NR-0)</t>
  </si>
  <si>
    <t>UNCHAHAR2(NR-0)</t>
  </si>
  <si>
    <t>UNCHAHAR3(NR-0)</t>
  </si>
  <si>
    <t>UNCHAHAR4(NR-0)</t>
  </si>
  <si>
    <t>URI(NR-0)</t>
  </si>
  <si>
    <t>URI2(NR-0)</t>
  </si>
  <si>
    <t>T1 
(Low)</t>
  </si>
  <si>
    <t>T2 
(Normal)</t>
  </si>
  <si>
    <t>T3 
(High)</t>
  </si>
  <si>
    <t>T4 
(V.High)</t>
  </si>
  <si>
    <t>Total 
At Generater Bus
Belore Losses</t>
  </si>
  <si>
    <t>Total at 
Generator Bus</t>
  </si>
  <si>
    <t>NR-Losses</t>
  </si>
  <si>
    <t>ISGS 
at HP Periphery</t>
  </si>
  <si>
    <t>00:00-00:15</t>
  </si>
  <si>
    <t>00:15-00:30</t>
  </si>
  <si>
    <t>00:30-00:45</t>
  </si>
  <si>
    <t>00:45-01:00</t>
  </si>
  <si>
    <t>01:00-01:15</t>
  </si>
  <si>
    <t>01:15-01:30</t>
  </si>
  <si>
    <t>01:30-01:45</t>
  </si>
  <si>
    <t>01:45-02:00</t>
  </si>
  <si>
    <t>02:00-02:15</t>
  </si>
  <si>
    <t>02:15-02:30</t>
  </si>
  <si>
    <t>02:30-02:45</t>
  </si>
  <si>
    <t>02:45-03:00</t>
  </si>
  <si>
    <t>03:00-03:15</t>
  </si>
  <si>
    <t>03:15-03:30</t>
  </si>
  <si>
    <t>03:30-03:45</t>
  </si>
  <si>
    <t>03:45-04:00</t>
  </si>
  <si>
    <t>04:00-04:15</t>
  </si>
  <si>
    <t>04:15-04:30</t>
  </si>
  <si>
    <t>04:30-04:45</t>
  </si>
  <si>
    <t>04:45-05:00</t>
  </si>
  <si>
    <t>05:00-05:15</t>
  </si>
  <si>
    <t>05:15-05:30</t>
  </si>
  <si>
    <t>05:30-05:45</t>
  </si>
  <si>
    <t>05:45-06:00</t>
  </si>
  <si>
    <t>06:00-06:15</t>
  </si>
  <si>
    <t>06:15-06:30</t>
  </si>
  <si>
    <t>06:30-06:45</t>
  </si>
  <si>
    <t>06:45-07:00</t>
  </si>
  <si>
    <t>07:00-07:15</t>
  </si>
  <si>
    <t>07:15-07:30</t>
  </si>
  <si>
    <t>07:30-07:45</t>
  </si>
  <si>
    <t>07:45-08:00</t>
  </si>
  <si>
    <t>08:00-08:15</t>
  </si>
  <si>
    <t>08:15-08:30</t>
  </si>
  <si>
    <t>08:30-08:45</t>
  </si>
  <si>
    <t>08:45-09:00</t>
  </si>
  <si>
    <t>09:00-09:15</t>
  </si>
  <si>
    <t>09:15-09:30</t>
  </si>
  <si>
    <t>09:30-09:45</t>
  </si>
  <si>
    <t>09:45-10:00</t>
  </si>
  <si>
    <t>10:00-10:15</t>
  </si>
  <si>
    <t>10:15-10:30</t>
  </si>
  <si>
    <t>10:30-10:45</t>
  </si>
  <si>
    <t>10:45-11:00</t>
  </si>
  <si>
    <t>11:00-11:15</t>
  </si>
  <si>
    <t>11:15-11:30</t>
  </si>
  <si>
    <t>11:30-11:45</t>
  </si>
  <si>
    <t>11:45-12:00</t>
  </si>
  <si>
    <t>12:00-12:15</t>
  </si>
  <si>
    <t>12:15-12:30</t>
  </si>
  <si>
    <t>12:30-12:45</t>
  </si>
  <si>
    <t>12:45-13:00</t>
  </si>
  <si>
    <t>13:00-13:15</t>
  </si>
  <si>
    <t>13:15-13:30</t>
  </si>
  <si>
    <t>13:30-13:45</t>
  </si>
  <si>
    <t>13:45-14:00</t>
  </si>
  <si>
    <t>14:00-14:15</t>
  </si>
  <si>
    <t>14:15-14:30</t>
  </si>
  <si>
    <t>14:30-14:45</t>
  </si>
  <si>
    <t>14:45-15:00</t>
  </si>
  <si>
    <t>15:00-15:15</t>
  </si>
  <si>
    <t>15:15-15:30</t>
  </si>
  <si>
    <t>15:30-15:45</t>
  </si>
  <si>
    <t>15:45-16:00</t>
  </si>
  <si>
    <t>16:00-16:15</t>
  </si>
  <si>
    <t>16:15-16:30</t>
  </si>
  <si>
    <t>16:30-16:45</t>
  </si>
  <si>
    <t>16:45-17:00</t>
  </si>
  <si>
    <t>17:00-17:15</t>
  </si>
  <si>
    <t>17:15-17:30</t>
  </si>
  <si>
    <t>17:30-17:45</t>
  </si>
  <si>
    <t>17:45-18:00</t>
  </si>
  <si>
    <t>18:00-18:15</t>
  </si>
  <si>
    <t>18:15-18:30</t>
  </si>
  <si>
    <t>18:30-18:45</t>
  </si>
  <si>
    <t>18:45-19:00</t>
  </si>
  <si>
    <t>19:00-19:15</t>
  </si>
  <si>
    <t>19:15-19:30</t>
  </si>
  <si>
    <t>19:30-19:45</t>
  </si>
  <si>
    <t>19:45-20:00</t>
  </si>
  <si>
    <t>20:00-20:15</t>
  </si>
  <si>
    <t>20:15-20:30</t>
  </si>
  <si>
    <t>20:30-20:45</t>
  </si>
  <si>
    <t>20:45-21:00</t>
  </si>
  <si>
    <t>21:00-21:15</t>
  </si>
  <si>
    <t>21:15-21:30</t>
  </si>
  <si>
    <t>21:30-21:45</t>
  </si>
  <si>
    <t>21:45-22:00</t>
  </si>
  <si>
    <t>22:00-22:15</t>
  </si>
  <si>
    <t>22:15-22:30</t>
  </si>
  <si>
    <t>22:30-22:45</t>
  </si>
  <si>
    <t>22:45-23:00</t>
  </si>
  <si>
    <t>23:00-23:15</t>
  </si>
  <si>
    <t>23:15-23:30</t>
  </si>
  <si>
    <t>23:30-23:45</t>
  </si>
  <si>
    <t>23:45-24:00</t>
  </si>
  <si>
    <t>TOTAL</t>
  </si>
  <si>
    <t>Total:Lu's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</si>
</sst>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64" formatCode="[$-409]dd\-mmm\-yy;@"/>
    <numFmt numFmtId="165" formatCode="[$-409]d\-mmm\-yy;@"/>
    <numFmt numFmtId="166" formatCode="0.0"/>
    <numFmt numFmtId="167" formatCode="0.000"/>
    <numFmt numFmtId="168" formatCode="dd\.mm\.yyyy;@"/>
    <numFmt numFmtId="169" formatCode="_(&quot;$&quot;* #,##0.00_);_(&quot;$&quot;* \(#,##0.00\);_(&quot;$&quot;* &quot;-&quot;??_);_(@_)"/>
  </numFmts>
  <fonts count="43">
    <font>
      <sz val="10"/>
      <name val="Arial"/>
    </font>
    <font>
      <sz val="11"/>
      <color theme="1"/>
      <name val="Arial"/>
      <family val="2"/>
    </font>
    <font>
      <sz val="10"/>
      <name val="Arial"/>
      <family val="2"/>
    </font>
    <font>
      <b/>
      <sz val="24"/>
      <color indexed="9"/>
      <name val="Arial"/>
      <family val="2"/>
    </font>
    <font>
      <sz val="20"/>
      <color indexed="9"/>
      <name val="Arial"/>
      <family val="2"/>
    </font>
    <font>
      <b/>
      <sz val="14"/>
      <name val="Arial"/>
      <family val="2"/>
    </font>
    <font>
      <sz val="11"/>
      <color theme="1"/>
      <name val="Corbel"/>
      <family val="2"/>
    </font>
    <font>
      <sz val="14"/>
      <color indexed="9"/>
      <name val="Corbel"/>
      <family val="2"/>
    </font>
    <font>
      <b/>
      <sz val="14"/>
      <color indexed="17"/>
      <name val="Arial"/>
      <family val="2"/>
    </font>
    <font>
      <b/>
      <sz val="14"/>
      <color indexed="48"/>
      <name val="Arial"/>
      <family val="2"/>
    </font>
    <font>
      <b/>
      <sz val="14"/>
      <color indexed="60"/>
      <name val="Arial"/>
      <family val="2"/>
    </font>
    <font>
      <b/>
      <sz val="14"/>
      <color indexed="30"/>
      <name val="Arial"/>
      <family val="2"/>
    </font>
    <font>
      <b/>
      <sz val="14"/>
      <color indexed="8"/>
      <name val="Arial"/>
      <family val="2"/>
    </font>
    <font>
      <b/>
      <sz val="14"/>
      <color rgb="FF00206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1"/>
      <color indexed="9"/>
      <name val="Corbe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b/>
      <sz val="16"/>
      <color indexed="9"/>
      <name val="Arial"/>
      <family val="2"/>
    </font>
    <font>
      <b/>
      <sz val="20"/>
      <color theme="1"/>
      <name val="Arial"/>
      <family val="2"/>
    </font>
    <font>
      <b/>
      <sz val="12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18"/>
      <name val="Calibri"/>
      <family val="2"/>
    </font>
    <font>
      <b/>
      <sz val="16"/>
      <color rgb="FF002060"/>
      <name val="Arial"/>
      <family val="2"/>
    </font>
    <font>
      <b/>
      <sz val="14"/>
      <color indexed="8"/>
      <name val="Calibri"/>
      <family val="2"/>
    </font>
    <font>
      <sz val="14"/>
      <color rgb="FF002060"/>
      <name val="Arial"/>
      <family val="2"/>
    </font>
    <font>
      <sz val="13"/>
      <name val="Arial"/>
      <family val="2"/>
    </font>
    <font>
      <sz val="11"/>
      <color indexed="8"/>
      <name val="Tahoma"/>
      <family val="2"/>
    </font>
    <font>
      <b/>
      <sz val="11"/>
      <color indexed="8"/>
      <name val="Calibri"/>
      <family val="2"/>
    </font>
    <font>
      <b/>
      <sz val="14"/>
      <name val="Corbel"/>
      <family val="2"/>
    </font>
    <font>
      <b/>
      <sz val="16"/>
      <color indexed="18"/>
      <name val="Calibri"/>
      <family val="2"/>
    </font>
    <font>
      <sz val="12"/>
      <name val="Times New Roman"/>
      <family val="1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932">
    <xf numFmtId="0" fontId="0" fillId="0" borderId="0"/>
    <xf numFmtId="0" fontId="2" fillId="0" borderId="0"/>
    <xf numFmtId="0" fontId="6" fillId="0" borderId="0"/>
    <xf numFmtId="0" fontId="26" fillId="0" borderId="0"/>
    <xf numFmtId="0" fontId="6" fillId="0" borderId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168" fontId="26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6" fillId="0" borderId="0"/>
    <xf numFmtId="0" fontId="26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" fillId="0" borderId="0"/>
    <xf numFmtId="0" fontId="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</cellStyleXfs>
  <cellXfs count="89">
    <xf numFmtId="0" fontId="0" fillId="0" borderId="0" xfId="0"/>
    <xf numFmtId="0" fontId="3" fillId="16" borderId="2" xfId="1" applyFont="1" applyFill="1" applyBorder="1" applyAlignment="1">
      <alignment horizontal="center"/>
    </xf>
    <xf numFmtId="0" fontId="3" fillId="16" borderId="3" xfId="1" applyFont="1" applyFill="1" applyBorder="1" applyAlignment="1">
      <alignment horizontal="center"/>
    </xf>
    <xf numFmtId="0" fontId="3" fillId="16" borderId="0" xfId="1" applyFont="1" applyFill="1" applyBorder="1" applyAlignment="1">
      <alignment horizontal="center"/>
    </xf>
    <xf numFmtId="0" fontId="4" fillId="17" borderId="0" xfId="1" applyFont="1" applyFill="1" applyBorder="1" applyAlignment="1">
      <alignment horizontal="center"/>
    </xf>
    <xf numFmtId="0" fontId="2" fillId="0" borderId="0" xfId="1"/>
    <xf numFmtId="164" fontId="5" fillId="0" borderId="4" xfId="0" applyNumberFormat="1" applyFont="1" applyBorder="1" applyAlignment="1" applyProtection="1">
      <alignment horizontal="center" vertical="center" wrapText="1"/>
    </xf>
    <xf numFmtId="0" fontId="7" fillId="18" borderId="0" xfId="2" applyFont="1" applyFill="1" applyBorder="1" applyAlignment="1">
      <alignment horizontal="center"/>
    </xf>
    <xf numFmtId="0" fontId="8" fillId="19" borderId="5" xfId="1" applyFont="1" applyFill="1" applyBorder="1" applyAlignment="1">
      <alignment horizontal="center" vertical="center" textRotation="90"/>
    </xf>
    <xf numFmtId="0" fontId="9" fillId="19" borderId="5" xfId="1" applyFont="1" applyFill="1" applyBorder="1" applyAlignment="1">
      <alignment horizontal="center" vertical="center" textRotation="90"/>
    </xf>
    <xf numFmtId="0" fontId="10" fillId="19" borderId="5" xfId="1" applyFont="1" applyFill="1" applyBorder="1" applyAlignment="1">
      <alignment horizontal="center" vertical="center" textRotation="90"/>
    </xf>
    <xf numFmtId="0" fontId="9" fillId="20" borderId="5" xfId="1" applyFont="1" applyFill="1" applyBorder="1" applyAlignment="1">
      <alignment horizontal="center" vertical="center" textRotation="90"/>
    </xf>
    <xf numFmtId="0" fontId="11" fillId="19" borderId="5" xfId="1" applyFont="1" applyFill="1" applyBorder="1" applyAlignment="1">
      <alignment horizontal="center" vertical="center" textRotation="90"/>
    </xf>
    <xf numFmtId="0" fontId="11" fillId="19" borderId="5" xfId="0" applyFont="1" applyFill="1" applyBorder="1" applyAlignment="1">
      <alignment horizontal="center" vertical="center" textRotation="90"/>
    </xf>
    <xf numFmtId="0" fontId="12" fillId="19" borderId="5" xfId="1" applyFont="1" applyFill="1" applyBorder="1" applyAlignment="1">
      <alignment horizontal="center" vertical="center" textRotation="90"/>
    </xf>
    <xf numFmtId="0" fontId="5" fillId="19" borderId="5" xfId="1" applyFont="1" applyFill="1" applyBorder="1" applyAlignment="1">
      <alignment horizontal="center" vertical="center" textRotation="90"/>
    </xf>
    <xf numFmtId="0" fontId="8" fillId="19" borderId="5" xfId="1" applyFont="1" applyFill="1" applyBorder="1" applyAlignment="1">
      <alignment horizontal="center" vertical="center" textRotation="90" wrapText="1"/>
    </xf>
    <xf numFmtId="0" fontId="8" fillId="19" borderId="0" xfId="1" applyFont="1" applyFill="1" applyBorder="1" applyAlignment="1">
      <alignment horizontal="center" vertical="center" textRotation="90"/>
    </xf>
    <xf numFmtId="0" fontId="13" fillId="0" borderId="5" xfId="1" applyFont="1" applyBorder="1" applyAlignment="1">
      <alignment vertical="center"/>
    </xf>
    <xf numFmtId="0" fontId="13" fillId="0" borderId="6" xfId="1" applyFont="1" applyBorder="1" applyAlignment="1">
      <alignment vertical="center"/>
    </xf>
    <xf numFmtId="10" fontId="13" fillId="0" borderId="5" xfId="1" applyNumberFormat="1" applyFont="1" applyBorder="1" applyAlignment="1">
      <alignment horizontal="center" vertical="center"/>
    </xf>
    <xf numFmtId="0" fontId="14" fillId="0" borderId="0" xfId="1" applyFont="1" applyAlignment="1">
      <alignment vertical="center"/>
    </xf>
    <xf numFmtId="165" fontId="15" fillId="19" borderId="5" xfId="1" applyNumberFormat="1" applyFont="1" applyFill="1" applyBorder="1" applyAlignment="1">
      <alignment horizontal="center" vertical="center"/>
    </xf>
    <xf numFmtId="0" fontId="16" fillId="18" borderId="0" xfId="2" applyFont="1" applyFill="1" applyBorder="1" applyAlignment="1">
      <alignment horizontal="center"/>
    </xf>
    <xf numFmtId="0" fontId="17" fillId="19" borderId="5" xfId="1" applyFont="1" applyFill="1" applyBorder="1" applyAlignment="1">
      <alignment horizontal="center" vertical="center"/>
    </xf>
    <xf numFmtId="0" fontId="18" fillId="19" borderId="0" xfId="1" applyFont="1" applyFill="1" applyBorder="1" applyAlignment="1">
      <alignment horizontal="center" vertical="center"/>
    </xf>
    <xf numFmtId="0" fontId="19" fillId="19" borderId="0" xfId="1" applyFont="1" applyFill="1" applyBorder="1" applyAlignment="1">
      <alignment horizontal="center" vertical="center" textRotation="90"/>
    </xf>
    <xf numFmtId="0" fontId="20" fillId="0" borderId="7" xfId="1" applyFont="1" applyBorder="1" applyAlignment="1">
      <alignment horizontal="center" vertical="center"/>
    </xf>
    <xf numFmtId="0" fontId="21" fillId="0" borderId="8" xfId="1" applyFont="1" applyBorder="1" applyAlignment="1">
      <alignment vertical="center"/>
    </xf>
    <xf numFmtId="0" fontId="21" fillId="0" borderId="9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18" fillId="19" borderId="0" xfId="1" applyFont="1" applyFill="1" applyBorder="1" applyAlignment="1">
      <alignment horizontal="center" vertical="center" textRotation="90"/>
    </xf>
    <xf numFmtId="0" fontId="6" fillId="0" borderId="0" xfId="2"/>
    <xf numFmtId="0" fontId="20" fillId="0" borderId="10" xfId="1" applyFont="1" applyBorder="1" applyAlignment="1">
      <alignment horizontal="center" vertical="center"/>
    </xf>
    <xf numFmtId="0" fontId="21" fillId="0" borderId="0" xfId="1" applyFont="1" applyBorder="1" applyAlignment="1">
      <alignment vertical="center"/>
    </xf>
    <xf numFmtId="0" fontId="21" fillId="0" borderId="4" xfId="1" applyFont="1" applyBorder="1" applyAlignment="1">
      <alignment vertical="center"/>
    </xf>
    <xf numFmtId="10" fontId="22" fillId="18" borderId="0" xfId="2" applyNumberFormat="1" applyFont="1" applyFill="1" applyBorder="1" applyAlignment="1">
      <alignment horizontal="center" vertical="center"/>
    </xf>
    <xf numFmtId="0" fontId="23" fillId="0" borderId="0" xfId="1" applyFont="1" applyBorder="1" applyAlignment="1">
      <alignment horizontal="right" vertical="center"/>
    </xf>
    <xf numFmtId="0" fontId="2" fillId="0" borderId="0" xfId="1" applyAlignment="1">
      <alignment horizontal="center" vertical="center"/>
    </xf>
    <xf numFmtId="0" fontId="24" fillId="19" borderId="11" xfId="2" applyFont="1" applyFill="1" applyBorder="1" applyAlignment="1">
      <alignment horizontal="center" vertical="center"/>
    </xf>
    <xf numFmtId="0" fontId="23" fillId="0" borderId="3" xfId="1" applyFont="1" applyBorder="1" applyAlignment="1">
      <alignment horizontal="right" vertical="center"/>
    </xf>
    <xf numFmtId="14" fontId="23" fillId="0" borderId="3" xfId="1" applyNumberFormat="1" applyFont="1" applyBorder="1" applyAlignment="1">
      <alignment horizontal="center" vertical="center"/>
    </xf>
    <xf numFmtId="0" fontId="23" fillId="0" borderId="3" xfId="1" applyFont="1" applyBorder="1" applyAlignment="1">
      <alignment vertical="center"/>
    </xf>
    <xf numFmtId="0" fontId="25" fillId="0" borderId="0" xfId="1" applyFont="1" applyAlignment="1">
      <alignment horizontal="center" vertical="center"/>
    </xf>
    <xf numFmtId="0" fontId="27" fillId="19" borderId="5" xfId="3" applyFont="1" applyFill="1" applyBorder="1" applyAlignment="1">
      <alignment horizontal="center" vertical="center" wrapText="1"/>
    </xf>
    <xf numFmtId="10" fontId="28" fillId="18" borderId="12" xfId="1" applyNumberFormat="1" applyFont="1" applyFill="1" applyBorder="1" applyAlignment="1">
      <alignment horizontal="center" vertical="center"/>
    </xf>
    <xf numFmtId="0" fontId="25" fillId="0" borderId="0" xfId="1" applyFont="1" applyAlignment="1">
      <alignment vertical="center"/>
    </xf>
    <xf numFmtId="0" fontId="2" fillId="0" borderId="0" xfId="1" applyAlignment="1">
      <alignment vertical="center"/>
    </xf>
    <xf numFmtId="0" fontId="5" fillId="19" borderId="5" xfId="1" applyFont="1" applyFill="1" applyBorder="1" applyAlignment="1">
      <alignment horizontal="center" vertical="center"/>
    </xf>
    <xf numFmtId="0" fontId="24" fillId="19" borderId="13" xfId="2" applyFont="1" applyFill="1" applyBorder="1" applyAlignment="1">
      <alignment horizontal="center" vertical="center"/>
    </xf>
    <xf numFmtId="0" fontId="9" fillId="19" borderId="5" xfId="1" applyFont="1" applyFill="1" applyBorder="1" applyAlignment="1">
      <alignment horizontal="center" vertical="center" textRotation="90" wrapText="1"/>
    </xf>
    <xf numFmtId="0" fontId="10" fillId="19" borderId="5" xfId="1" applyFont="1" applyFill="1" applyBorder="1" applyAlignment="1">
      <alignment horizontal="center" vertical="center" textRotation="90" wrapText="1"/>
    </xf>
    <xf numFmtId="0" fontId="9" fillId="20" borderId="5" xfId="1" applyFont="1" applyFill="1" applyBorder="1" applyAlignment="1">
      <alignment horizontal="center" vertical="center" textRotation="90" wrapText="1"/>
    </xf>
    <xf numFmtId="0" fontId="11" fillId="20" borderId="5" xfId="1" applyFont="1" applyFill="1" applyBorder="1" applyAlignment="1">
      <alignment horizontal="center" vertical="center" textRotation="90" wrapText="1"/>
    </xf>
    <xf numFmtId="0" fontId="11" fillId="19" borderId="5" xfId="0" applyFont="1" applyFill="1" applyBorder="1" applyAlignment="1">
      <alignment horizontal="center" vertical="center" textRotation="90" wrapText="1"/>
    </xf>
    <xf numFmtId="0" fontId="12" fillId="19" borderId="5" xfId="1" applyFont="1" applyFill="1" applyBorder="1" applyAlignment="1">
      <alignment horizontal="center" vertical="center" textRotation="90" wrapText="1"/>
    </xf>
    <xf numFmtId="0" fontId="5" fillId="19" borderId="5" xfId="1" applyFont="1" applyFill="1" applyBorder="1" applyAlignment="1">
      <alignment horizontal="center" vertical="center" textRotation="90" wrapText="1"/>
    </xf>
    <xf numFmtId="0" fontId="8" fillId="0" borderId="5" xfId="1" applyFont="1" applyBorder="1" applyAlignment="1">
      <alignment horizontal="center" vertical="center" textRotation="90"/>
    </xf>
    <xf numFmtId="0" fontId="29" fillId="19" borderId="14" xfId="3" applyFont="1" applyFill="1" applyBorder="1" applyAlignment="1">
      <alignment horizontal="center" vertical="center" wrapText="1"/>
    </xf>
    <xf numFmtId="0" fontId="5" fillId="21" borderId="5" xfId="1" applyFont="1" applyFill="1" applyBorder="1" applyAlignment="1">
      <alignment horizontal="center" vertical="center" textRotation="90" wrapText="1"/>
    </xf>
    <xf numFmtId="0" fontId="5" fillId="21" borderId="5" xfId="1" applyFont="1" applyFill="1" applyBorder="1" applyAlignment="1">
      <alignment horizontal="center" vertical="center" textRotation="90"/>
    </xf>
    <xf numFmtId="0" fontId="2" fillId="19" borderId="5" xfId="1" applyFill="1" applyBorder="1" applyAlignment="1">
      <alignment horizontal="center"/>
    </xf>
    <xf numFmtId="0" fontId="24" fillId="19" borderId="13" xfId="2" applyFont="1" applyFill="1" applyBorder="1" applyAlignment="1">
      <alignment horizontal="center" wrapText="1"/>
    </xf>
    <xf numFmtId="0" fontId="14" fillId="0" borderId="5" xfId="1" applyFont="1" applyFill="1" applyBorder="1" applyAlignment="1">
      <alignment horizontal="center" wrapText="1"/>
    </xf>
    <xf numFmtId="0" fontId="30" fillId="22" borderId="5" xfId="1" applyFont="1" applyFill="1" applyBorder="1" applyAlignment="1">
      <alignment horizontal="center" vertical="center" wrapText="1"/>
    </xf>
    <xf numFmtId="0" fontId="31" fillId="0" borderId="5" xfId="0" applyNumberFormat="1" applyFont="1" applyBorder="1" applyAlignment="1">
      <alignment horizontal="center"/>
    </xf>
    <xf numFmtId="0" fontId="32" fillId="23" borderId="5" xfId="4" applyFont="1" applyFill="1" applyBorder="1" applyAlignment="1">
      <alignment horizontal="center" wrapText="1"/>
    </xf>
    <xf numFmtId="0" fontId="2" fillId="0" borderId="5" xfId="1" applyBorder="1" applyAlignment="1">
      <alignment horizontal="center"/>
    </xf>
    <xf numFmtId="166" fontId="33" fillId="19" borderId="15" xfId="3" applyNumberFormat="1" applyFont="1" applyFill="1" applyBorder="1" applyAlignment="1">
      <alignment horizontal="center" vertical="center"/>
    </xf>
    <xf numFmtId="2" fontId="27" fillId="19" borderId="15" xfId="3" applyNumberFormat="1" applyFont="1" applyFill="1" applyBorder="1" applyAlignment="1">
      <alignment horizontal="center" vertical="center"/>
    </xf>
    <xf numFmtId="166" fontId="2" fillId="0" borderId="5" xfId="1" applyNumberFormat="1" applyBorder="1" applyAlignment="1">
      <alignment horizontal="center"/>
    </xf>
    <xf numFmtId="2" fontId="18" fillId="21" borderId="5" xfId="1" applyNumberFormat="1" applyFont="1" applyFill="1" applyBorder="1" applyAlignment="1">
      <alignment horizontal="center"/>
    </xf>
    <xf numFmtId="0" fontId="24" fillId="19" borderId="16" xfId="2" applyFont="1" applyFill="1" applyBorder="1" applyAlignment="1">
      <alignment horizontal="center" wrapText="1"/>
    </xf>
    <xf numFmtId="0" fontId="2" fillId="19" borderId="14" xfId="1" applyFill="1" applyBorder="1" applyAlignment="1">
      <alignment horizontal="center"/>
    </xf>
    <xf numFmtId="0" fontId="14" fillId="0" borderId="14" xfId="1" applyFont="1" applyFill="1" applyBorder="1" applyAlignment="1">
      <alignment horizontal="center" wrapText="1"/>
    </xf>
    <xf numFmtId="0" fontId="14" fillId="0" borderId="17" xfId="1" applyFont="1" applyFill="1" applyBorder="1" applyAlignment="1">
      <alignment horizontal="center" wrapText="1"/>
    </xf>
    <xf numFmtId="0" fontId="2" fillId="19" borderId="12" xfId="1" applyFill="1" applyBorder="1" applyAlignment="1">
      <alignment horizontal="center"/>
    </xf>
    <xf numFmtId="0" fontId="14" fillId="0" borderId="12" xfId="1" applyFont="1" applyFill="1" applyBorder="1" applyAlignment="1">
      <alignment horizontal="center" wrapText="1"/>
    </xf>
    <xf numFmtId="0" fontId="24" fillId="19" borderId="5" xfId="1" applyFont="1" applyFill="1" applyBorder="1" applyAlignment="1">
      <alignment horizontal="center" vertical="center"/>
    </xf>
    <xf numFmtId="0" fontId="34" fillId="19" borderId="18" xfId="2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/>
    </xf>
    <xf numFmtId="0" fontId="24" fillId="0" borderId="5" xfId="1" applyFont="1" applyFill="1" applyBorder="1" applyAlignment="1">
      <alignment horizontal="center" vertical="center"/>
    </xf>
    <xf numFmtId="166" fontId="24" fillId="19" borderId="5" xfId="1" applyNumberFormat="1" applyFont="1" applyFill="1" applyBorder="1" applyAlignment="1">
      <alignment horizontal="center" vertical="center"/>
    </xf>
    <xf numFmtId="2" fontId="27" fillId="19" borderId="19" xfId="3" applyNumberFormat="1" applyFont="1" applyFill="1" applyBorder="1" applyAlignment="1">
      <alignment horizontal="center" vertical="center"/>
    </xf>
    <xf numFmtId="2" fontId="35" fillId="19" borderId="19" xfId="3" applyNumberFormat="1" applyFont="1" applyFill="1" applyBorder="1" applyAlignment="1">
      <alignment horizontal="center" vertical="center"/>
    </xf>
    <xf numFmtId="167" fontId="24" fillId="19" borderId="5" xfId="1" applyNumberFormat="1" applyFont="1" applyFill="1" applyBorder="1" applyAlignment="1">
      <alignment horizontal="center" vertical="center"/>
    </xf>
    <xf numFmtId="0" fontId="2" fillId="0" borderId="0" xfId="1" applyAlignment="1">
      <alignment horizontal="center"/>
    </xf>
    <xf numFmtId="0" fontId="36" fillId="0" borderId="0" xfId="0" applyFont="1" applyBorder="1" applyAlignment="1">
      <alignment horizontal="center" vertical="top" wrapText="1"/>
    </xf>
    <xf numFmtId="0" fontId="2" fillId="0" borderId="0" xfId="1" applyBorder="1"/>
  </cellXfs>
  <cellStyles count="1932">
    <cellStyle name="20% - Accent1 2" xfId="5"/>
    <cellStyle name="20% - Accent1 2 10" xfId="6"/>
    <cellStyle name="20% - Accent1 2 11" xfId="7"/>
    <cellStyle name="20% - Accent1 2 12" xfId="8"/>
    <cellStyle name="20% - Accent1 2 13" xfId="9"/>
    <cellStyle name="20% - Accent1 2 2" xfId="10"/>
    <cellStyle name="20% - Accent1 2 3" xfId="11"/>
    <cellStyle name="20% - Accent1 2 4" xfId="12"/>
    <cellStyle name="20% - Accent1 2 5" xfId="13"/>
    <cellStyle name="20% - Accent1 2 6" xfId="14"/>
    <cellStyle name="20% - Accent1 2 7" xfId="15"/>
    <cellStyle name="20% - Accent1 2 8" xfId="16"/>
    <cellStyle name="20% - Accent1 2 9" xfId="17"/>
    <cellStyle name="20% - Accent1 3" xfId="18"/>
    <cellStyle name="20% - Accent1 3 10" xfId="19"/>
    <cellStyle name="20% - Accent1 3 11" xfId="20"/>
    <cellStyle name="20% - Accent1 3 2" xfId="21"/>
    <cellStyle name="20% - Accent1 3 3" xfId="22"/>
    <cellStyle name="20% - Accent1 3 4" xfId="23"/>
    <cellStyle name="20% - Accent1 3 5" xfId="24"/>
    <cellStyle name="20% - Accent1 3 6" xfId="25"/>
    <cellStyle name="20% - Accent1 3 7" xfId="26"/>
    <cellStyle name="20% - Accent1 3 8" xfId="27"/>
    <cellStyle name="20% - Accent1 3 9" xfId="28"/>
    <cellStyle name="20% - Accent1 4" xfId="29"/>
    <cellStyle name="20% - Accent1 4 10" xfId="30"/>
    <cellStyle name="20% - Accent1 4 11" xfId="31"/>
    <cellStyle name="20% - Accent1 4 2" xfId="32"/>
    <cellStyle name="20% - Accent1 4 3" xfId="33"/>
    <cellStyle name="20% - Accent1 4 4" xfId="34"/>
    <cellStyle name="20% - Accent1 4 5" xfId="35"/>
    <cellStyle name="20% - Accent1 4 6" xfId="36"/>
    <cellStyle name="20% - Accent1 4 7" xfId="37"/>
    <cellStyle name="20% - Accent1 4 8" xfId="38"/>
    <cellStyle name="20% - Accent1 4 9" xfId="39"/>
    <cellStyle name="20% - Accent1 5" xfId="40"/>
    <cellStyle name="20% - Accent1 6" xfId="41"/>
    <cellStyle name="20% - Accent2 2" xfId="42"/>
    <cellStyle name="20% - Accent2 2 10" xfId="43"/>
    <cellStyle name="20% - Accent2 2 11" xfId="44"/>
    <cellStyle name="20% - Accent2 2 12" xfId="45"/>
    <cellStyle name="20% - Accent2 2 13" xfId="46"/>
    <cellStyle name="20% - Accent2 2 2" xfId="47"/>
    <cellStyle name="20% - Accent2 2 3" xfId="48"/>
    <cellStyle name="20% - Accent2 2 4" xfId="49"/>
    <cellStyle name="20% - Accent2 2 5" xfId="50"/>
    <cellStyle name="20% - Accent2 2 6" xfId="51"/>
    <cellStyle name="20% - Accent2 2 7" xfId="52"/>
    <cellStyle name="20% - Accent2 2 8" xfId="53"/>
    <cellStyle name="20% - Accent2 2 9" xfId="54"/>
    <cellStyle name="20% - Accent2 3" xfId="55"/>
    <cellStyle name="20% - Accent2 3 10" xfId="56"/>
    <cellStyle name="20% - Accent2 3 11" xfId="57"/>
    <cellStyle name="20% - Accent2 3 2" xfId="58"/>
    <cellStyle name="20% - Accent2 3 3" xfId="59"/>
    <cellStyle name="20% - Accent2 3 4" xfId="60"/>
    <cellStyle name="20% - Accent2 3 5" xfId="61"/>
    <cellStyle name="20% - Accent2 3 6" xfId="62"/>
    <cellStyle name="20% - Accent2 3 7" xfId="63"/>
    <cellStyle name="20% - Accent2 3 8" xfId="64"/>
    <cellStyle name="20% - Accent2 3 9" xfId="65"/>
    <cellStyle name="20% - Accent2 4" xfId="66"/>
    <cellStyle name="20% - Accent2 4 10" xfId="67"/>
    <cellStyle name="20% - Accent2 4 11" xfId="68"/>
    <cellStyle name="20% - Accent2 4 2" xfId="69"/>
    <cellStyle name="20% - Accent2 4 3" xfId="70"/>
    <cellStyle name="20% - Accent2 4 4" xfId="71"/>
    <cellStyle name="20% - Accent2 4 5" xfId="72"/>
    <cellStyle name="20% - Accent2 4 6" xfId="73"/>
    <cellStyle name="20% - Accent2 4 7" xfId="74"/>
    <cellStyle name="20% - Accent2 4 8" xfId="75"/>
    <cellStyle name="20% - Accent2 4 9" xfId="76"/>
    <cellStyle name="20% - Accent2 5" xfId="77"/>
    <cellStyle name="20% - Accent2 6" xfId="78"/>
    <cellStyle name="20% - Accent3 2" xfId="79"/>
    <cellStyle name="20% - Accent3 2 10" xfId="80"/>
    <cellStyle name="20% - Accent3 2 11" xfId="81"/>
    <cellStyle name="20% - Accent3 2 12" xfId="82"/>
    <cellStyle name="20% - Accent3 2 13" xfId="83"/>
    <cellStyle name="20% - Accent3 2 2" xfId="84"/>
    <cellStyle name="20% - Accent3 2 3" xfId="85"/>
    <cellStyle name="20% - Accent3 2 4" xfId="86"/>
    <cellStyle name="20% - Accent3 2 5" xfId="87"/>
    <cellStyle name="20% - Accent3 2 6" xfId="88"/>
    <cellStyle name="20% - Accent3 2 7" xfId="89"/>
    <cellStyle name="20% - Accent3 2 8" xfId="90"/>
    <cellStyle name="20% - Accent3 2 9" xfId="91"/>
    <cellStyle name="20% - Accent3 3" xfId="92"/>
    <cellStyle name="20% - Accent3 3 10" xfId="93"/>
    <cellStyle name="20% - Accent3 3 11" xfId="94"/>
    <cellStyle name="20% - Accent3 3 2" xfId="95"/>
    <cellStyle name="20% - Accent3 3 3" xfId="96"/>
    <cellStyle name="20% - Accent3 3 4" xfId="97"/>
    <cellStyle name="20% - Accent3 3 5" xfId="98"/>
    <cellStyle name="20% - Accent3 3 6" xfId="99"/>
    <cellStyle name="20% - Accent3 3 7" xfId="100"/>
    <cellStyle name="20% - Accent3 3 8" xfId="101"/>
    <cellStyle name="20% - Accent3 3 9" xfId="102"/>
    <cellStyle name="20% - Accent3 4" xfId="103"/>
    <cellStyle name="20% - Accent3 4 10" xfId="104"/>
    <cellStyle name="20% - Accent3 4 11" xfId="105"/>
    <cellStyle name="20% - Accent3 4 2" xfId="106"/>
    <cellStyle name="20% - Accent3 4 3" xfId="107"/>
    <cellStyle name="20% - Accent3 4 4" xfId="108"/>
    <cellStyle name="20% - Accent3 4 5" xfId="109"/>
    <cellStyle name="20% - Accent3 4 6" xfId="110"/>
    <cellStyle name="20% - Accent3 4 7" xfId="111"/>
    <cellStyle name="20% - Accent3 4 8" xfId="112"/>
    <cellStyle name="20% - Accent3 4 9" xfId="113"/>
    <cellStyle name="20% - Accent3 5" xfId="114"/>
    <cellStyle name="20% - Accent3 6" xfId="115"/>
    <cellStyle name="20% - Accent4 2" xfId="116"/>
    <cellStyle name="20% - Accent4 2 10" xfId="117"/>
    <cellStyle name="20% - Accent4 2 11" xfId="118"/>
    <cellStyle name="20% - Accent4 2 12" xfId="119"/>
    <cellStyle name="20% - Accent4 2 13" xfId="120"/>
    <cellStyle name="20% - Accent4 2 2" xfId="121"/>
    <cellStyle name="20% - Accent4 2 3" xfId="122"/>
    <cellStyle name="20% - Accent4 2 4" xfId="123"/>
    <cellStyle name="20% - Accent4 2 5" xfId="124"/>
    <cellStyle name="20% - Accent4 2 6" xfId="125"/>
    <cellStyle name="20% - Accent4 2 7" xfId="126"/>
    <cellStyle name="20% - Accent4 2 8" xfId="127"/>
    <cellStyle name="20% - Accent4 2 9" xfId="128"/>
    <cellStyle name="20% - Accent4 3" xfId="129"/>
    <cellStyle name="20% - Accent4 3 10" xfId="130"/>
    <cellStyle name="20% - Accent4 3 11" xfId="131"/>
    <cellStyle name="20% - Accent4 3 2" xfId="132"/>
    <cellStyle name="20% - Accent4 3 3" xfId="133"/>
    <cellStyle name="20% - Accent4 3 4" xfId="134"/>
    <cellStyle name="20% - Accent4 3 5" xfId="135"/>
    <cellStyle name="20% - Accent4 3 6" xfId="136"/>
    <cellStyle name="20% - Accent4 3 7" xfId="137"/>
    <cellStyle name="20% - Accent4 3 8" xfId="138"/>
    <cellStyle name="20% - Accent4 3 9" xfId="139"/>
    <cellStyle name="20% - Accent4 4" xfId="140"/>
    <cellStyle name="20% - Accent4 4 10" xfId="141"/>
    <cellStyle name="20% - Accent4 4 11" xfId="142"/>
    <cellStyle name="20% - Accent4 4 2" xfId="143"/>
    <cellStyle name="20% - Accent4 4 3" xfId="144"/>
    <cellStyle name="20% - Accent4 4 4" xfId="145"/>
    <cellStyle name="20% - Accent4 4 5" xfId="146"/>
    <cellStyle name="20% - Accent4 4 6" xfId="147"/>
    <cellStyle name="20% - Accent4 4 7" xfId="148"/>
    <cellStyle name="20% - Accent4 4 8" xfId="149"/>
    <cellStyle name="20% - Accent4 4 9" xfId="150"/>
    <cellStyle name="20% - Accent4 5" xfId="151"/>
    <cellStyle name="20% - Accent4 6" xfId="152"/>
    <cellStyle name="20% - Accent5 2" xfId="153"/>
    <cellStyle name="20% - Accent5 2 10" xfId="154"/>
    <cellStyle name="20% - Accent5 2 11" xfId="155"/>
    <cellStyle name="20% - Accent5 2 12" xfId="156"/>
    <cellStyle name="20% - Accent5 2 13" xfId="157"/>
    <cellStyle name="20% - Accent5 2 2" xfId="158"/>
    <cellStyle name="20% - Accent5 2 3" xfId="159"/>
    <cellStyle name="20% - Accent5 2 4" xfId="160"/>
    <cellStyle name="20% - Accent5 2 5" xfId="161"/>
    <cellStyle name="20% - Accent5 2 6" xfId="162"/>
    <cellStyle name="20% - Accent5 2 7" xfId="163"/>
    <cellStyle name="20% - Accent5 2 8" xfId="164"/>
    <cellStyle name="20% - Accent5 2 9" xfId="165"/>
    <cellStyle name="20% - Accent5 3" xfId="166"/>
    <cellStyle name="20% - Accent5 3 10" xfId="167"/>
    <cellStyle name="20% - Accent5 3 11" xfId="168"/>
    <cellStyle name="20% - Accent5 3 2" xfId="169"/>
    <cellStyle name="20% - Accent5 3 3" xfId="170"/>
    <cellStyle name="20% - Accent5 3 4" xfId="171"/>
    <cellStyle name="20% - Accent5 3 5" xfId="172"/>
    <cellStyle name="20% - Accent5 3 6" xfId="173"/>
    <cellStyle name="20% - Accent5 3 7" xfId="174"/>
    <cellStyle name="20% - Accent5 3 8" xfId="175"/>
    <cellStyle name="20% - Accent5 3 9" xfId="176"/>
    <cellStyle name="20% - Accent5 4" xfId="177"/>
    <cellStyle name="20% - Accent5 4 10" xfId="178"/>
    <cellStyle name="20% - Accent5 4 11" xfId="179"/>
    <cellStyle name="20% - Accent5 4 2" xfId="180"/>
    <cellStyle name="20% - Accent5 4 3" xfId="181"/>
    <cellStyle name="20% - Accent5 4 4" xfId="182"/>
    <cellStyle name="20% - Accent5 4 5" xfId="183"/>
    <cellStyle name="20% - Accent5 4 6" xfId="184"/>
    <cellStyle name="20% - Accent5 4 7" xfId="185"/>
    <cellStyle name="20% - Accent5 4 8" xfId="186"/>
    <cellStyle name="20% - Accent5 4 9" xfId="187"/>
    <cellStyle name="20% - Accent5 5" xfId="188"/>
    <cellStyle name="20% - Accent5 6" xfId="189"/>
    <cellStyle name="20% - Accent6 2" xfId="190"/>
    <cellStyle name="20% - Accent6 2 10" xfId="191"/>
    <cellStyle name="20% - Accent6 2 11" xfId="192"/>
    <cellStyle name="20% - Accent6 2 12" xfId="193"/>
    <cellStyle name="20% - Accent6 2 13" xfId="194"/>
    <cellStyle name="20% - Accent6 2 2" xfId="195"/>
    <cellStyle name="20% - Accent6 2 3" xfId="196"/>
    <cellStyle name="20% - Accent6 2 4" xfId="197"/>
    <cellStyle name="20% - Accent6 2 5" xfId="198"/>
    <cellStyle name="20% - Accent6 2 6" xfId="199"/>
    <cellStyle name="20% - Accent6 2 7" xfId="200"/>
    <cellStyle name="20% - Accent6 2 8" xfId="201"/>
    <cellStyle name="20% - Accent6 2 9" xfId="202"/>
    <cellStyle name="20% - Accent6 3" xfId="203"/>
    <cellStyle name="20% - Accent6 3 10" xfId="204"/>
    <cellStyle name="20% - Accent6 3 11" xfId="205"/>
    <cellStyle name="20% - Accent6 3 2" xfId="206"/>
    <cellStyle name="20% - Accent6 3 3" xfId="207"/>
    <cellStyle name="20% - Accent6 3 4" xfId="208"/>
    <cellStyle name="20% - Accent6 3 5" xfId="209"/>
    <cellStyle name="20% - Accent6 3 6" xfId="210"/>
    <cellStyle name="20% - Accent6 3 7" xfId="211"/>
    <cellStyle name="20% - Accent6 3 8" xfId="212"/>
    <cellStyle name="20% - Accent6 3 9" xfId="213"/>
    <cellStyle name="20% - Accent6 4" xfId="214"/>
    <cellStyle name="20% - Accent6 4 10" xfId="215"/>
    <cellStyle name="20% - Accent6 4 11" xfId="216"/>
    <cellStyle name="20% - Accent6 4 2" xfId="217"/>
    <cellStyle name="20% - Accent6 4 3" xfId="218"/>
    <cellStyle name="20% - Accent6 4 4" xfId="219"/>
    <cellStyle name="20% - Accent6 4 5" xfId="220"/>
    <cellStyle name="20% - Accent6 4 6" xfId="221"/>
    <cellStyle name="20% - Accent6 4 7" xfId="222"/>
    <cellStyle name="20% - Accent6 4 8" xfId="223"/>
    <cellStyle name="20% - Accent6 4 9" xfId="224"/>
    <cellStyle name="20% - Accent6 5" xfId="225"/>
    <cellStyle name="20% - Accent6 6" xfId="226"/>
    <cellStyle name="40% - Accent1 2" xfId="227"/>
    <cellStyle name="40% - Accent1 2 10" xfId="228"/>
    <cellStyle name="40% - Accent1 2 11" xfId="229"/>
    <cellStyle name="40% - Accent1 2 12" xfId="230"/>
    <cellStyle name="40% - Accent1 2 13" xfId="231"/>
    <cellStyle name="40% - Accent1 2 2" xfId="232"/>
    <cellStyle name="40% - Accent1 2 3" xfId="233"/>
    <cellStyle name="40% - Accent1 2 4" xfId="234"/>
    <cellStyle name="40% - Accent1 2 5" xfId="235"/>
    <cellStyle name="40% - Accent1 2 6" xfId="236"/>
    <cellStyle name="40% - Accent1 2 7" xfId="237"/>
    <cellStyle name="40% - Accent1 2 8" xfId="238"/>
    <cellStyle name="40% - Accent1 2 9" xfId="239"/>
    <cellStyle name="40% - Accent1 3" xfId="240"/>
    <cellStyle name="40% - Accent1 3 10" xfId="241"/>
    <cellStyle name="40% - Accent1 3 11" xfId="242"/>
    <cellStyle name="40% - Accent1 3 2" xfId="243"/>
    <cellStyle name="40% - Accent1 3 3" xfId="244"/>
    <cellStyle name="40% - Accent1 3 4" xfId="245"/>
    <cellStyle name="40% - Accent1 3 5" xfId="246"/>
    <cellStyle name="40% - Accent1 3 6" xfId="247"/>
    <cellStyle name="40% - Accent1 3 7" xfId="248"/>
    <cellStyle name="40% - Accent1 3 8" xfId="249"/>
    <cellStyle name="40% - Accent1 3 9" xfId="250"/>
    <cellStyle name="40% - Accent1 4" xfId="251"/>
    <cellStyle name="40% - Accent1 4 10" xfId="252"/>
    <cellStyle name="40% - Accent1 4 11" xfId="253"/>
    <cellStyle name="40% - Accent1 4 2" xfId="254"/>
    <cellStyle name="40% - Accent1 4 3" xfId="255"/>
    <cellStyle name="40% - Accent1 4 4" xfId="256"/>
    <cellStyle name="40% - Accent1 4 5" xfId="257"/>
    <cellStyle name="40% - Accent1 4 6" xfId="258"/>
    <cellStyle name="40% - Accent1 4 7" xfId="259"/>
    <cellStyle name="40% - Accent1 4 8" xfId="260"/>
    <cellStyle name="40% - Accent1 4 9" xfId="261"/>
    <cellStyle name="40% - Accent1 5" xfId="262"/>
    <cellStyle name="40% - Accent1 6" xfId="263"/>
    <cellStyle name="40% - Accent2 2" xfId="264"/>
    <cellStyle name="40% - Accent2 2 10" xfId="265"/>
    <cellStyle name="40% - Accent2 2 11" xfId="266"/>
    <cellStyle name="40% - Accent2 2 12" xfId="267"/>
    <cellStyle name="40% - Accent2 2 13" xfId="268"/>
    <cellStyle name="40% - Accent2 2 2" xfId="269"/>
    <cellStyle name="40% - Accent2 2 3" xfId="270"/>
    <cellStyle name="40% - Accent2 2 4" xfId="271"/>
    <cellStyle name="40% - Accent2 2 5" xfId="272"/>
    <cellStyle name="40% - Accent2 2 6" xfId="273"/>
    <cellStyle name="40% - Accent2 2 7" xfId="274"/>
    <cellStyle name="40% - Accent2 2 8" xfId="275"/>
    <cellStyle name="40% - Accent2 2 9" xfId="276"/>
    <cellStyle name="40% - Accent2 3" xfId="277"/>
    <cellStyle name="40% - Accent2 3 10" xfId="278"/>
    <cellStyle name="40% - Accent2 3 11" xfId="279"/>
    <cellStyle name="40% - Accent2 3 2" xfId="280"/>
    <cellStyle name="40% - Accent2 3 3" xfId="281"/>
    <cellStyle name="40% - Accent2 3 4" xfId="282"/>
    <cellStyle name="40% - Accent2 3 5" xfId="283"/>
    <cellStyle name="40% - Accent2 3 6" xfId="284"/>
    <cellStyle name="40% - Accent2 3 7" xfId="285"/>
    <cellStyle name="40% - Accent2 3 8" xfId="286"/>
    <cellStyle name="40% - Accent2 3 9" xfId="287"/>
    <cellStyle name="40% - Accent2 4" xfId="288"/>
    <cellStyle name="40% - Accent2 4 10" xfId="289"/>
    <cellStyle name="40% - Accent2 4 11" xfId="290"/>
    <cellStyle name="40% - Accent2 4 2" xfId="291"/>
    <cellStyle name="40% - Accent2 4 3" xfId="292"/>
    <cellStyle name="40% - Accent2 4 4" xfId="293"/>
    <cellStyle name="40% - Accent2 4 5" xfId="294"/>
    <cellStyle name="40% - Accent2 4 6" xfId="295"/>
    <cellStyle name="40% - Accent2 4 7" xfId="296"/>
    <cellStyle name="40% - Accent2 4 8" xfId="297"/>
    <cellStyle name="40% - Accent2 4 9" xfId="298"/>
    <cellStyle name="40% - Accent2 5" xfId="299"/>
    <cellStyle name="40% - Accent2 6" xfId="300"/>
    <cellStyle name="40% - Accent3 2" xfId="301"/>
    <cellStyle name="40% - Accent3 2 10" xfId="302"/>
    <cellStyle name="40% - Accent3 2 11" xfId="303"/>
    <cellStyle name="40% - Accent3 2 12" xfId="304"/>
    <cellStyle name="40% - Accent3 2 13" xfId="305"/>
    <cellStyle name="40% - Accent3 2 2" xfId="306"/>
    <cellStyle name="40% - Accent3 2 3" xfId="307"/>
    <cellStyle name="40% - Accent3 2 4" xfId="308"/>
    <cellStyle name="40% - Accent3 2 5" xfId="309"/>
    <cellStyle name="40% - Accent3 2 6" xfId="310"/>
    <cellStyle name="40% - Accent3 2 7" xfId="311"/>
    <cellStyle name="40% - Accent3 2 8" xfId="312"/>
    <cellStyle name="40% - Accent3 2 9" xfId="313"/>
    <cellStyle name="40% - Accent3 3" xfId="314"/>
    <cellStyle name="40% - Accent3 3 10" xfId="315"/>
    <cellStyle name="40% - Accent3 3 11" xfId="316"/>
    <cellStyle name="40% - Accent3 3 2" xfId="317"/>
    <cellStyle name="40% - Accent3 3 3" xfId="318"/>
    <cellStyle name="40% - Accent3 3 4" xfId="319"/>
    <cellStyle name="40% - Accent3 3 5" xfId="320"/>
    <cellStyle name="40% - Accent3 3 6" xfId="321"/>
    <cellStyle name="40% - Accent3 3 7" xfId="322"/>
    <cellStyle name="40% - Accent3 3 8" xfId="323"/>
    <cellStyle name="40% - Accent3 3 9" xfId="324"/>
    <cellStyle name="40% - Accent3 4" xfId="325"/>
    <cellStyle name="40% - Accent3 4 10" xfId="326"/>
    <cellStyle name="40% - Accent3 4 11" xfId="327"/>
    <cellStyle name="40% - Accent3 4 2" xfId="328"/>
    <cellStyle name="40% - Accent3 4 3" xfId="329"/>
    <cellStyle name="40% - Accent3 4 4" xfId="330"/>
    <cellStyle name="40% - Accent3 4 5" xfId="331"/>
    <cellStyle name="40% - Accent3 4 6" xfId="332"/>
    <cellStyle name="40% - Accent3 4 7" xfId="333"/>
    <cellStyle name="40% - Accent3 4 8" xfId="334"/>
    <cellStyle name="40% - Accent3 4 9" xfId="335"/>
    <cellStyle name="40% - Accent3 5" xfId="336"/>
    <cellStyle name="40% - Accent3 6" xfId="337"/>
    <cellStyle name="40% - Accent4 2" xfId="338"/>
    <cellStyle name="40% - Accent4 2 10" xfId="339"/>
    <cellStyle name="40% - Accent4 2 11" xfId="340"/>
    <cellStyle name="40% - Accent4 2 12" xfId="341"/>
    <cellStyle name="40% - Accent4 2 13" xfId="342"/>
    <cellStyle name="40% - Accent4 2 2" xfId="343"/>
    <cellStyle name="40% - Accent4 2 3" xfId="344"/>
    <cellStyle name="40% - Accent4 2 4" xfId="345"/>
    <cellStyle name="40% - Accent4 2 5" xfId="346"/>
    <cellStyle name="40% - Accent4 2 6" xfId="347"/>
    <cellStyle name="40% - Accent4 2 7" xfId="348"/>
    <cellStyle name="40% - Accent4 2 8" xfId="349"/>
    <cellStyle name="40% - Accent4 2 9" xfId="350"/>
    <cellStyle name="40% - Accent4 3" xfId="351"/>
    <cellStyle name="40% - Accent4 3 10" xfId="352"/>
    <cellStyle name="40% - Accent4 3 11" xfId="353"/>
    <cellStyle name="40% - Accent4 3 2" xfId="354"/>
    <cellStyle name="40% - Accent4 3 3" xfId="355"/>
    <cellStyle name="40% - Accent4 3 4" xfId="356"/>
    <cellStyle name="40% - Accent4 3 5" xfId="357"/>
    <cellStyle name="40% - Accent4 3 6" xfId="358"/>
    <cellStyle name="40% - Accent4 3 7" xfId="359"/>
    <cellStyle name="40% - Accent4 3 8" xfId="360"/>
    <cellStyle name="40% - Accent4 3 9" xfId="361"/>
    <cellStyle name="40% - Accent4 4" xfId="362"/>
    <cellStyle name="40% - Accent4 4 10" xfId="363"/>
    <cellStyle name="40% - Accent4 4 11" xfId="364"/>
    <cellStyle name="40% - Accent4 4 2" xfId="365"/>
    <cellStyle name="40% - Accent4 4 3" xfId="366"/>
    <cellStyle name="40% - Accent4 4 4" xfId="367"/>
    <cellStyle name="40% - Accent4 4 5" xfId="368"/>
    <cellStyle name="40% - Accent4 4 6" xfId="369"/>
    <cellStyle name="40% - Accent4 4 7" xfId="370"/>
    <cellStyle name="40% - Accent4 4 8" xfId="371"/>
    <cellStyle name="40% - Accent4 4 9" xfId="372"/>
    <cellStyle name="40% - Accent4 5" xfId="373"/>
    <cellStyle name="40% - Accent4 6" xfId="374"/>
    <cellStyle name="40% - Accent5 2" xfId="375"/>
    <cellStyle name="40% - Accent5 2 10" xfId="376"/>
    <cellStyle name="40% - Accent5 2 11" xfId="377"/>
    <cellStyle name="40% - Accent5 2 12" xfId="378"/>
    <cellStyle name="40% - Accent5 2 13" xfId="379"/>
    <cellStyle name="40% - Accent5 2 2" xfId="380"/>
    <cellStyle name="40% - Accent5 2 3" xfId="381"/>
    <cellStyle name="40% - Accent5 2 4" xfId="382"/>
    <cellStyle name="40% - Accent5 2 5" xfId="383"/>
    <cellStyle name="40% - Accent5 2 6" xfId="384"/>
    <cellStyle name="40% - Accent5 2 7" xfId="385"/>
    <cellStyle name="40% - Accent5 2 8" xfId="386"/>
    <cellStyle name="40% - Accent5 2 9" xfId="387"/>
    <cellStyle name="40% - Accent5 3" xfId="388"/>
    <cellStyle name="40% - Accent5 3 10" xfId="389"/>
    <cellStyle name="40% - Accent5 3 11" xfId="390"/>
    <cellStyle name="40% - Accent5 3 2" xfId="391"/>
    <cellStyle name="40% - Accent5 3 3" xfId="392"/>
    <cellStyle name="40% - Accent5 3 4" xfId="393"/>
    <cellStyle name="40% - Accent5 3 5" xfId="394"/>
    <cellStyle name="40% - Accent5 3 6" xfId="395"/>
    <cellStyle name="40% - Accent5 3 7" xfId="396"/>
    <cellStyle name="40% - Accent5 3 8" xfId="397"/>
    <cellStyle name="40% - Accent5 3 9" xfId="398"/>
    <cellStyle name="40% - Accent5 4" xfId="399"/>
    <cellStyle name="40% - Accent5 4 10" xfId="400"/>
    <cellStyle name="40% - Accent5 4 11" xfId="401"/>
    <cellStyle name="40% - Accent5 4 2" xfId="402"/>
    <cellStyle name="40% - Accent5 4 3" xfId="403"/>
    <cellStyle name="40% - Accent5 4 4" xfId="404"/>
    <cellStyle name="40% - Accent5 4 5" xfId="405"/>
    <cellStyle name="40% - Accent5 4 6" xfId="406"/>
    <cellStyle name="40% - Accent5 4 7" xfId="407"/>
    <cellStyle name="40% - Accent5 4 8" xfId="408"/>
    <cellStyle name="40% - Accent5 4 9" xfId="409"/>
    <cellStyle name="40% - Accent5 5" xfId="410"/>
    <cellStyle name="40% - Accent5 6" xfId="411"/>
    <cellStyle name="40% - Accent6 2" xfId="412"/>
    <cellStyle name="40% - Accent6 2 10" xfId="413"/>
    <cellStyle name="40% - Accent6 2 11" xfId="414"/>
    <cellStyle name="40% - Accent6 2 12" xfId="415"/>
    <cellStyle name="40% - Accent6 2 13" xfId="416"/>
    <cellStyle name="40% - Accent6 2 2" xfId="417"/>
    <cellStyle name="40% - Accent6 2 3" xfId="418"/>
    <cellStyle name="40% - Accent6 2 4" xfId="419"/>
    <cellStyle name="40% - Accent6 2 5" xfId="420"/>
    <cellStyle name="40% - Accent6 2 6" xfId="421"/>
    <cellStyle name="40% - Accent6 2 7" xfId="422"/>
    <cellStyle name="40% - Accent6 2 8" xfId="423"/>
    <cellStyle name="40% - Accent6 2 9" xfId="424"/>
    <cellStyle name="40% - Accent6 3" xfId="425"/>
    <cellStyle name="40% - Accent6 3 10" xfId="426"/>
    <cellStyle name="40% - Accent6 3 11" xfId="427"/>
    <cellStyle name="40% - Accent6 3 2" xfId="428"/>
    <cellStyle name="40% - Accent6 3 3" xfId="429"/>
    <cellStyle name="40% - Accent6 3 4" xfId="430"/>
    <cellStyle name="40% - Accent6 3 5" xfId="431"/>
    <cellStyle name="40% - Accent6 3 6" xfId="432"/>
    <cellStyle name="40% - Accent6 3 7" xfId="433"/>
    <cellStyle name="40% - Accent6 3 8" xfId="434"/>
    <cellStyle name="40% - Accent6 3 9" xfId="435"/>
    <cellStyle name="40% - Accent6 4" xfId="436"/>
    <cellStyle name="40% - Accent6 4 10" xfId="437"/>
    <cellStyle name="40% - Accent6 4 11" xfId="438"/>
    <cellStyle name="40% - Accent6 4 2" xfId="439"/>
    <cellStyle name="40% - Accent6 4 3" xfId="440"/>
    <cellStyle name="40% - Accent6 4 4" xfId="441"/>
    <cellStyle name="40% - Accent6 4 5" xfId="442"/>
    <cellStyle name="40% - Accent6 4 6" xfId="443"/>
    <cellStyle name="40% - Accent6 4 7" xfId="444"/>
    <cellStyle name="40% - Accent6 4 8" xfId="445"/>
    <cellStyle name="40% - Accent6 4 9" xfId="446"/>
    <cellStyle name="40% - Accent6 5" xfId="447"/>
    <cellStyle name="40% - Accent6 6" xfId="448"/>
    <cellStyle name="Comma 2" xfId="449"/>
    <cellStyle name="Comma 3" xfId="450"/>
    <cellStyle name="Currency 2" xfId="451"/>
    <cellStyle name="Currency 2 10" xfId="452"/>
    <cellStyle name="Currency 2 2" xfId="453"/>
    <cellStyle name="Currency 2 2 2" xfId="454"/>
    <cellStyle name="Currency 2 2 3" xfId="455"/>
    <cellStyle name="Currency 2 2 4" xfId="456"/>
    <cellStyle name="Currency 2 2 5" xfId="457"/>
    <cellStyle name="Currency 2 2 6" xfId="458"/>
    <cellStyle name="Currency 2 2 7" xfId="459"/>
    <cellStyle name="Currency 2 2 8" xfId="460"/>
    <cellStyle name="Currency 2 2 9" xfId="461"/>
    <cellStyle name="Currency 2 3" xfId="462"/>
    <cellStyle name="Currency 2 4" xfId="463"/>
    <cellStyle name="Currency 2 5" xfId="464"/>
    <cellStyle name="Currency 2 6" xfId="465"/>
    <cellStyle name="Currency 2 7" xfId="466"/>
    <cellStyle name="Currency 2 8" xfId="467"/>
    <cellStyle name="Currency 2 9" xfId="468"/>
    <cellStyle name="Currency 3" xfId="469"/>
    <cellStyle name="Currency 3 2" xfId="470"/>
    <cellStyle name="Currency 3 3" xfId="471"/>
    <cellStyle name="Currency 3 4" xfId="472"/>
    <cellStyle name="Currency 3 5" xfId="473"/>
    <cellStyle name="Currency 3 6" xfId="474"/>
    <cellStyle name="Currency 3 7" xfId="475"/>
    <cellStyle name="Currency 3 8" xfId="476"/>
    <cellStyle name="Currency 3 9" xfId="477"/>
    <cellStyle name="Currency 4" xfId="478"/>
    <cellStyle name="Currency 4 10" xfId="479"/>
    <cellStyle name="Currency 4 2" xfId="480"/>
    <cellStyle name="Currency 4 2 2" xfId="481"/>
    <cellStyle name="Currency 4 2 3" xfId="482"/>
    <cellStyle name="Currency 4 2 4" xfId="483"/>
    <cellStyle name="Currency 4 2 5" xfId="484"/>
    <cellStyle name="Currency 4 2 6" xfId="485"/>
    <cellStyle name="Currency 4 2 7" xfId="486"/>
    <cellStyle name="Currency 4 2 8" xfId="487"/>
    <cellStyle name="Currency 4 2 9" xfId="488"/>
    <cellStyle name="Currency 4 3" xfId="489"/>
    <cellStyle name="Currency 4 4" xfId="490"/>
    <cellStyle name="Currency 4 5" xfId="491"/>
    <cellStyle name="Currency 4 6" xfId="492"/>
    <cellStyle name="Currency 4 7" xfId="493"/>
    <cellStyle name="Currency 4 8" xfId="494"/>
    <cellStyle name="Currency 4 9" xfId="495"/>
    <cellStyle name="Currency 5" xfId="496"/>
    <cellStyle name="Good 2" xfId="497"/>
    <cellStyle name="Hyperlink 2" xfId="498"/>
    <cellStyle name="Hyperlink 2 2" xfId="499"/>
    <cellStyle name="Normal" xfId="0" builtinId="0"/>
    <cellStyle name="Normal 10" xfId="500"/>
    <cellStyle name="Normal 10 10" xfId="501"/>
    <cellStyle name="Normal 10 11" xfId="502"/>
    <cellStyle name="Normal 10 12" xfId="503"/>
    <cellStyle name="Normal 10 13" xfId="504"/>
    <cellStyle name="Normal 10 2" xfId="505"/>
    <cellStyle name="Normal 10 3" xfId="506"/>
    <cellStyle name="Normal 10 4" xfId="507"/>
    <cellStyle name="Normal 10 5" xfId="508"/>
    <cellStyle name="Normal 10 6" xfId="509"/>
    <cellStyle name="Normal 10 7" xfId="510"/>
    <cellStyle name="Normal 10 8" xfId="511"/>
    <cellStyle name="Normal 10 9" xfId="512"/>
    <cellStyle name="Normal 100" xfId="513"/>
    <cellStyle name="Normal 100 2" xfId="514"/>
    <cellStyle name="Normal 100 3" xfId="515"/>
    <cellStyle name="Normal 100 4" xfId="516"/>
    <cellStyle name="Normal 100 5" xfId="517"/>
    <cellStyle name="Normal 100 6" xfId="518"/>
    <cellStyle name="Normal 100 7" xfId="519"/>
    <cellStyle name="Normal 100 8" xfId="520"/>
    <cellStyle name="Normal 101" xfId="521"/>
    <cellStyle name="Normal 101 2" xfId="522"/>
    <cellStyle name="Normal 101 3" xfId="523"/>
    <cellStyle name="Normal 101 4" xfId="524"/>
    <cellStyle name="Normal 101 5" xfId="525"/>
    <cellStyle name="Normal 101 6" xfId="526"/>
    <cellStyle name="Normal 101 7" xfId="527"/>
    <cellStyle name="Normal 101 8" xfId="528"/>
    <cellStyle name="Normal 102" xfId="529"/>
    <cellStyle name="Normal 102 2" xfId="530"/>
    <cellStyle name="Normal 102 3" xfId="531"/>
    <cellStyle name="Normal 102 4" xfId="532"/>
    <cellStyle name="Normal 102 5" xfId="533"/>
    <cellStyle name="Normal 102 6" xfId="534"/>
    <cellStyle name="Normal 102 7" xfId="535"/>
    <cellStyle name="Normal 102 8" xfId="536"/>
    <cellStyle name="Normal 103" xfId="537"/>
    <cellStyle name="Normal 103 2" xfId="538"/>
    <cellStyle name="Normal 103 3" xfId="539"/>
    <cellStyle name="Normal 103 4" xfId="540"/>
    <cellStyle name="Normal 103 5" xfId="541"/>
    <cellStyle name="Normal 103 6" xfId="542"/>
    <cellStyle name="Normal 103 7" xfId="543"/>
    <cellStyle name="Normal 103 8" xfId="544"/>
    <cellStyle name="Normal 104" xfId="545"/>
    <cellStyle name="Normal 104 2" xfId="546"/>
    <cellStyle name="Normal 104 3" xfId="547"/>
    <cellStyle name="Normal 104 4" xfId="548"/>
    <cellStyle name="Normal 104 5" xfId="549"/>
    <cellStyle name="Normal 104 6" xfId="550"/>
    <cellStyle name="Normal 104 7" xfId="551"/>
    <cellStyle name="Normal 104 8" xfId="552"/>
    <cellStyle name="Normal 105" xfId="553"/>
    <cellStyle name="Normal 105 2" xfId="554"/>
    <cellStyle name="Normal 105 3" xfId="555"/>
    <cellStyle name="Normal 105 4" xfId="556"/>
    <cellStyle name="Normal 105 5" xfId="557"/>
    <cellStyle name="Normal 105 6" xfId="558"/>
    <cellStyle name="Normal 105 7" xfId="559"/>
    <cellStyle name="Normal 105 8" xfId="560"/>
    <cellStyle name="Normal 106" xfId="561"/>
    <cellStyle name="Normal 106 2" xfId="562"/>
    <cellStyle name="Normal 106 3" xfId="563"/>
    <cellStyle name="Normal 106 4" xfId="564"/>
    <cellStyle name="Normal 106 5" xfId="565"/>
    <cellStyle name="Normal 106 6" xfId="566"/>
    <cellStyle name="Normal 106 7" xfId="567"/>
    <cellStyle name="Normal 106 8" xfId="568"/>
    <cellStyle name="Normal 107" xfId="569"/>
    <cellStyle name="Normal 107 2" xfId="570"/>
    <cellStyle name="Normal 107 3" xfId="571"/>
    <cellStyle name="Normal 107 4" xfId="572"/>
    <cellStyle name="Normal 107 5" xfId="573"/>
    <cellStyle name="Normal 107 6" xfId="574"/>
    <cellStyle name="Normal 107 7" xfId="575"/>
    <cellStyle name="Normal 107 8" xfId="576"/>
    <cellStyle name="Normal 108" xfId="577"/>
    <cellStyle name="Normal 108 2" xfId="578"/>
    <cellStyle name="Normal 108 3" xfId="579"/>
    <cellStyle name="Normal 108 4" xfId="580"/>
    <cellStyle name="Normal 108 5" xfId="581"/>
    <cellStyle name="Normal 108 6" xfId="582"/>
    <cellStyle name="Normal 108 7" xfId="583"/>
    <cellStyle name="Normal 108 8" xfId="584"/>
    <cellStyle name="Normal 109" xfId="585"/>
    <cellStyle name="Normal 109 2" xfId="586"/>
    <cellStyle name="Normal 109 3" xfId="587"/>
    <cellStyle name="Normal 109 4" xfId="588"/>
    <cellStyle name="Normal 109 5" xfId="589"/>
    <cellStyle name="Normal 109 6" xfId="590"/>
    <cellStyle name="Normal 109 7" xfId="591"/>
    <cellStyle name="Normal 109 8" xfId="592"/>
    <cellStyle name="Normal 11" xfId="593"/>
    <cellStyle name="Normal 11 10" xfId="594"/>
    <cellStyle name="Normal 11 11" xfId="595"/>
    <cellStyle name="Normal 11 12" xfId="596"/>
    <cellStyle name="Normal 11 13" xfId="597"/>
    <cellStyle name="Normal 11 14" xfId="598"/>
    <cellStyle name="Normal 11 2" xfId="599"/>
    <cellStyle name="Normal 11 2 10" xfId="600"/>
    <cellStyle name="Normal 11 2 11" xfId="601"/>
    <cellStyle name="Normal 11 2 12" xfId="602"/>
    <cellStyle name="Normal 11 2 13" xfId="603"/>
    <cellStyle name="Normal 11 2 2" xfId="604"/>
    <cellStyle name="Normal 11 2 3" xfId="605"/>
    <cellStyle name="Normal 11 2 4" xfId="606"/>
    <cellStyle name="Normal 11 2 5" xfId="607"/>
    <cellStyle name="Normal 11 2 6" xfId="608"/>
    <cellStyle name="Normal 11 2 7" xfId="609"/>
    <cellStyle name="Normal 11 2 8" xfId="610"/>
    <cellStyle name="Normal 11 2 9" xfId="611"/>
    <cellStyle name="Normal 11 3" xfId="612"/>
    <cellStyle name="Normal 11 4" xfId="613"/>
    <cellStyle name="Normal 11 5" xfId="614"/>
    <cellStyle name="Normal 11 6" xfId="615"/>
    <cellStyle name="Normal 11 7" xfId="616"/>
    <cellStyle name="Normal 11 8" xfId="617"/>
    <cellStyle name="Normal 11 9" xfId="618"/>
    <cellStyle name="Normal 110" xfId="619"/>
    <cellStyle name="Normal 110 2" xfId="620"/>
    <cellStyle name="Normal 110 3" xfId="621"/>
    <cellStyle name="Normal 110 4" xfId="622"/>
    <cellStyle name="Normal 110 5" xfId="623"/>
    <cellStyle name="Normal 110 6" xfId="624"/>
    <cellStyle name="Normal 110 7" xfId="625"/>
    <cellStyle name="Normal 110 8" xfId="626"/>
    <cellStyle name="Normal 111" xfId="627"/>
    <cellStyle name="Normal 111 2" xfId="628"/>
    <cellStyle name="Normal 111 3" xfId="629"/>
    <cellStyle name="Normal 111 4" xfId="630"/>
    <cellStyle name="Normal 111 5" xfId="631"/>
    <cellStyle name="Normal 111 6" xfId="632"/>
    <cellStyle name="Normal 111 7" xfId="633"/>
    <cellStyle name="Normal 111 8" xfId="634"/>
    <cellStyle name="Normal 112" xfId="635"/>
    <cellStyle name="Normal 112 2" xfId="636"/>
    <cellStyle name="Normal 112 3" xfId="637"/>
    <cellStyle name="Normal 112 4" xfId="638"/>
    <cellStyle name="Normal 112 5" xfId="639"/>
    <cellStyle name="Normal 112 6" xfId="640"/>
    <cellStyle name="Normal 112 7" xfId="641"/>
    <cellStyle name="Normal 112 8" xfId="642"/>
    <cellStyle name="Normal 113" xfId="643"/>
    <cellStyle name="Normal 113 2" xfId="644"/>
    <cellStyle name="Normal 113 3" xfId="645"/>
    <cellStyle name="Normal 113 4" xfId="646"/>
    <cellStyle name="Normal 113 5" xfId="647"/>
    <cellStyle name="Normal 113 6" xfId="648"/>
    <cellStyle name="Normal 113 7" xfId="649"/>
    <cellStyle name="Normal 113 8" xfId="650"/>
    <cellStyle name="Normal 114" xfId="651"/>
    <cellStyle name="Normal 114 2" xfId="652"/>
    <cellStyle name="Normal 114 3" xfId="653"/>
    <cellStyle name="Normal 114 4" xfId="654"/>
    <cellStyle name="Normal 114 5" xfId="655"/>
    <cellStyle name="Normal 114 6" xfId="656"/>
    <cellStyle name="Normal 114 7" xfId="657"/>
    <cellStyle name="Normal 114 8" xfId="658"/>
    <cellStyle name="Normal 115" xfId="659"/>
    <cellStyle name="Normal 115 2" xfId="660"/>
    <cellStyle name="Normal 115 3" xfId="661"/>
    <cellStyle name="Normal 115 4" xfId="662"/>
    <cellStyle name="Normal 115 5" xfId="663"/>
    <cellStyle name="Normal 115 6" xfId="664"/>
    <cellStyle name="Normal 115 7" xfId="665"/>
    <cellStyle name="Normal 115 8" xfId="666"/>
    <cellStyle name="Normal 116" xfId="667"/>
    <cellStyle name="Normal 116 2" xfId="668"/>
    <cellStyle name="Normal 116 3" xfId="669"/>
    <cellStyle name="Normal 116 4" xfId="670"/>
    <cellStyle name="Normal 116 5" xfId="671"/>
    <cellStyle name="Normal 116 6" xfId="672"/>
    <cellStyle name="Normal 116 7" xfId="673"/>
    <cellStyle name="Normal 116 8" xfId="674"/>
    <cellStyle name="Normal 117" xfId="675"/>
    <cellStyle name="Normal 117 2" xfId="676"/>
    <cellStyle name="Normal 117 3" xfId="677"/>
    <cellStyle name="Normal 117 4" xfId="678"/>
    <cellStyle name="Normal 117 5" xfId="679"/>
    <cellStyle name="Normal 117 6" xfId="680"/>
    <cellStyle name="Normal 117 7" xfId="681"/>
    <cellStyle name="Normal 117 8" xfId="682"/>
    <cellStyle name="Normal 118" xfId="683"/>
    <cellStyle name="Normal 118 2" xfId="684"/>
    <cellStyle name="Normal 118 3" xfId="685"/>
    <cellStyle name="Normal 118 4" xfId="686"/>
    <cellStyle name="Normal 118 5" xfId="687"/>
    <cellStyle name="Normal 118 6" xfId="688"/>
    <cellStyle name="Normal 118 7" xfId="689"/>
    <cellStyle name="Normal 118 8" xfId="690"/>
    <cellStyle name="Normal 119" xfId="691"/>
    <cellStyle name="Normal 119 2" xfId="692"/>
    <cellStyle name="Normal 119 3" xfId="693"/>
    <cellStyle name="Normal 119 4" xfId="694"/>
    <cellStyle name="Normal 119 5" xfId="695"/>
    <cellStyle name="Normal 119 6" xfId="696"/>
    <cellStyle name="Normal 119 7" xfId="697"/>
    <cellStyle name="Normal 119 8" xfId="698"/>
    <cellStyle name="Normal 12" xfId="699"/>
    <cellStyle name="Normal 12 10" xfId="700"/>
    <cellStyle name="Normal 12 2" xfId="701"/>
    <cellStyle name="Normal 12 3" xfId="702"/>
    <cellStyle name="Normal 12 4" xfId="703"/>
    <cellStyle name="Normal 12 5" xfId="704"/>
    <cellStyle name="Normal 12 6" xfId="705"/>
    <cellStyle name="Normal 12 7" xfId="706"/>
    <cellStyle name="Normal 12 8" xfId="707"/>
    <cellStyle name="Normal 12 9" xfId="708"/>
    <cellStyle name="Normal 120" xfId="709"/>
    <cellStyle name="Normal 120 2" xfId="710"/>
    <cellStyle name="Normal 120 3" xfId="711"/>
    <cellStyle name="Normal 120 4" xfId="712"/>
    <cellStyle name="Normal 120 5" xfId="713"/>
    <cellStyle name="Normal 120 6" xfId="714"/>
    <cellStyle name="Normal 120 7" xfId="715"/>
    <cellStyle name="Normal 120 8" xfId="716"/>
    <cellStyle name="Normal 121" xfId="717"/>
    <cellStyle name="Normal 121 2" xfId="718"/>
    <cellStyle name="Normal 121 3" xfId="719"/>
    <cellStyle name="Normal 121 4" xfId="720"/>
    <cellStyle name="Normal 121 5" xfId="721"/>
    <cellStyle name="Normal 121 6" xfId="722"/>
    <cellStyle name="Normal 121 7" xfId="723"/>
    <cellStyle name="Normal 121 8" xfId="724"/>
    <cellStyle name="Normal 122" xfId="725"/>
    <cellStyle name="Normal 122 2" xfId="726"/>
    <cellStyle name="Normal 122 3" xfId="727"/>
    <cellStyle name="Normal 122 4" xfId="728"/>
    <cellStyle name="Normal 122 5" xfId="729"/>
    <cellStyle name="Normal 122 6" xfId="730"/>
    <cellStyle name="Normal 122 7" xfId="731"/>
    <cellStyle name="Normal 122 8" xfId="732"/>
    <cellStyle name="Normal 123" xfId="733"/>
    <cellStyle name="Normal 123 2" xfId="734"/>
    <cellStyle name="Normal 123 3" xfId="735"/>
    <cellStyle name="Normal 123 4" xfId="736"/>
    <cellStyle name="Normal 123 5" xfId="737"/>
    <cellStyle name="Normal 123 6" xfId="738"/>
    <cellStyle name="Normal 123 7" xfId="739"/>
    <cellStyle name="Normal 123 8" xfId="740"/>
    <cellStyle name="Normal 124" xfId="741"/>
    <cellStyle name="Normal 124 2" xfId="742"/>
    <cellStyle name="Normal 124 3" xfId="743"/>
    <cellStyle name="Normal 124 4" xfId="744"/>
    <cellStyle name="Normal 124 5" xfId="745"/>
    <cellStyle name="Normal 124 6" xfId="746"/>
    <cellStyle name="Normal 124 7" xfId="747"/>
    <cellStyle name="Normal 124 8" xfId="748"/>
    <cellStyle name="Normal 125" xfId="749"/>
    <cellStyle name="Normal 125 2" xfId="750"/>
    <cellStyle name="Normal 125 3" xfId="751"/>
    <cellStyle name="Normal 125 4" xfId="752"/>
    <cellStyle name="Normal 125 5" xfId="753"/>
    <cellStyle name="Normal 125 6" xfId="754"/>
    <cellStyle name="Normal 125 7" xfId="755"/>
    <cellStyle name="Normal 125 8" xfId="756"/>
    <cellStyle name="Normal 126" xfId="757"/>
    <cellStyle name="Normal 126 2" xfId="758"/>
    <cellStyle name="Normal 126 3" xfId="759"/>
    <cellStyle name="Normal 126 4" xfId="760"/>
    <cellStyle name="Normal 126 5" xfId="761"/>
    <cellStyle name="Normal 126 6" xfId="762"/>
    <cellStyle name="Normal 126 7" xfId="763"/>
    <cellStyle name="Normal 126 8" xfId="764"/>
    <cellStyle name="Normal 127" xfId="765"/>
    <cellStyle name="Normal 127 2" xfId="766"/>
    <cellStyle name="Normal 127 3" xfId="767"/>
    <cellStyle name="Normal 127 4" xfId="768"/>
    <cellStyle name="Normal 127 5" xfId="769"/>
    <cellStyle name="Normal 127 6" xfId="770"/>
    <cellStyle name="Normal 127 7" xfId="771"/>
    <cellStyle name="Normal 127 8" xfId="772"/>
    <cellStyle name="Normal 128" xfId="773"/>
    <cellStyle name="Normal 128 2" xfId="774"/>
    <cellStyle name="Normal 128 3" xfId="775"/>
    <cellStyle name="Normal 128 4" xfId="776"/>
    <cellStyle name="Normal 128 5" xfId="777"/>
    <cellStyle name="Normal 128 6" xfId="778"/>
    <cellStyle name="Normal 128 7" xfId="779"/>
    <cellStyle name="Normal 128 8" xfId="780"/>
    <cellStyle name="Normal 129" xfId="781"/>
    <cellStyle name="Normal 129 2" xfId="782"/>
    <cellStyle name="Normal 129 3" xfId="783"/>
    <cellStyle name="Normal 129 4" xfId="784"/>
    <cellStyle name="Normal 129 5" xfId="785"/>
    <cellStyle name="Normal 129 6" xfId="786"/>
    <cellStyle name="Normal 129 7" xfId="787"/>
    <cellStyle name="Normal 129 8" xfId="788"/>
    <cellStyle name="Normal 13" xfId="789"/>
    <cellStyle name="Normal 13 10" xfId="790"/>
    <cellStyle name="Normal 13 11" xfId="791"/>
    <cellStyle name="Normal 13 2" xfId="792"/>
    <cellStyle name="Normal 13 3" xfId="793"/>
    <cellStyle name="Normal 13 4" xfId="794"/>
    <cellStyle name="Normal 13 5" xfId="795"/>
    <cellStyle name="Normal 13 6" xfId="796"/>
    <cellStyle name="Normal 13 7" xfId="797"/>
    <cellStyle name="Normal 13 8" xfId="798"/>
    <cellStyle name="Normal 13 9" xfId="799"/>
    <cellStyle name="Normal 130" xfId="800"/>
    <cellStyle name="Normal 130 2" xfId="801"/>
    <cellStyle name="Normal 130 3" xfId="802"/>
    <cellStyle name="Normal 130 4" xfId="803"/>
    <cellStyle name="Normal 130 5" xfId="804"/>
    <cellStyle name="Normal 130 6" xfId="805"/>
    <cellStyle name="Normal 130 7" xfId="806"/>
    <cellStyle name="Normal 130 8" xfId="807"/>
    <cellStyle name="Normal 131" xfId="808"/>
    <cellStyle name="Normal 131 2" xfId="809"/>
    <cellStyle name="Normal 131 3" xfId="810"/>
    <cellStyle name="Normal 131 4" xfId="811"/>
    <cellStyle name="Normal 131 5" xfId="812"/>
    <cellStyle name="Normal 131 6" xfId="813"/>
    <cellStyle name="Normal 131 7" xfId="814"/>
    <cellStyle name="Normal 131 8" xfId="815"/>
    <cellStyle name="Normal 132" xfId="816"/>
    <cellStyle name="Normal 132 2" xfId="817"/>
    <cellStyle name="Normal 132 3" xfId="818"/>
    <cellStyle name="Normal 132 4" xfId="819"/>
    <cellStyle name="Normal 132 5" xfId="820"/>
    <cellStyle name="Normal 132 6" xfId="821"/>
    <cellStyle name="Normal 132 7" xfId="822"/>
    <cellStyle name="Normal 132 8" xfId="823"/>
    <cellStyle name="Normal 133" xfId="824"/>
    <cellStyle name="Normal 133 2" xfId="825"/>
    <cellStyle name="Normal 133 3" xfId="826"/>
    <cellStyle name="Normal 133 4" xfId="827"/>
    <cellStyle name="Normal 133 5" xfId="828"/>
    <cellStyle name="Normal 133 6" xfId="829"/>
    <cellStyle name="Normal 133 7" xfId="830"/>
    <cellStyle name="Normal 133 8" xfId="831"/>
    <cellStyle name="Normal 134" xfId="832"/>
    <cellStyle name="Normal 134 2" xfId="833"/>
    <cellStyle name="Normal 134 3" xfId="834"/>
    <cellStyle name="Normal 134 4" xfId="835"/>
    <cellStyle name="Normal 134 5" xfId="836"/>
    <cellStyle name="Normal 134 6" xfId="837"/>
    <cellStyle name="Normal 134 7" xfId="838"/>
    <cellStyle name="Normal 134 8" xfId="839"/>
    <cellStyle name="Normal 135" xfId="840"/>
    <cellStyle name="Normal 135 2" xfId="841"/>
    <cellStyle name="Normal 135 3" xfId="842"/>
    <cellStyle name="Normal 135 4" xfId="843"/>
    <cellStyle name="Normal 135 5" xfId="844"/>
    <cellStyle name="Normal 135 6" xfId="845"/>
    <cellStyle name="Normal 135 7" xfId="846"/>
    <cellStyle name="Normal 135 8" xfId="847"/>
    <cellStyle name="Normal 136" xfId="848"/>
    <cellStyle name="Normal 136 2" xfId="849"/>
    <cellStyle name="Normal 136 3" xfId="850"/>
    <cellStyle name="Normal 136 4" xfId="851"/>
    <cellStyle name="Normal 136 5" xfId="852"/>
    <cellStyle name="Normal 136 6" xfId="853"/>
    <cellStyle name="Normal 136 7" xfId="854"/>
    <cellStyle name="Normal 136 8" xfId="855"/>
    <cellStyle name="Normal 137" xfId="856"/>
    <cellStyle name="Normal 137 2" xfId="857"/>
    <cellStyle name="Normal 137 3" xfId="858"/>
    <cellStyle name="Normal 137 4" xfId="859"/>
    <cellStyle name="Normal 137 5" xfId="860"/>
    <cellStyle name="Normal 137 6" xfId="861"/>
    <cellStyle name="Normal 137 7" xfId="862"/>
    <cellStyle name="Normal 137 8" xfId="863"/>
    <cellStyle name="Normal 138" xfId="864"/>
    <cellStyle name="Normal 138 2" xfId="865"/>
    <cellStyle name="Normal 138 3" xfId="866"/>
    <cellStyle name="Normal 138 4" xfId="867"/>
    <cellStyle name="Normal 138 5" xfId="868"/>
    <cellStyle name="Normal 138 6" xfId="869"/>
    <cellStyle name="Normal 138 7" xfId="870"/>
    <cellStyle name="Normal 138 8" xfId="871"/>
    <cellStyle name="Normal 139" xfId="872"/>
    <cellStyle name="Normal 139 2" xfId="873"/>
    <cellStyle name="Normal 139 3" xfId="874"/>
    <cellStyle name="Normal 139 4" xfId="875"/>
    <cellStyle name="Normal 139 5" xfId="876"/>
    <cellStyle name="Normal 139 6" xfId="877"/>
    <cellStyle name="Normal 139 7" xfId="878"/>
    <cellStyle name="Normal 139 8" xfId="879"/>
    <cellStyle name="Normal 14" xfId="880"/>
    <cellStyle name="Normal 14 2" xfId="881"/>
    <cellStyle name="Normal 14 3" xfId="882"/>
    <cellStyle name="Normal 14 4" xfId="883"/>
    <cellStyle name="Normal 14 5" xfId="884"/>
    <cellStyle name="Normal 14 6" xfId="885"/>
    <cellStyle name="Normal 14 7" xfId="886"/>
    <cellStyle name="Normal 14 8" xfId="887"/>
    <cellStyle name="Normal 140" xfId="888"/>
    <cellStyle name="Normal 140 2" xfId="889"/>
    <cellStyle name="Normal 140 3" xfId="890"/>
    <cellStyle name="Normal 140 4" xfId="891"/>
    <cellStyle name="Normal 140 5" xfId="892"/>
    <cellStyle name="Normal 140 6" xfId="893"/>
    <cellStyle name="Normal 140 7" xfId="894"/>
    <cellStyle name="Normal 140 8" xfId="895"/>
    <cellStyle name="Normal 141" xfId="896"/>
    <cellStyle name="Normal 141 2" xfId="897"/>
    <cellStyle name="Normal 141 3" xfId="898"/>
    <cellStyle name="Normal 141 4" xfId="899"/>
    <cellStyle name="Normal 141 5" xfId="900"/>
    <cellStyle name="Normal 141 6" xfId="901"/>
    <cellStyle name="Normal 141 7" xfId="902"/>
    <cellStyle name="Normal 141 8" xfId="903"/>
    <cellStyle name="Normal 142" xfId="904"/>
    <cellStyle name="Normal 142 2" xfId="905"/>
    <cellStyle name="Normal 142 3" xfId="906"/>
    <cellStyle name="Normal 142 4" xfId="907"/>
    <cellStyle name="Normal 142 5" xfId="908"/>
    <cellStyle name="Normal 142 6" xfId="909"/>
    <cellStyle name="Normal 142 7" xfId="910"/>
    <cellStyle name="Normal 142 8" xfId="911"/>
    <cellStyle name="Normal 143" xfId="912"/>
    <cellStyle name="Normal 143 2" xfId="913"/>
    <cellStyle name="Normal 143 3" xfId="914"/>
    <cellStyle name="Normal 143 4" xfId="915"/>
    <cellStyle name="Normal 143 5" xfId="916"/>
    <cellStyle name="Normal 143 6" xfId="917"/>
    <cellStyle name="Normal 143 7" xfId="918"/>
    <cellStyle name="Normal 143 8" xfId="919"/>
    <cellStyle name="Normal 144" xfId="920"/>
    <cellStyle name="Normal 144 2" xfId="921"/>
    <cellStyle name="Normal 144 3" xfId="922"/>
    <cellStyle name="Normal 144 4" xfId="923"/>
    <cellStyle name="Normal 144 5" xfId="924"/>
    <cellStyle name="Normal 144 6" xfId="925"/>
    <cellStyle name="Normal 144 7" xfId="926"/>
    <cellStyle name="Normal 144 8" xfId="927"/>
    <cellStyle name="Normal 145" xfId="928"/>
    <cellStyle name="Normal 145 2" xfId="929"/>
    <cellStyle name="Normal 145 3" xfId="930"/>
    <cellStyle name="Normal 145 4" xfId="931"/>
    <cellStyle name="Normal 145 5" xfId="932"/>
    <cellStyle name="Normal 145 6" xfId="933"/>
    <cellStyle name="Normal 145 7" xfId="934"/>
    <cellStyle name="Normal 145 8" xfId="935"/>
    <cellStyle name="Normal 146" xfId="936"/>
    <cellStyle name="Normal 146 2" xfId="937"/>
    <cellStyle name="Normal 146 3" xfId="938"/>
    <cellStyle name="Normal 146 4" xfId="939"/>
    <cellStyle name="Normal 146 5" xfId="940"/>
    <cellStyle name="Normal 146 6" xfId="941"/>
    <cellStyle name="Normal 146 7" xfId="942"/>
    <cellStyle name="Normal 146 8" xfId="943"/>
    <cellStyle name="Normal 147" xfId="944"/>
    <cellStyle name="Normal 148" xfId="945"/>
    <cellStyle name="Normal 149" xfId="946"/>
    <cellStyle name="Normal 149 2" xfId="947"/>
    <cellStyle name="Normal 149 2 2" xfId="948"/>
    <cellStyle name="Normal 15" xfId="949"/>
    <cellStyle name="Normal 15 2" xfId="950"/>
    <cellStyle name="Normal 15 3" xfId="951"/>
    <cellStyle name="Normal 15 4" xfId="952"/>
    <cellStyle name="Normal 15 5" xfId="953"/>
    <cellStyle name="Normal 15 6" xfId="954"/>
    <cellStyle name="Normal 15 7" xfId="955"/>
    <cellStyle name="Normal 15 8" xfId="956"/>
    <cellStyle name="Normal 150" xfId="957"/>
    <cellStyle name="Normal 150 2" xfId="958"/>
    <cellStyle name="Normal 150 3" xfId="959"/>
    <cellStyle name="Normal 150 4" xfId="960"/>
    <cellStyle name="Normal 150 5" xfId="961"/>
    <cellStyle name="Normal 150 6" xfId="962"/>
    <cellStyle name="Normal 150 7" xfId="963"/>
    <cellStyle name="Normal 150 8" xfId="964"/>
    <cellStyle name="Normal 151" xfId="965"/>
    <cellStyle name="Normal 151 2" xfId="966"/>
    <cellStyle name="Normal 151 3" xfId="967"/>
    <cellStyle name="Normal 151 4" xfId="968"/>
    <cellStyle name="Normal 151 5" xfId="969"/>
    <cellStyle name="Normal 151 6" xfId="970"/>
    <cellStyle name="Normal 152" xfId="971"/>
    <cellStyle name="Normal 153" xfId="972"/>
    <cellStyle name="Normal 154" xfId="973"/>
    <cellStyle name="Normal 155" xfId="974"/>
    <cellStyle name="Normal 156" xfId="975"/>
    <cellStyle name="Normal 157" xfId="976"/>
    <cellStyle name="Normal 158" xfId="977"/>
    <cellStyle name="Normal 159" xfId="978"/>
    <cellStyle name="Normal 16" xfId="979"/>
    <cellStyle name="Normal 16 2" xfId="980"/>
    <cellStyle name="Normal 16 3" xfId="981"/>
    <cellStyle name="Normal 16 4" xfId="982"/>
    <cellStyle name="Normal 16 5" xfId="983"/>
    <cellStyle name="Normal 16 6" xfId="984"/>
    <cellStyle name="Normal 16 7" xfId="985"/>
    <cellStyle name="Normal 16 8" xfId="986"/>
    <cellStyle name="Normal 160" xfId="987"/>
    <cellStyle name="Normal 17" xfId="988"/>
    <cellStyle name="Normal 17 2" xfId="989"/>
    <cellStyle name="Normal 17 3" xfId="990"/>
    <cellStyle name="Normal 17 4" xfId="991"/>
    <cellStyle name="Normal 17 5" xfId="992"/>
    <cellStyle name="Normal 17 6" xfId="993"/>
    <cellStyle name="Normal 17 7" xfId="994"/>
    <cellStyle name="Normal 17 8" xfId="995"/>
    <cellStyle name="Normal 18" xfId="996"/>
    <cellStyle name="Normal 18 2" xfId="997"/>
    <cellStyle name="Normal 18 3" xfId="998"/>
    <cellStyle name="Normal 18 4" xfId="999"/>
    <cellStyle name="Normal 18 5" xfId="1000"/>
    <cellStyle name="Normal 18 6" xfId="1001"/>
    <cellStyle name="Normal 18 7" xfId="1002"/>
    <cellStyle name="Normal 18 8" xfId="1003"/>
    <cellStyle name="Normal 19" xfId="1004"/>
    <cellStyle name="Normal 19 2" xfId="1005"/>
    <cellStyle name="Normal 19 3" xfId="1006"/>
    <cellStyle name="Normal 19 4" xfId="1007"/>
    <cellStyle name="Normal 19 5" xfId="1008"/>
    <cellStyle name="Normal 19 6" xfId="1009"/>
    <cellStyle name="Normal 19 7" xfId="1010"/>
    <cellStyle name="Normal 19 8" xfId="1011"/>
    <cellStyle name="Normal 2" xfId="1012"/>
    <cellStyle name="Normal 2 10" xfId="1013"/>
    <cellStyle name="Normal 2 11" xfId="1014"/>
    <cellStyle name="Normal 2 12" xfId="1015"/>
    <cellStyle name="Normal 2 13" xfId="1016"/>
    <cellStyle name="Normal 2 14" xfId="1017"/>
    <cellStyle name="Normal 2 14 2" xfId="1018"/>
    <cellStyle name="Normal 2 15" xfId="1019"/>
    <cellStyle name="Normal 2 16" xfId="1020"/>
    <cellStyle name="Normal 2 17" xfId="1021"/>
    <cellStyle name="Normal 2 18" xfId="1022"/>
    <cellStyle name="Normal 2 19" xfId="1023"/>
    <cellStyle name="Normal 2 2" xfId="1024"/>
    <cellStyle name="Normal 2 2 10" xfId="1025"/>
    <cellStyle name="Normal 2 2 11" xfId="1026"/>
    <cellStyle name="Normal 2 2 2" xfId="1027"/>
    <cellStyle name="Normal 2 2 3" xfId="1"/>
    <cellStyle name="Normal 2 2 3 2" xfId="1028"/>
    <cellStyle name="Normal 2 2 4" xfId="1029"/>
    <cellStyle name="Normal 2 2 5" xfId="1030"/>
    <cellStyle name="Normal 2 2 6" xfId="1031"/>
    <cellStyle name="Normal 2 2 7" xfId="1032"/>
    <cellStyle name="Normal 2 2 8" xfId="1033"/>
    <cellStyle name="Normal 2 2 9" xfId="1034"/>
    <cellStyle name="Normal 2 3" xfId="1035"/>
    <cellStyle name="Normal 2 4" xfId="1036"/>
    <cellStyle name="Normal 2 5" xfId="1037"/>
    <cellStyle name="Normal 2 6" xfId="1038"/>
    <cellStyle name="Normal 2 7" xfId="1039"/>
    <cellStyle name="Normal 2 8" xfId="1040"/>
    <cellStyle name="Normal 2 9" xfId="1041"/>
    <cellStyle name="Normal 2_SAVI-020612_Xl0000003_SAVI-091112-T_SAVI-071212-T" xfId="1042"/>
    <cellStyle name="Normal 20" xfId="1043"/>
    <cellStyle name="Normal 20 2" xfId="1044"/>
    <cellStyle name="Normal 20 3" xfId="1045"/>
    <cellStyle name="Normal 20 4" xfId="1046"/>
    <cellStyle name="Normal 20 5" xfId="1047"/>
    <cellStyle name="Normal 20 6" xfId="1048"/>
    <cellStyle name="Normal 20 7" xfId="1049"/>
    <cellStyle name="Normal 20 8" xfId="1050"/>
    <cellStyle name="Normal 21" xfId="1051"/>
    <cellStyle name="Normal 21 2" xfId="1052"/>
    <cellStyle name="Normal 21 3" xfId="1053"/>
    <cellStyle name="Normal 21 4" xfId="1054"/>
    <cellStyle name="Normal 21 5" xfId="1055"/>
    <cellStyle name="Normal 21 6" xfId="1056"/>
    <cellStyle name="Normal 21 7" xfId="1057"/>
    <cellStyle name="Normal 21 8" xfId="1058"/>
    <cellStyle name="Normal 22" xfId="1059"/>
    <cellStyle name="Normal 22 2" xfId="1060"/>
    <cellStyle name="Normal 22 3" xfId="1061"/>
    <cellStyle name="Normal 22 4" xfId="1062"/>
    <cellStyle name="Normal 22 5" xfId="1063"/>
    <cellStyle name="Normal 22 6" xfId="1064"/>
    <cellStyle name="Normal 22 7" xfId="1065"/>
    <cellStyle name="Normal 22 8" xfId="1066"/>
    <cellStyle name="Normal 23" xfId="1067"/>
    <cellStyle name="Normal 23 2" xfId="1068"/>
    <cellStyle name="Normal 23 3" xfId="1069"/>
    <cellStyle name="Normal 23 4" xfId="1070"/>
    <cellStyle name="Normal 23 5" xfId="1071"/>
    <cellStyle name="Normal 23 6" xfId="1072"/>
    <cellStyle name="Normal 23 7" xfId="1073"/>
    <cellStyle name="Normal 23 8" xfId="1074"/>
    <cellStyle name="Normal 24" xfId="1075"/>
    <cellStyle name="Normal 24 2" xfId="1076"/>
    <cellStyle name="Normal 24 3" xfId="1077"/>
    <cellStyle name="Normal 24 4" xfId="1078"/>
    <cellStyle name="Normal 24 5" xfId="1079"/>
    <cellStyle name="Normal 24 6" xfId="1080"/>
    <cellStyle name="Normal 24 7" xfId="1081"/>
    <cellStyle name="Normal 24 8" xfId="1082"/>
    <cellStyle name="Normal 25" xfId="1083"/>
    <cellStyle name="Normal 25 2" xfId="1084"/>
    <cellStyle name="Normal 25 3" xfId="1085"/>
    <cellStyle name="Normal 25 4" xfId="1086"/>
    <cellStyle name="Normal 25 5" xfId="1087"/>
    <cellStyle name="Normal 25 6" xfId="1088"/>
    <cellStyle name="Normal 25 7" xfId="1089"/>
    <cellStyle name="Normal 25 8" xfId="1090"/>
    <cellStyle name="Normal 26" xfId="1091"/>
    <cellStyle name="Normal 26 2" xfId="1092"/>
    <cellStyle name="Normal 26 3" xfId="1093"/>
    <cellStyle name="Normal 26 4" xfId="1094"/>
    <cellStyle name="Normal 26 5" xfId="1095"/>
    <cellStyle name="Normal 26 6" xfId="1096"/>
    <cellStyle name="Normal 26 7" xfId="1097"/>
    <cellStyle name="Normal 26 8" xfId="1098"/>
    <cellStyle name="Normal 27" xfId="1099"/>
    <cellStyle name="Normal 27 2" xfId="1100"/>
    <cellStyle name="Normal 27 3" xfId="1101"/>
    <cellStyle name="Normal 27 4" xfId="1102"/>
    <cellStyle name="Normal 27 5" xfId="1103"/>
    <cellStyle name="Normal 27 6" xfId="1104"/>
    <cellStyle name="Normal 27 7" xfId="1105"/>
    <cellStyle name="Normal 27 8" xfId="1106"/>
    <cellStyle name="Normal 28" xfId="1107"/>
    <cellStyle name="Normal 28 2" xfId="1108"/>
    <cellStyle name="Normal 28 3" xfId="1109"/>
    <cellStyle name="Normal 28 4" xfId="1110"/>
    <cellStyle name="Normal 28 5" xfId="1111"/>
    <cellStyle name="Normal 28 6" xfId="1112"/>
    <cellStyle name="Normal 28 7" xfId="1113"/>
    <cellStyle name="Normal 28 8" xfId="1114"/>
    <cellStyle name="Normal 29" xfId="1115"/>
    <cellStyle name="Normal 29 2" xfId="1116"/>
    <cellStyle name="Normal 29 3" xfId="1117"/>
    <cellStyle name="Normal 29 4" xfId="1118"/>
    <cellStyle name="Normal 29 5" xfId="1119"/>
    <cellStyle name="Normal 29 6" xfId="1120"/>
    <cellStyle name="Normal 29 7" xfId="1121"/>
    <cellStyle name="Normal 29 8" xfId="1122"/>
    <cellStyle name="Normal 3" xfId="1123"/>
    <cellStyle name="Normal 3 10" xfId="1124"/>
    <cellStyle name="Normal 3 11" xfId="1125"/>
    <cellStyle name="Normal 3 12" xfId="1126"/>
    <cellStyle name="Normal 3 13" xfId="1127"/>
    <cellStyle name="Normal 3 14" xfId="1128"/>
    <cellStyle name="Normal 3 15" xfId="1129"/>
    <cellStyle name="Normal 3 16" xfId="1130"/>
    <cellStyle name="Normal 3 17" xfId="1131"/>
    <cellStyle name="Normal 3 18" xfId="1132"/>
    <cellStyle name="Normal 3 19" xfId="1133"/>
    <cellStyle name="Normal 3 2" xfId="1134"/>
    <cellStyle name="Normal 3 2 10" xfId="1135"/>
    <cellStyle name="Normal 3 2 11" xfId="1136"/>
    <cellStyle name="Normal 3 2 12" xfId="1137"/>
    <cellStyle name="Normal 3 2 13" xfId="1138"/>
    <cellStyle name="Normal 3 2 2" xfId="1139"/>
    <cellStyle name="Normal 3 2 3" xfId="1140"/>
    <cellStyle name="Normal 3 2 4" xfId="1141"/>
    <cellStyle name="Normal 3 2 5" xfId="1142"/>
    <cellStyle name="Normal 3 2 6" xfId="1143"/>
    <cellStyle name="Normal 3 2 7" xfId="1144"/>
    <cellStyle name="Normal 3 2 8" xfId="1145"/>
    <cellStyle name="Normal 3 2 9" xfId="1146"/>
    <cellStyle name="Normal 3 3" xfId="1147"/>
    <cellStyle name="Normal 3 3 2" xfId="1148"/>
    <cellStyle name="Normal 3 4" xfId="1149"/>
    <cellStyle name="Normal 3 5" xfId="1150"/>
    <cellStyle name="Normal 3 6" xfId="1151"/>
    <cellStyle name="Normal 3 7" xfId="1152"/>
    <cellStyle name="Normal 3 8" xfId="1153"/>
    <cellStyle name="Normal 3 9" xfId="1154"/>
    <cellStyle name="Normal 3 9 2" xfId="1155"/>
    <cellStyle name="Normal 3 9 3" xfId="1156"/>
    <cellStyle name="Normal 3 9 4" xfId="1157"/>
    <cellStyle name="Normal 3 9 5" xfId="1158"/>
    <cellStyle name="Normal 3 9 6" xfId="1159"/>
    <cellStyle name="Normal 3 9 7" xfId="1160"/>
    <cellStyle name="Normal 3 9 8" xfId="1161"/>
    <cellStyle name="Normal 30" xfId="1162"/>
    <cellStyle name="Normal 30 2" xfId="1163"/>
    <cellStyle name="Normal 30 3" xfId="1164"/>
    <cellStyle name="Normal 30 4" xfId="1165"/>
    <cellStyle name="Normal 30 5" xfId="1166"/>
    <cellStyle name="Normal 30 6" xfId="1167"/>
    <cellStyle name="Normal 30 7" xfId="1168"/>
    <cellStyle name="Normal 30 8" xfId="1169"/>
    <cellStyle name="Normal 31" xfId="1170"/>
    <cellStyle name="Normal 31 2" xfId="1171"/>
    <cellStyle name="Normal 31 3" xfId="1172"/>
    <cellStyle name="Normal 31 4" xfId="1173"/>
    <cellStyle name="Normal 31 5" xfId="1174"/>
    <cellStyle name="Normal 31 6" xfId="1175"/>
    <cellStyle name="Normal 31 7" xfId="1176"/>
    <cellStyle name="Normal 31 8" xfId="1177"/>
    <cellStyle name="Normal 32" xfId="1178"/>
    <cellStyle name="Normal 32 2" xfId="1179"/>
    <cellStyle name="Normal 32 3" xfId="1180"/>
    <cellStyle name="Normal 32 4" xfId="1181"/>
    <cellStyle name="Normal 32 5" xfId="1182"/>
    <cellStyle name="Normal 32 6" xfId="1183"/>
    <cellStyle name="Normal 32 7" xfId="1184"/>
    <cellStyle name="Normal 32 8" xfId="1185"/>
    <cellStyle name="Normal 33" xfId="1186"/>
    <cellStyle name="Normal 33 2" xfId="1187"/>
    <cellStyle name="Normal 33 3" xfId="1188"/>
    <cellStyle name="Normal 33 4" xfId="1189"/>
    <cellStyle name="Normal 33 5" xfId="1190"/>
    <cellStyle name="Normal 33 6" xfId="1191"/>
    <cellStyle name="Normal 33 7" xfId="1192"/>
    <cellStyle name="Normal 33 8" xfId="1193"/>
    <cellStyle name="Normal 34" xfId="1194"/>
    <cellStyle name="Normal 34 2" xfId="1195"/>
    <cellStyle name="Normal 34 3" xfId="1196"/>
    <cellStyle name="Normal 34 4" xfId="1197"/>
    <cellStyle name="Normal 34 5" xfId="1198"/>
    <cellStyle name="Normal 34 6" xfId="1199"/>
    <cellStyle name="Normal 34 7" xfId="1200"/>
    <cellStyle name="Normal 34 8" xfId="1201"/>
    <cellStyle name="Normal 35" xfId="1202"/>
    <cellStyle name="Normal 35 2" xfId="1203"/>
    <cellStyle name="Normal 35 3" xfId="1204"/>
    <cellStyle name="Normal 35 4" xfId="1205"/>
    <cellStyle name="Normal 35 5" xfId="1206"/>
    <cellStyle name="Normal 35 6" xfId="1207"/>
    <cellStyle name="Normal 35 7" xfId="1208"/>
    <cellStyle name="Normal 35 8" xfId="1209"/>
    <cellStyle name="Normal 36" xfId="1210"/>
    <cellStyle name="Normal 36 2" xfId="1211"/>
    <cellStyle name="Normal 36 3" xfId="1212"/>
    <cellStyle name="Normal 36 4" xfId="1213"/>
    <cellStyle name="Normal 36 5" xfId="1214"/>
    <cellStyle name="Normal 36 6" xfId="1215"/>
    <cellStyle name="Normal 36 7" xfId="1216"/>
    <cellStyle name="Normal 36 8" xfId="1217"/>
    <cellStyle name="Normal 37" xfId="1218"/>
    <cellStyle name="Normal 37 2" xfId="1219"/>
    <cellStyle name="Normal 37 3" xfId="1220"/>
    <cellStyle name="Normal 37 4" xfId="1221"/>
    <cellStyle name="Normal 37 5" xfId="1222"/>
    <cellStyle name="Normal 37 6" xfId="1223"/>
    <cellStyle name="Normal 37 7" xfId="1224"/>
    <cellStyle name="Normal 37 8" xfId="1225"/>
    <cellStyle name="Normal 38" xfId="1226"/>
    <cellStyle name="Normal 38 2" xfId="1227"/>
    <cellStyle name="Normal 38 3" xfId="1228"/>
    <cellStyle name="Normal 38 4" xfId="1229"/>
    <cellStyle name="Normal 38 5" xfId="1230"/>
    <cellStyle name="Normal 38 6" xfId="1231"/>
    <cellStyle name="Normal 38 7" xfId="1232"/>
    <cellStyle name="Normal 38 8" xfId="1233"/>
    <cellStyle name="Normal 39" xfId="1234"/>
    <cellStyle name="Normal 39 2" xfId="1235"/>
    <cellStyle name="Normal 39 3" xfId="1236"/>
    <cellStyle name="Normal 39 4" xfId="1237"/>
    <cellStyle name="Normal 39 5" xfId="1238"/>
    <cellStyle name="Normal 39 6" xfId="1239"/>
    <cellStyle name="Normal 39 7" xfId="1240"/>
    <cellStyle name="Normal 39 8" xfId="1241"/>
    <cellStyle name="Normal 4" xfId="1242"/>
    <cellStyle name="Normal 4 2" xfId="4"/>
    <cellStyle name="Normal 4 3" xfId="1243"/>
    <cellStyle name="Normal 4 4" xfId="1244"/>
    <cellStyle name="Normal 40" xfId="1245"/>
    <cellStyle name="Normal 40 2" xfId="1246"/>
    <cellStyle name="Normal 40 3" xfId="1247"/>
    <cellStyle name="Normal 40 4" xfId="1248"/>
    <cellStyle name="Normal 40 5" xfId="1249"/>
    <cellStyle name="Normal 40 6" xfId="1250"/>
    <cellStyle name="Normal 40 7" xfId="1251"/>
    <cellStyle name="Normal 40 8" xfId="1252"/>
    <cellStyle name="Normal 41" xfId="1253"/>
    <cellStyle name="Normal 41 2" xfId="1254"/>
    <cellStyle name="Normal 41 3" xfId="1255"/>
    <cellStyle name="Normal 41 4" xfId="1256"/>
    <cellStyle name="Normal 41 5" xfId="1257"/>
    <cellStyle name="Normal 41 6" xfId="1258"/>
    <cellStyle name="Normal 41 7" xfId="1259"/>
    <cellStyle name="Normal 41 8" xfId="1260"/>
    <cellStyle name="Normal 42" xfId="1261"/>
    <cellStyle name="Normal 42 2" xfId="1262"/>
    <cellStyle name="Normal 42 3" xfId="1263"/>
    <cellStyle name="Normal 42 4" xfId="1264"/>
    <cellStyle name="Normal 42 5" xfId="1265"/>
    <cellStyle name="Normal 42 6" xfId="1266"/>
    <cellStyle name="Normal 42 7" xfId="1267"/>
    <cellStyle name="Normal 42 8" xfId="1268"/>
    <cellStyle name="Normal 43" xfId="1269"/>
    <cellStyle name="Normal 43 2" xfId="1270"/>
    <cellStyle name="Normal 43 3" xfId="1271"/>
    <cellStyle name="Normal 43 4" xfId="1272"/>
    <cellStyle name="Normal 43 5" xfId="1273"/>
    <cellStyle name="Normal 43 6" xfId="1274"/>
    <cellStyle name="Normal 43 7" xfId="1275"/>
    <cellStyle name="Normal 43 8" xfId="1276"/>
    <cellStyle name="Normal 44" xfId="1277"/>
    <cellStyle name="Normal 44 2" xfId="1278"/>
    <cellStyle name="Normal 44 3" xfId="1279"/>
    <cellStyle name="Normal 44 4" xfId="1280"/>
    <cellStyle name="Normal 44 5" xfId="1281"/>
    <cellStyle name="Normal 44 6" xfId="1282"/>
    <cellStyle name="Normal 44 7" xfId="1283"/>
    <cellStyle name="Normal 44 8" xfId="1284"/>
    <cellStyle name="Normal 45" xfId="1285"/>
    <cellStyle name="Normal 45 2" xfId="1286"/>
    <cellStyle name="Normal 45 3" xfId="1287"/>
    <cellStyle name="Normal 45 4" xfId="1288"/>
    <cellStyle name="Normal 45 5" xfId="1289"/>
    <cellStyle name="Normal 45 6" xfId="1290"/>
    <cellStyle name="Normal 45 7" xfId="1291"/>
    <cellStyle name="Normal 45 8" xfId="1292"/>
    <cellStyle name="Normal 46" xfId="1293"/>
    <cellStyle name="Normal 46 2" xfId="1294"/>
    <cellStyle name="Normal 46 3" xfId="1295"/>
    <cellStyle name="Normal 46 4" xfId="1296"/>
    <cellStyle name="Normal 46 5" xfId="1297"/>
    <cellStyle name="Normal 46 6" xfId="1298"/>
    <cellStyle name="Normal 46 7" xfId="1299"/>
    <cellStyle name="Normal 46 8" xfId="1300"/>
    <cellStyle name="Normal 47" xfId="1301"/>
    <cellStyle name="Normal 47 2" xfId="1302"/>
    <cellStyle name="Normal 47 3" xfId="1303"/>
    <cellStyle name="Normal 47 4" xfId="1304"/>
    <cellStyle name="Normal 47 5" xfId="1305"/>
    <cellStyle name="Normal 47 6" xfId="1306"/>
    <cellStyle name="Normal 47 7" xfId="1307"/>
    <cellStyle name="Normal 47 8" xfId="1308"/>
    <cellStyle name="Normal 48" xfId="1309"/>
    <cellStyle name="Normal 48 2" xfId="1310"/>
    <cellStyle name="Normal 48 3" xfId="1311"/>
    <cellStyle name="Normal 48 4" xfId="1312"/>
    <cellStyle name="Normal 48 5" xfId="1313"/>
    <cellStyle name="Normal 48 6" xfId="1314"/>
    <cellStyle name="Normal 48 7" xfId="1315"/>
    <cellStyle name="Normal 48 8" xfId="1316"/>
    <cellStyle name="Normal 49" xfId="1317"/>
    <cellStyle name="Normal 49 2" xfId="1318"/>
    <cellStyle name="Normal 49 3" xfId="1319"/>
    <cellStyle name="Normal 49 4" xfId="1320"/>
    <cellStyle name="Normal 49 5" xfId="1321"/>
    <cellStyle name="Normal 49 6" xfId="1322"/>
    <cellStyle name="Normal 49 7" xfId="1323"/>
    <cellStyle name="Normal 49 8" xfId="1324"/>
    <cellStyle name="Normal 5" xfId="2"/>
    <cellStyle name="Normal 5 2" xfId="3"/>
    <cellStyle name="Normal 5 2 10" xfId="1325"/>
    <cellStyle name="Normal 5 2 11" xfId="1326"/>
    <cellStyle name="Normal 5 2 12" xfId="1327"/>
    <cellStyle name="Normal 5 2 13" xfId="1328"/>
    <cellStyle name="Normal 5 2 2" xfId="1329"/>
    <cellStyle name="Normal 5 2 3" xfId="1330"/>
    <cellStyle name="Normal 5 2 4" xfId="1331"/>
    <cellStyle name="Normal 5 2 5" xfId="1332"/>
    <cellStyle name="Normal 5 2 6" xfId="1333"/>
    <cellStyle name="Normal 5 2 7" xfId="1334"/>
    <cellStyle name="Normal 5 2 8" xfId="1335"/>
    <cellStyle name="Normal 5 2 9" xfId="1336"/>
    <cellStyle name="Normal 5 3" xfId="1337"/>
    <cellStyle name="Normal 5 4" xfId="1338"/>
    <cellStyle name="Normal 50" xfId="1339"/>
    <cellStyle name="Normal 50 2" xfId="1340"/>
    <cellStyle name="Normal 50 3" xfId="1341"/>
    <cellStyle name="Normal 50 4" xfId="1342"/>
    <cellStyle name="Normal 50 5" xfId="1343"/>
    <cellStyle name="Normal 50 6" xfId="1344"/>
    <cellStyle name="Normal 50 7" xfId="1345"/>
    <cellStyle name="Normal 50 8" xfId="1346"/>
    <cellStyle name="Normal 51" xfId="1347"/>
    <cellStyle name="Normal 51 2" xfId="1348"/>
    <cellStyle name="Normal 51 3" xfId="1349"/>
    <cellStyle name="Normal 51 4" xfId="1350"/>
    <cellStyle name="Normal 51 5" xfId="1351"/>
    <cellStyle name="Normal 51 6" xfId="1352"/>
    <cellStyle name="Normal 51 7" xfId="1353"/>
    <cellStyle name="Normal 51 8" xfId="1354"/>
    <cellStyle name="Normal 52" xfId="1355"/>
    <cellStyle name="Normal 52 2" xfId="1356"/>
    <cellStyle name="Normal 52 3" xfId="1357"/>
    <cellStyle name="Normal 52 4" xfId="1358"/>
    <cellStyle name="Normal 52 5" xfId="1359"/>
    <cellStyle name="Normal 52 6" xfId="1360"/>
    <cellStyle name="Normal 52 7" xfId="1361"/>
    <cellStyle name="Normal 52 8" xfId="1362"/>
    <cellStyle name="Normal 53" xfId="1363"/>
    <cellStyle name="Normal 53 2" xfId="1364"/>
    <cellStyle name="Normal 53 3" xfId="1365"/>
    <cellStyle name="Normal 53 4" xfId="1366"/>
    <cellStyle name="Normal 53 5" xfId="1367"/>
    <cellStyle name="Normal 53 6" xfId="1368"/>
    <cellStyle name="Normal 53 7" xfId="1369"/>
    <cellStyle name="Normal 53 8" xfId="1370"/>
    <cellStyle name="Normal 54" xfId="1371"/>
    <cellStyle name="Normal 54 2" xfId="1372"/>
    <cellStyle name="Normal 54 3" xfId="1373"/>
    <cellStyle name="Normal 54 4" xfId="1374"/>
    <cellStyle name="Normal 54 5" xfId="1375"/>
    <cellStyle name="Normal 54 6" xfId="1376"/>
    <cellStyle name="Normal 54 7" xfId="1377"/>
    <cellStyle name="Normal 54 8" xfId="1378"/>
    <cellStyle name="Normal 55" xfId="1379"/>
    <cellStyle name="Normal 55 2" xfId="1380"/>
    <cellStyle name="Normal 55 3" xfId="1381"/>
    <cellStyle name="Normal 55 4" xfId="1382"/>
    <cellStyle name="Normal 55 5" xfId="1383"/>
    <cellStyle name="Normal 55 6" xfId="1384"/>
    <cellStyle name="Normal 55 7" xfId="1385"/>
    <cellStyle name="Normal 55 8" xfId="1386"/>
    <cellStyle name="Normal 56" xfId="1387"/>
    <cellStyle name="Normal 56 2" xfId="1388"/>
    <cellStyle name="Normal 56 3" xfId="1389"/>
    <cellStyle name="Normal 56 4" xfId="1390"/>
    <cellStyle name="Normal 56 5" xfId="1391"/>
    <cellStyle name="Normal 56 6" xfId="1392"/>
    <cellStyle name="Normal 56 7" xfId="1393"/>
    <cellStyle name="Normal 56 8" xfId="1394"/>
    <cellStyle name="Normal 57" xfId="1395"/>
    <cellStyle name="Normal 57 2" xfId="1396"/>
    <cellStyle name="Normal 57 3" xfId="1397"/>
    <cellStyle name="Normal 57 4" xfId="1398"/>
    <cellStyle name="Normal 57 5" xfId="1399"/>
    <cellStyle name="Normal 57 6" xfId="1400"/>
    <cellStyle name="Normal 57 7" xfId="1401"/>
    <cellStyle name="Normal 57 8" xfId="1402"/>
    <cellStyle name="Normal 58" xfId="1403"/>
    <cellStyle name="Normal 58 2" xfId="1404"/>
    <cellStyle name="Normal 58 3" xfId="1405"/>
    <cellStyle name="Normal 58 4" xfId="1406"/>
    <cellStyle name="Normal 58 5" xfId="1407"/>
    <cellStyle name="Normal 58 6" xfId="1408"/>
    <cellStyle name="Normal 58 7" xfId="1409"/>
    <cellStyle name="Normal 58 8" xfId="1410"/>
    <cellStyle name="Normal 59" xfId="1411"/>
    <cellStyle name="Normal 59 2" xfId="1412"/>
    <cellStyle name="Normal 59 3" xfId="1413"/>
    <cellStyle name="Normal 59 4" xfId="1414"/>
    <cellStyle name="Normal 59 5" xfId="1415"/>
    <cellStyle name="Normal 59 6" xfId="1416"/>
    <cellStyle name="Normal 59 7" xfId="1417"/>
    <cellStyle name="Normal 59 8" xfId="1418"/>
    <cellStyle name="Normal 6" xfId="1419"/>
    <cellStyle name="Normal 6 10" xfId="1420"/>
    <cellStyle name="Normal 6 11" xfId="1421"/>
    <cellStyle name="Normal 6 12" xfId="1422"/>
    <cellStyle name="Normal 6 13" xfId="1423"/>
    <cellStyle name="Normal 6 2" xfId="1424"/>
    <cellStyle name="Normal 6 3" xfId="1425"/>
    <cellStyle name="Normal 6 4" xfId="1426"/>
    <cellStyle name="Normal 6 5" xfId="1427"/>
    <cellStyle name="Normal 6 6" xfId="1428"/>
    <cellStyle name="Normal 6 7" xfId="1429"/>
    <cellStyle name="Normal 6 8" xfId="1430"/>
    <cellStyle name="Normal 6 9" xfId="1431"/>
    <cellStyle name="Normal 60" xfId="1432"/>
    <cellStyle name="Normal 60 2" xfId="1433"/>
    <cellStyle name="Normal 60 3" xfId="1434"/>
    <cellStyle name="Normal 60 4" xfId="1435"/>
    <cellStyle name="Normal 60 5" xfId="1436"/>
    <cellStyle name="Normal 60 6" xfId="1437"/>
    <cellStyle name="Normal 60 7" xfId="1438"/>
    <cellStyle name="Normal 60 8" xfId="1439"/>
    <cellStyle name="Normal 61" xfId="1440"/>
    <cellStyle name="Normal 61 2" xfId="1441"/>
    <cellStyle name="Normal 61 3" xfId="1442"/>
    <cellStyle name="Normal 61 4" xfId="1443"/>
    <cellStyle name="Normal 61 5" xfId="1444"/>
    <cellStyle name="Normal 61 6" xfId="1445"/>
    <cellStyle name="Normal 61 7" xfId="1446"/>
    <cellStyle name="Normal 61 8" xfId="1447"/>
    <cellStyle name="Normal 62" xfId="1448"/>
    <cellStyle name="Normal 62 2" xfId="1449"/>
    <cellStyle name="Normal 62 3" xfId="1450"/>
    <cellStyle name="Normal 62 4" xfId="1451"/>
    <cellStyle name="Normal 62 5" xfId="1452"/>
    <cellStyle name="Normal 62 6" xfId="1453"/>
    <cellStyle name="Normal 62 7" xfId="1454"/>
    <cellStyle name="Normal 62 8" xfId="1455"/>
    <cellStyle name="Normal 63" xfId="1456"/>
    <cellStyle name="Normal 63 2" xfId="1457"/>
    <cellStyle name="Normal 63 3" xfId="1458"/>
    <cellStyle name="Normal 63 4" xfId="1459"/>
    <cellStyle name="Normal 63 5" xfId="1460"/>
    <cellStyle name="Normal 63 6" xfId="1461"/>
    <cellStyle name="Normal 63 7" xfId="1462"/>
    <cellStyle name="Normal 63 8" xfId="1463"/>
    <cellStyle name="Normal 64" xfId="1464"/>
    <cellStyle name="Normal 64 2" xfId="1465"/>
    <cellStyle name="Normal 64 3" xfId="1466"/>
    <cellStyle name="Normal 64 4" xfId="1467"/>
    <cellStyle name="Normal 64 5" xfId="1468"/>
    <cellStyle name="Normal 64 6" xfId="1469"/>
    <cellStyle name="Normal 64 7" xfId="1470"/>
    <cellStyle name="Normal 64 8" xfId="1471"/>
    <cellStyle name="Normal 65" xfId="1472"/>
    <cellStyle name="Normal 65 2" xfId="1473"/>
    <cellStyle name="Normal 65 3" xfId="1474"/>
    <cellStyle name="Normal 65 4" xfId="1475"/>
    <cellStyle name="Normal 65 5" xfId="1476"/>
    <cellStyle name="Normal 65 6" xfId="1477"/>
    <cellStyle name="Normal 65 7" xfId="1478"/>
    <cellStyle name="Normal 65 8" xfId="1479"/>
    <cellStyle name="Normal 66" xfId="1480"/>
    <cellStyle name="Normal 66 2" xfId="1481"/>
    <cellStyle name="Normal 66 3" xfId="1482"/>
    <cellStyle name="Normal 66 4" xfId="1483"/>
    <cellStyle name="Normal 66 5" xfId="1484"/>
    <cellStyle name="Normal 66 6" xfId="1485"/>
    <cellStyle name="Normal 66 7" xfId="1486"/>
    <cellStyle name="Normal 66 8" xfId="1487"/>
    <cellStyle name="Normal 67" xfId="1488"/>
    <cellStyle name="Normal 67 2" xfId="1489"/>
    <cellStyle name="Normal 67 3" xfId="1490"/>
    <cellStyle name="Normal 67 4" xfId="1491"/>
    <cellStyle name="Normal 67 5" xfId="1492"/>
    <cellStyle name="Normal 67 6" xfId="1493"/>
    <cellStyle name="Normal 67 7" xfId="1494"/>
    <cellStyle name="Normal 67 8" xfId="1495"/>
    <cellStyle name="Normal 68" xfId="1496"/>
    <cellStyle name="Normal 68 2" xfId="1497"/>
    <cellStyle name="Normal 68 3" xfId="1498"/>
    <cellStyle name="Normal 68 4" xfId="1499"/>
    <cellStyle name="Normal 68 5" xfId="1500"/>
    <cellStyle name="Normal 68 6" xfId="1501"/>
    <cellStyle name="Normal 68 7" xfId="1502"/>
    <cellStyle name="Normal 68 8" xfId="1503"/>
    <cellStyle name="Normal 69" xfId="1504"/>
    <cellStyle name="Normal 69 2" xfId="1505"/>
    <cellStyle name="Normal 69 3" xfId="1506"/>
    <cellStyle name="Normal 69 4" xfId="1507"/>
    <cellStyle name="Normal 69 5" xfId="1508"/>
    <cellStyle name="Normal 69 6" xfId="1509"/>
    <cellStyle name="Normal 69 7" xfId="1510"/>
    <cellStyle name="Normal 69 8" xfId="1511"/>
    <cellStyle name="Normal 7" xfId="1512"/>
    <cellStyle name="Normal 7 10" xfId="1513"/>
    <cellStyle name="Normal 7 11" xfId="1514"/>
    <cellStyle name="Normal 7 12" xfId="1515"/>
    <cellStyle name="Normal 7 13" xfId="1516"/>
    <cellStyle name="Normal 7 2" xfId="1517"/>
    <cellStyle name="Normal 7 3" xfId="1518"/>
    <cellStyle name="Normal 7 4" xfId="1519"/>
    <cellStyle name="Normal 7 5" xfId="1520"/>
    <cellStyle name="Normal 7 6" xfId="1521"/>
    <cellStyle name="Normal 7 7" xfId="1522"/>
    <cellStyle name="Normal 7 8" xfId="1523"/>
    <cellStyle name="Normal 7 9" xfId="1524"/>
    <cellStyle name="Normal 70" xfId="1525"/>
    <cellStyle name="Normal 70 2" xfId="1526"/>
    <cellStyle name="Normal 70 3" xfId="1527"/>
    <cellStyle name="Normal 70 4" xfId="1528"/>
    <cellStyle name="Normal 70 5" xfId="1529"/>
    <cellStyle name="Normal 70 6" xfId="1530"/>
    <cellStyle name="Normal 70 7" xfId="1531"/>
    <cellStyle name="Normal 70 8" xfId="1532"/>
    <cellStyle name="Normal 71" xfId="1533"/>
    <cellStyle name="Normal 71 2" xfId="1534"/>
    <cellStyle name="Normal 71 3" xfId="1535"/>
    <cellStyle name="Normal 71 4" xfId="1536"/>
    <cellStyle name="Normal 71 5" xfId="1537"/>
    <cellStyle name="Normal 71 6" xfId="1538"/>
    <cellStyle name="Normal 71 7" xfId="1539"/>
    <cellStyle name="Normal 71 8" xfId="1540"/>
    <cellStyle name="Normal 72" xfId="1541"/>
    <cellStyle name="Normal 72 2" xfId="1542"/>
    <cellStyle name="Normal 72 3" xfId="1543"/>
    <cellStyle name="Normal 72 4" xfId="1544"/>
    <cellStyle name="Normal 72 5" xfId="1545"/>
    <cellStyle name="Normal 72 6" xfId="1546"/>
    <cellStyle name="Normal 72 7" xfId="1547"/>
    <cellStyle name="Normal 72 8" xfId="1548"/>
    <cellStyle name="Normal 73" xfId="1549"/>
    <cellStyle name="Normal 73 2" xfId="1550"/>
    <cellStyle name="Normal 73 3" xfId="1551"/>
    <cellStyle name="Normal 73 4" xfId="1552"/>
    <cellStyle name="Normal 73 5" xfId="1553"/>
    <cellStyle name="Normal 73 6" xfId="1554"/>
    <cellStyle name="Normal 73 7" xfId="1555"/>
    <cellStyle name="Normal 73 8" xfId="1556"/>
    <cellStyle name="Normal 74" xfId="1557"/>
    <cellStyle name="Normal 74 2" xfId="1558"/>
    <cellStyle name="Normal 74 3" xfId="1559"/>
    <cellStyle name="Normal 74 4" xfId="1560"/>
    <cellStyle name="Normal 74 5" xfId="1561"/>
    <cellStyle name="Normal 74 6" xfId="1562"/>
    <cellStyle name="Normal 74 7" xfId="1563"/>
    <cellStyle name="Normal 74 8" xfId="1564"/>
    <cellStyle name="Normal 75" xfId="1565"/>
    <cellStyle name="Normal 75 2" xfId="1566"/>
    <cellStyle name="Normal 75 3" xfId="1567"/>
    <cellStyle name="Normal 75 4" xfId="1568"/>
    <cellStyle name="Normal 75 5" xfId="1569"/>
    <cellStyle name="Normal 75 6" xfId="1570"/>
    <cellStyle name="Normal 75 7" xfId="1571"/>
    <cellStyle name="Normal 75 8" xfId="1572"/>
    <cellStyle name="Normal 76" xfId="1573"/>
    <cellStyle name="Normal 76 2" xfId="1574"/>
    <cellStyle name="Normal 76 3" xfId="1575"/>
    <cellStyle name="Normal 76 4" xfId="1576"/>
    <cellStyle name="Normal 76 5" xfId="1577"/>
    <cellStyle name="Normal 76 6" xfId="1578"/>
    <cellStyle name="Normal 76 7" xfId="1579"/>
    <cellStyle name="Normal 76 8" xfId="1580"/>
    <cellStyle name="Normal 77" xfId="1581"/>
    <cellStyle name="Normal 77 2" xfId="1582"/>
    <cellStyle name="Normal 77 3" xfId="1583"/>
    <cellStyle name="Normal 77 4" xfId="1584"/>
    <cellStyle name="Normal 77 5" xfId="1585"/>
    <cellStyle name="Normal 77 6" xfId="1586"/>
    <cellStyle name="Normal 77 7" xfId="1587"/>
    <cellStyle name="Normal 77 8" xfId="1588"/>
    <cellStyle name="Normal 78" xfId="1589"/>
    <cellStyle name="Normal 78 2" xfId="1590"/>
    <cellStyle name="Normal 78 3" xfId="1591"/>
    <cellStyle name="Normal 78 4" xfId="1592"/>
    <cellStyle name="Normal 78 5" xfId="1593"/>
    <cellStyle name="Normal 78 6" xfId="1594"/>
    <cellStyle name="Normal 78 7" xfId="1595"/>
    <cellStyle name="Normal 78 8" xfId="1596"/>
    <cellStyle name="Normal 79" xfId="1597"/>
    <cellStyle name="Normal 79 2" xfId="1598"/>
    <cellStyle name="Normal 79 3" xfId="1599"/>
    <cellStyle name="Normal 79 4" xfId="1600"/>
    <cellStyle name="Normal 79 5" xfId="1601"/>
    <cellStyle name="Normal 79 6" xfId="1602"/>
    <cellStyle name="Normal 79 7" xfId="1603"/>
    <cellStyle name="Normal 79 8" xfId="1604"/>
    <cellStyle name="Normal 8" xfId="1605"/>
    <cellStyle name="Normal 8 10" xfId="1606"/>
    <cellStyle name="Normal 8 11" xfId="1607"/>
    <cellStyle name="Normal 8 12" xfId="1608"/>
    <cellStyle name="Normal 8 13" xfId="1609"/>
    <cellStyle name="Normal 8 2" xfId="1610"/>
    <cellStyle name="Normal 8 3" xfId="1611"/>
    <cellStyle name="Normal 8 4" xfId="1612"/>
    <cellStyle name="Normal 8 5" xfId="1613"/>
    <cellStyle name="Normal 8 6" xfId="1614"/>
    <cellStyle name="Normal 8 7" xfId="1615"/>
    <cellStyle name="Normal 8 8" xfId="1616"/>
    <cellStyle name="Normal 8 9" xfId="1617"/>
    <cellStyle name="Normal 80" xfId="1618"/>
    <cellStyle name="Normal 80 2" xfId="1619"/>
    <cellStyle name="Normal 80 3" xfId="1620"/>
    <cellStyle name="Normal 80 4" xfId="1621"/>
    <cellStyle name="Normal 80 5" xfId="1622"/>
    <cellStyle name="Normal 80 6" xfId="1623"/>
    <cellStyle name="Normal 80 7" xfId="1624"/>
    <cellStyle name="Normal 80 8" xfId="1625"/>
    <cellStyle name="Normal 81" xfId="1626"/>
    <cellStyle name="Normal 81 2" xfId="1627"/>
    <cellStyle name="Normal 81 3" xfId="1628"/>
    <cellStyle name="Normal 81 4" xfId="1629"/>
    <cellStyle name="Normal 81 5" xfId="1630"/>
    <cellStyle name="Normal 81 6" xfId="1631"/>
    <cellStyle name="Normal 81 7" xfId="1632"/>
    <cellStyle name="Normal 81 8" xfId="1633"/>
    <cellStyle name="Normal 82" xfId="1634"/>
    <cellStyle name="Normal 82 2" xfId="1635"/>
    <cellStyle name="Normal 82 3" xfId="1636"/>
    <cellStyle name="Normal 82 4" xfId="1637"/>
    <cellStyle name="Normal 82 5" xfId="1638"/>
    <cellStyle name="Normal 82 6" xfId="1639"/>
    <cellStyle name="Normal 82 7" xfId="1640"/>
    <cellStyle name="Normal 82 8" xfId="1641"/>
    <cellStyle name="Normal 83" xfId="1642"/>
    <cellStyle name="Normal 83 2" xfId="1643"/>
    <cellStyle name="Normal 83 3" xfId="1644"/>
    <cellStyle name="Normal 83 4" xfId="1645"/>
    <cellStyle name="Normal 83 5" xfId="1646"/>
    <cellStyle name="Normal 83 6" xfId="1647"/>
    <cellStyle name="Normal 83 7" xfId="1648"/>
    <cellStyle name="Normal 83 8" xfId="1649"/>
    <cellStyle name="Normal 84" xfId="1650"/>
    <cellStyle name="Normal 84 2" xfId="1651"/>
    <cellStyle name="Normal 84 3" xfId="1652"/>
    <cellStyle name="Normal 84 4" xfId="1653"/>
    <cellStyle name="Normal 84 5" xfId="1654"/>
    <cellStyle name="Normal 84 6" xfId="1655"/>
    <cellStyle name="Normal 84 7" xfId="1656"/>
    <cellStyle name="Normal 84 8" xfId="1657"/>
    <cellStyle name="Normal 85" xfId="1658"/>
    <cellStyle name="Normal 85 2" xfId="1659"/>
    <cellStyle name="Normal 85 3" xfId="1660"/>
    <cellStyle name="Normal 85 4" xfId="1661"/>
    <cellStyle name="Normal 85 5" xfId="1662"/>
    <cellStyle name="Normal 85 6" xfId="1663"/>
    <cellStyle name="Normal 85 7" xfId="1664"/>
    <cellStyle name="Normal 85 8" xfId="1665"/>
    <cellStyle name="Normal 86" xfId="1666"/>
    <cellStyle name="Normal 86 2" xfId="1667"/>
    <cellStyle name="Normal 86 3" xfId="1668"/>
    <cellStyle name="Normal 86 4" xfId="1669"/>
    <cellStyle name="Normal 86 5" xfId="1670"/>
    <cellStyle name="Normal 86 6" xfId="1671"/>
    <cellStyle name="Normal 86 7" xfId="1672"/>
    <cellStyle name="Normal 86 8" xfId="1673"/>
    <cellStyle name="Normal 87" xfId="1674"/>
    <cellStyle name="Normal 87 2" xfId="1675"/>
    <cellStyle name="Normal 87 3" xfId="1676"/>
    <cellStyle name="Normal 87 4" xfId="1677"/>
    <cellStyle name="Normal 87 5" xfId="1678"/>
    <cellStyle name="Normal 87 6" xfId="1679"/>
    <cellStyle name="Normal 87 7" xfId="1680"/>
    <cellStyle name="Normal 87 8" xfId="1681"/>
    <cellStyle name="Normal 88" xfId="1682"/>
    <cellStyle name="Normal 88 2" xfId="1683"/>
    <cellStyle name="Normal 88 3" xfId="1684"/>
    <cellStyle name="Normal 88 4" xfId="1685"/>
    <cellStyle name="Normal 88 5" xfId="1686"/>
    <cellStyle name="Normal 88 6" xfId="1687"/>
    <cellStyle name="Normal 88 7" xfId="1688"/>
    <cellStyle name="Normal 88 8" xfId="1689"/>
    <cellStyle name="Normal 89" xfId="1690"/>
    <cellStyle name="Normal 89 2" xfId="1691"/>
    <cellStyle name="Normal 89 3" xfId="1692"/>
    <cellStyle name="Normal 89 4" xfId="1693"/>
    <cellStyle name="Normal 89 5" xfId="1694"/>
    <cellStyle name="Normal 89 6" xfId="1695"/>
    <cellStyle name="Normal 89 7" xfId="1696"/>
    <cellStyle name="Normal 89 8" xfId="1697"/>
    <cellStyle name="Normal 9" xfId="1698"/>
    <cellStyle name="Normal 9 10" xfId="1699"/>
    <cellStyle name="Normal 9 11" xfId="1700"/>
    <cellStyle name="Normal 9 12" xfId="1701"/>
    <cellStyle name="Normal 9 13" xfId="1702"/>
    <cellStyle name="Normal 9 2" xfId="1703"/>
    <cellStyle name="Normal 9 3" xfId="1704"/>
    <cellStyle name="Normal 9 4" xfId="1705"/>
    <cellStyle name="Normal 9 5" xfId="1706"/>
    <cellStyle name="Normal 9 6" xfId="1707"/>
    <cellStyle name="Normal 9 7" xfId="1708"/>
    <cellStyle name="Normal 9 8" xfId="1709"/>
    <cellStyle name="Normal 9 9" xfId="1710"/>
    <cellStyle name="Normal 90" xfId="1711"/>
    <cellStyle name="Normal 90 2" xfId="1712"/>
    <cellStyle name="Normal 90 3" xfId="1713"/>
    <cellStyle name="Normal 90 4" xfId="1714"/>
    <cellStyle name="Normal 90 5" xfId="1715"/>
    <cellStyle name="Normal 90 6" xfId="1716"/>
    <cellStyle name="Normal 90 7" xfId="1717"/>
    <cellStyle name="Normal 90 8" xfId="1718"/>
    <cellStyle name="Normal 91" xfId="1719"/>
    <cellStyle name="Normal 91 2" xfId="1720"/>
    <cellStyle name="Normal 91 3" xfId="1721"/>
    <cellStyle name="Normal 91 4" xfId="1722"/>
    <cellStyle name="Normal 91 5" xfId="1723"/>
    <cellStyle name="Normal 91 6" xfId="1724"/>
    <cellStyle name="Normal 91 7" xfId="1725"/>
    <cellStyle name="Normal 91 8" xfId="1726"/>
    <cellStyle name="Normal 92" xfId="1727"/>
    <cellStyle name="Normal 92 2" xfId="1728"/>
    <cellStyle name="Normal 92 3" xfId="1729"/>
    <cellStyle name="Normal 92 4" xfId="1730"/>
    <cellStyle name="Normal 92 5" xfId="1731"/>
    <cellStyle name="Normal 92 6" xfId="1732"/>
    <cellStyle name="Normal 92 7" xfId="1733"/>
    <cellStyle name="Normal 92 8" xfId="1734"/>
    <cellStyle name="Normal 93" xfId="1735"/>
    <cellStyle name="Normal 93 2" xfId="1736"/>
    <cellStyle name="Normal 93 3" xfId="1737"/>
    <cellStyle name="Normal 93 4" xfId="1738"/>
    <cellStyle name="Normal 93 5" xfId="1739"/>
    <cellStyle name="Normal 93 6" xfId="1740"/>
    <cellStyle name="Normal 93 7" xfId="1741"/>
    <cellStyle name="Normal 93 8" xfId="1742"/>
    <cellStyle name="Normal 94" xfId="1743"/>
    <cellStyle name="Normal 94 2" xfId="1744"/>
    <cellStyle name="Normal 94 3" xfId="1745"/>
    <cellStyle name="Normal 94 4" xfId="1746"/>
    <cellStyle name="Normal 94 5" xfId="1747"/>
    <cellStyle name="Normal 94 6" xfId="1748"/>
    <cellStyle name="Normal 94 7" xfId="1749"/>
    <cellStyle name="Normal 94 8" xfId="1750"/>
    <cellStyle name="Normal 95" xfId="1751"/>
    <cellStyle name="Normal 95 2" xfId="1752"/>
    <cellStyle name="Normal 95 3" xfId="1753"/>
    <cellStyle name="Normal 95 4" xfId="1754"/>
    <cellStyle name="Normal 95 5" xfId="1755"/>
    <cellStyle name="Normal 95 6" xfId="1756"/>
    <cellStyle name="Normal 95 7" xfId="1757"/>
    <cellStyle name="Normal 95 8" xfId="1758"/>
    <cellStyle name="Normal 96" xfId="1759"/>
    <cellStyle name="Normal 96 2" xfId="1760"/>
    <cellStyle name="Normal 96 3" xfId="1761"/>
    <cellStyle name="Normal 96 4" xfId="1762"/>
    <cellStyle name="Normal 96 5" xfId="1763"/>
    <cellStyle name="Normal 96 6" xfId="1764"/>
    <cellStyle name="Normal 96 7" xfId="1765"/>
    <cellStyle name="Normal 96 8" xfId="1766"/>
    <cellStyle name="Normal 97" xfId="1767"/>
    <cellStyle name="Normal 97 2" xfId="1768"/>
    <cellStyle name="Normal 97 3" xfId="1769"/>
    <cellStyle name="Normal 97 4" xfId="1770"/>
    <cellStyle name="Normal 97 5" xfId="1771"/>
    <cellStyle name="Normal 97 6" xfId="1772"/>
    <cellStyle name="Normal 97 7" xfId="1773"/>
    <cellStyle name="Normal 97 8" xfId="1774"/>
    <cellStyle name="Normal 98" xfId="1775"/>
    <cellStyle name="Normal 98 2" xfId="1776"/>
    <cellStyle name="Normal 98 3" xfId="1777"/>
    <cellStyle name="Normal 98 4" xfId="1778"/>
    <cellStyle name="Normal 98 5" xfId="1779"/>
    <cellStyle name="Normal 98 6" xfId="1780"/>
    <cellStyle name="Normal 98 7" xfId="1781"/>
    <cellStyle name="Normal 98 8" xfId="1782"/>
    <cellStyle name="Normal 99" xfId="1783"/>
    <cellStyle name="Normal 99 2" xfId="1784"/>
    <cellStyle name="Normal 99 3" xfId="1785"/>
    <cellStyle name="Normal 99 4" xfId="1786"/>
    <cellStyle name="Normal 99 5" xfId="1787"/>
    <cellStyle name="Normal 99 6" xfId="1788"/>
    <cellStyle name="Normal 99 7" xfId="1789"/>
    <cellStyle name="Normal 99 8" xfId="1790"/>
    <cellStyle name="Note 2" xfId="1791"/>
    <cellStyle name="Note 2 10" xfId="1792"/>
    <cellStyle name="Note 2 11" xfId="1793"/>
    <cellStyle name="Note 2 12" xfId="1794"/>
    <cellStyle name="Note 2 13" xfId="1795"/>
    <cellStyle name="Note 2 2" xfId="1796"/>
    <cellStyle name="Note 2 3" xfId="1797"/>
    <cellStyle name="Note 2 4" xfId="1798"/>
    <cellStyle name="Note 2 5" xfId="1799"/>
    <cellStyle name="Note 2 6" xfId="1800"/>
    <cellStyle name="Note 2 7" xfId="1801"/>
    <cellStyle name="Note 2 8" xfId="1802"/>
    <cellStyle name="Note 2 9" xfId="1803"/>
    <cellStyle name="Note 3" xfId="1804"/>
    <cellStyle name="Note 3 10" xfId="1805"/>
    <cellStyle name="Note 3 11" xfId="1806"/>
    <cellStyle name="Note 3 12" xfId="1807"/>
    <cellStyle name="Note 3 13" xfId="1808"/>
    <cellStyle name="Note 3 2" xfId="1809"/>
    <cellStyle name="Note 3 3" xfId="1810"/>
    <cellStyle name="Note 3 4" xfId="1811"/>
    <cellStyle name="Note 3 5" xfId="1812"/>
    <cellStyle name="Note 3 6" xfId="1813"/>
    <cellStyle name="Note 3 7" xfId="1814"/>
    <cellStyle name="Note 3 8" xfId="1815"/>
    <cellStyle name="Note 3 9" xfId="1816"/>
    <cellStyle name="Note 4" xfId="1817"/>
    <cellStyle name="Note 4 10" xfId="1818"/>
    <cellStyle name="Note 4 11" xfId="1819"/>
    <cellStyle name="Note 4 2" xfId="1820"/>
    <cellStyle name="Note 4 3" xfId="1821"/>
    <cellStyle name="Note 4 4" xfId="1822"/>
    <cellStyle name="Note 4 5" xfId="1823"/>
    <cellStyle name="Note 4 6" xfId="1824"/>
    <cellStyle name="Note 4 7" xfId="1825"/>
    <cellStyle name="Note 4 8" xfId="1826"/>
    <cellStyle name="Note 4 9" xfId="1827"/>
    <cellStyle name="Note 5" xfId="1828"/>
    <cellStyle name="Note 5 10" xfId="1829"/>
    <cellStyle name="Note 5 11" xfId="1830"/>
    <cellStyle name="Note 5 2" xfId="1831"/>
    <cellStyle name="Note 5 3" xfId="1832"/>
    <cellStyle name="Note 5 4" xfId="1833"/>
    <cellStyle name="Note 5 5" xfId="1834"/>
    <cellStyle name="Note 5 6" xfId="1835"/>
    <cellStyle name="Note 5 7" xfId="1836"/>
    <cellStyle name="Note 5 8" xfId="1837"/>
    <cellStyle name="Note 5 9" xfId="1838"/>
    <cellStyle name="Note 6" xfId="1839"/>
    <cellStyle name="Note 7" xfId="1840"/>
    <cellStyle name="Percent 10" xfId="1841"/>
    <cellStyle name="Percent 10 2" xfId="1842"/>
    <cellStyle name="Percent 10 3" xfId="1843"/>
    <cellStyle name="Percent 10 4" xfId="1844"/>
    <cellStyle name="Percent 10 5" xfId="1845"/>
    <cellStyle name="Percent 10 6" xfId="1846"/>
    <cellStyle name="Percent 10 7" xfId="1847"/>
    <cellStyle name="Percent 10 8" xfId="1848"/>
    <cellStyle name="Percent 11" xfId="1849"/>
    <cellStyle name="Percent 11 2" xfId="1850"/>
    <cellStyle name="Percent 11 3" xfId="1851"/>
    <cellStyle name="Percent 11 4" xfId="1852"/>
    <cellStyle name="Percent 11 5" xfId="1853"/>
    <cellStyle name="Percent 11 6" xfId="1854"/>
    <cellStyle name="Percent 11 7" xfId="1855"/>
    <cellStyle name="Percent 11 8" xfId="1856"/>
    <cellStyle name="Percent 12" xfId="1857"/>
    <cellStyle name="Percent 12 2" xfId="1858"/>
    <cellStyle name="Percent 12 3" xfId="1859"/>
    <cellStyle name="Percent 12 4" xfId="1860"/>
    <cellStyle name="Percent 12 5" xfId="1861"/>
    <cellStyle name="Percent 12 6" xfId="1862"/>
    <cellStyle name="Percent 12 7" xfId="1863"/>
    <cellStyle name="Percent 12 8" xfId="1864"/>
    <cellStyle name="Percent 13" xfId="1865"/>
    <cellStyle name="Percent 2" xfId="1866"/>
    <cellStyle name="Percent 2 2" xfId="1867"/>
    <cellStyle name="Percent 2 3" xfId="1868"/>
    <cellStyle name="Percent 2 4" xfId="1869"/>
    <cellStyle name="Percent 2 5" xfId="1870"/>
    <cellStyle name="Percent 2 6" xfId="1871"/>
    <cellStyle name="Percent 2 7" xfId="1872"/>
    <cellStyle name="Percent 2 8" xfId="1873"/>
    <cellStyle name="Percent 2 9" xfId="1874"/>
    <cellStyle name="Percent 3" xfId="1875"/>
    <cellStyle name="Percent 3 2" xfId="1876"/>
    <cellStyle name="Percent 3 3" xfId="1877"/>
    <cellStyle name="Percent 3 4" xfId="1878"/>
    <cellStyle name="Percent 3 5" xfId="1879"/>
    <cellStyle name="Percent 3 6" xfId="1880"/>
    <cellStyle name="Percent 3 7" xfId="1881"/>
    <cellStyle name="Percent 3 8" xfId="1882"/>
    <cellStyle name="Percent 3 9" xfId="1883"/>
    <cellStyle name="Percent 4" xfId="1884"/>
    <cellStyle name="Percent 4 2" xfId="1885"/>
    <cellStyle name="Percent 4 3" xfId="1886"/>
    <cellStyle name="Percent 4 4" xfId="1887"/>
    <cellStyle name="Percent 4 5" xfId="1888"/>
    <cellStyle name="Percent 4 6" xfId="1889"/>
    <cellStyle name="Percent 4 7" xfId="1890"/>
    <cellStyle name="Percent 4 8" xfId="1891"/>
    <cellStyle name="Percent 5" xfId="1892"/>
    <cellStyle name="Percent 5 2" xfId="1893"/>
    <cellStyle name="Percent 5 3" xfId="1894"/>
    <cellStyle name="Percent 5 4" xfId="1895"/>
    <cellStyle name="Percent 5 5" xfId="1896"/>
    <cellStyle name="Percent 5 6" xfId="1897"/>
    <cellStyle name="Percent 5 7" xfId="1898"/>
    <cellStyle name="Percent 5 8" xfId="1899"/>
    <cellStyle name="Percent 6" xfId="1900"/>
    <cellStyle name="Percent 6 2" xfId="1901"/>
    <cellStyle name="Percent 6 3" xfId="1902"/>
    <cellStyle name="Percent 6 4" xfId="1903"/>
    <cellStyle name="Percent 6 5" xfId="1904"/>
    <cellStyle name="Percent 6 6" xfId="1905"/>
    <cellStyle name="Percent 6 7" xfId="1906"/>
    <cellStyle name="Percent 6 8" xfId="1907"/>
    <cellStyle name="Percent 7" xfId="1908"/>
    <cellStyle name="Percent 7 2" xfId="1909"/>
    <cellStyle name="Percent 7 3" xfId="1910"/>
    <cellStyle name="Percent 7 4" xfId="1911"/>
    <cellStyle name="Percent 7 5" xfId="1912"/>
    <cellStyle name="Percent 7 6" xfId="1913"/>
    <cellStyle name="Percent 7 7" xfId="1914"/>
    <cellStyle name="Percent 7 8" xfId="1915"/>
    <cellStyle name="Percent 8" xfId="1916"/>
    <cellStyle name="Percent 8 2" xfId="1917"/>
    <cellStyle name="Percent 8 3" xfId="1918"/>
    <cellStyle name="Percent 8 4" xfId="1919"/>
    <cellStyle name="Percent 8 5" xfId="1920"/>
    <cellStyle name="Percent 8 6" xfId="1921"/>
    <cellStyle name="Percent 8 7" xfId="1922"/>
    <cellStyle name="Percent 8 8" xfId="1923"/>
    <cellStyle name="Percent 9" xfId="1924"/>
    <cellStyle name="Percent 9 2" xfId="1925"/>
    <cellStyle name="Percent 9 3" xfId="1926"/>
    <cellStyle name="Percent 9 4" xfId="1927"/>
    <cellStyle name="Percent 9 5" xfId="1928"/>
    <cellStyle name="Percent 9 6" xfId="1929"/>
    <cellStyle name="Percent 9 7" xfId="1930"/>
    <cellStyle name="Percent 9 8" xfId="193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1207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Sheet1 (2)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hart2"/>
      <sheetName val="convertor2"/>
      <sheetName val="Form-6_ImportExport"/>
      <sheetName val="Form-7_Daily Hrly Load Sheet"/>
      <sheetName val="Form-8_DA-Report to NRLDC"/>
      <sheetName val="Chart3"/>
      <sheetName val="Form-9_GoHP POWER"/>
      <sheetName val="Chart10"/>
      <sheetName val="Form-11_DGOPH"/>
      <sheetName val="Form-10_Actual_RTD"/>
      <sheetName val="ACTUAL GENERATION"/>
      <sheetName val="Form-12_DHIL"/>
      <sheetName val="Frm-16 LEVEL &amp; DISCHARGE"/>
      <sheetName val="Form-13-LoadShedding "/>
      <sheetName val="DR-DAD-4 HP GEN."/>
      <sheetName val="DR-DAD-7 ANT V ACT"/>
      <sheetName val="ANT. 1"/>
      <sheetName val="ANT 2 "/>
      <sheetName val="Form-14-GenBackdown "/>
      <sheetName val="PC"/>
      <sheetName val="% Over Drawl"/>
      <sheetName val="Form-15_DTR"/>
      <sheetName val="Form-17_RTD-STATES"/>
      <sheetName val="FORM-20(PINJORE-PARWANOO)"/>
      <sheetName val="Form-18_Shared Projects"/>
      <sheetName val="Form-19_Bilateral_NRLDC"/>
      <sheetName val="Form-20_PX Transactions of HP"/>
      <sheetName val="Form-MeritOrderDaily_B"/>
      <sheetName val="MSG Power cut"/>
      <sheetName val="Sheet12"/>
      <sheetName val="DHIL_BlankPrintable"/>
      <sheetName val="Hours"/>
      <sheetName val="Minutes"/>
      <sheetName val="LoadSheddinInLus"/>
      <sheetName val="ConsolidatedLoadShedding"/>
      <sheetName val="Sheet26"/>
      <sheetName val="Chart11"/>
      <sheetName val="Chart12"/>
      <sheetName val="Chart13"/>
      <sheetName val="bdHours"/>
      <sheetName val="bdMinutes"/>
      <sheetName val="BackdownInLus"/>
      <sheetName val="ConsolidatedBackdown"/>
      <sheetName val="Chart14"/>
      <sheetName val="Chart15"/>
      <sheetName val="converter"/>
      <sheetName val="Sheet01"/>
      <sheetName val="converter1"/>
      <sheetName val="Chart16"/>
      <sheetName val="Chart17"/>
      <sheetName val="Chart18"/>
      <sheetName val="Sheet3"/>
      <sheetName val="Sheet4"/>
      <sheetName val="DHIL"/>
      <sheetName val="DA Data"/>
      <sheetName val="Chart19"/>
      <sheetName val="DPSP"/>
      <sheetName val="Sheet7"/>
      <sheetName val="DM"/>
      <sheetName val="GOHP SCH."/>
      <sheetName val="CircleIC"/>
      <sheetName val="Sheet2"/>
      <sheetName val="PR REPORT "/>
      <sheetName val="MD"/>
      <sheetName val="PR REPORT ANT. Vs REAL TIME  "/>
      <sheetName val="Sheet1"/>
      <sheetName val="Sheet5"/>
      <sheetName val="P&amp;T"/>
      <sheetName val="IC"/>
      <sheetName val="ALL IC"/>
      <sheetName val="Sheet14"/>
      <sheetName val="D GRAPH"/>
      <sheetName val="GOHP POWER"/>
      <sheetName val="MORNING REPORTS"/>
      <sheetName val="URSHPSEBL"/>
      <sheetName val="Frequency"/>
      <sheetName val="password"/>
      <sheetName val="Sheet6"/>
      <sheetName val="SYSTEM STATUS"/>
      <sheetName val="Sheet10"/>
      <sheetName val="Sheet8"/>
      <sheetName val="Sheet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>
        <row r="2">
          <cell r="C2">
            <v>44389</v>
          </cell>
        </row>
      </sheetData>
      <sheetData sheetId="43"/>
      <sheetData sheetId="44"/>
      <sheetData sheetId="45"/>
      <sheetData sheetId="46"/>
      <sheetData sheetId="47">
        <row r="4">
          <cell r="D4">
            <v>2.81E-2</v>
          </cell>
          <cell r="E4">
            <v>2.81E-2</v>
          </cell>
          <cell r="F4">
            <v>2.81E-2</v>
          </cell>
          <cell r="G4">
            <v>2.81E-2</v>
          </cell>
        </row>
      </sheetData>
      <sheetData sheetId="49"/>
      <sheetData sheetId="50"/>
      <sheetData sheetId="51"/>
      <sheetData sheetId="52"/>
      <sheetData sheetId="54"/>
      <sheetData sheetId="56"/>
      <sheetData sheetId="57"/>
      <sheetData sheetId="58">
        <row r="11">
          <cell r="F11">
            <v>66</v>
          </cell>
          <cell r="X11">
            <v>328.07</v>
          </cell>
        </row>
      </sheetData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7"/>
      <sheetData sheetId="88"/>
      <sheetData sheetId="89"/>
      <sheetData sheetId="90"/>
      <sheetData sheetId="93"/>
      <sheetData sheetId="94"/>
      <sheetData sheetId="95"/>
      <sheetData sheetId="99"/>
      <sheetData sheetId="100"/>
      <sheetData sheetId="101"/>
      <sheetData sheetId="102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115"/>
  <sheetViews>
    <sheetView tabSelected="1" view="pageBreakPreview" topLeftCell="B1" zoomScale="50" zoomScaleNormal="70" zoomScaleSheetLayoutView="50" workbookViewId="0">
      <pane xSplit="2" ySplit="9" topLeftCell="Z84" activePane="bottomRight" state="frozen"/>
      <selection pane="topRight"/>
      <selection pane="bottomLeft"/>
      <selection pane="bottomRight" activeCell="BE108" sqref="BE108"/>
    </sheetView>
  </sheetViews>
  <sheetFormatPr defaultColWidth="9.109375" defaultRowHeight="14.4"/>
  <cols>
    <col min="1" max="1" width="24.6640625" style="86" customWidth="1"/>
    <col min="2" max="2" width="19.88671875" style="32" customWidth="1"/>
    <col min="3" max="3" width="10.33203125" style="5" customWidth="1"/>
    <col min="4" max="4" width="10.109375" style="5" customWidth="1"/>
    <col min="5" max="5" width="10" style="5" customWidth="1"/>
    <col min="6" max="6" width="9.88671875" style="5" customWidth="1"/>
    <col min="7" max="8" width="9.109375" style="5"/>
    <col min="9" max="9" width="31.88671875" style="5" bestFit="1" customWidth="1"/>
    <col min="10" max="10" width="9.109375" style="5"/>
    <col min="11" max="13" width="10.88671875" style="5" customWidth="1"/>
    <col min="14" max="14" width="11.33203125" style="5" customWidth="1"/>
    <col min="15" max="15" width="10.88671875" style="5" customWidth="1"/>
    <col min="16" max="16" width="10.33203125" style="5" customWidth="1"/>
    <col min="17" max="19" width="9.109375" style="5"/>
    <col min="20" max="20" width="13.5546875" style="5" customWidth="1"/>
    <col min="21" max="21" width="10.44140625" style="5" customWidth="1"/>
    <col min="22" max="23" width="10.5546875" style="5" customWidth="1"/>
    <col min="24" max="24" width="14.109375" style="5" customWidth="1"/>
    <col min="25" max="26" width="13.33203125" style="5" customWidth="1"/>
    <col min="27" max="29" width="13" style="5" customWidth="1"/>
    <col min="30" max="30" width="10.44140625" style="5" customWidth="1"/>
    <col min="31" max="31" width="10.88671875" style="5" bestFit="1" customWidth="1"/>
    <col min="32" max="32" width="10.88671875" style="5" customWidth="1"/>
    <col min="33" max="40" width="9.109375" style="5"/>
    <col min="41" max="41" width="10.88671875" style="5" customWidth="1"/>
    <col min="42" max="43" width="9.109375" style="5"/>
    <col min="44" max="44" width="10.6640625" style="5" customWidth="1"/>
    <col min="45" max="48" width="9.109375" style="5"/>
    <col min="49" max="49" width="13" style="5" customWidth="1"/>
    <col min="50" max="50" width="11.88671875" style="5" customWidth="1"/>
    <col min="51" max="51" width="12" style="5" customWidth="1"/>
    <col min="52" max="55" width="9.109375" style="5"/>
    <col min="56" max="56" width="16.33203125" style="5" customWidth="1"/>
    <col min="57" max="60" width="7.33203125" style="5" customWidth="1"/>
    <col min="61" max="61" width="10.5546875" style="5" hidden="1" customWidth="1"/>
    <col min="62" max="62" width="10" style="5" hidden="1" customWidth="1"/>
    <col min="63" max="64" width="8.5546875" style="5" hidden="1" customWidth="1"/>
    <col min="65" max="65" width="16.109375" style="5" customWidth="1"/>
    <col min="66" max="67" width="7.33203125" style="5" customWidth="1"/>
    <col min="68" max="68" width="11" style="5" hidden="1" customWidth="1"/>
    <col min="69" max="69" width="11.109375" style="5" hidden="1" customWidth="1"/>
    <col min="70" max="70" width="12.5546875" style="5" hidden="1" customWidth="1"/>
    <col min="71" max="73" width="12" style="5" hidden="1" customWidth="1"/>
    <col min="74" max="76" width="0" style="5" hidden="1" customWidth="1"/>
    <col min="77" max="16384" width="9.109375" style="5"/>
  </cols>
  <sheetData>
    <row r="1" spans="1:95" ht="3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3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</row>
    <row r="2" spans="1:95" s="21" customFormat="1" ht="94.5" customHeight="1">
      <c r="A2" s="6" t="str">
        <f>"ENTITLEMENT For dated "</f>
        <v xml:space="preserve">ENTITLEMENT For dated </v>
      </c>
      <c r="B2" s="7"/>
      <c r="C2" s="8" t="s">
        <v>1</v>
      </c>
      <c r="D2" s="8" t="s">
        <v>2</v>
      </c>
      <c r="E2" s="8" t="s">
        <v>3</v>
      </c>
      <c r="F2" s="9" t="s">
        <v>4</v>
      </c>
      <c r="G2" s="9" t="s">
        <v>5</v>
      </c>
      <c r="H2" s="9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11</v>
      </c>
      <c r="N2" s="8" t="s">
        <v>12</v>
      </c>
      <c r="O2" s="8" t="s">
        <v>13</v>
      </c>
      <c r="P2" s="8" t="s">
        <v>14</v>
      </c>
      <c r="Q2" s="8" t="s">
        <v>15</v>
      </c>
      <c r="R2" s="8" t="s">
        <v>16</v>
      </c>
      <c r="S2" s="8" t="s">
        <v>17</v>
      </c>
      <c r="T2" s="8" t="s">
        <v>18</v>
      </c>
      <c r="U2" s="8" t="s">
        <v>19</v>
      </c>
      <c r="V2" s="10" t="s">
        <v>20</v>
      </c>
      <c r="W2" s="10" t="s">
        <v>21</v>
      </c>
      <c r="X2" s="10" t="s">
        <v>22</v>
      </c>
      <c r="Y2" s="10" t="s">
        <v>23</v>
      </c>
      <c r="Z2" s="10" t="s">
        <v>24</v>
      </c>
      <c r="AA2" s="9" t="s">
        <v>25</v>
      </c>
      <c r="AB2" s="11" t="s">
        <v>26</v>
      </c>
      <c r="AC2" s="9" t="s">
        <v>27</v>
      </c>
      <c r="AD2" s="9" t="s">
        <v>28</v>
      </c>
      <c r="AE2" s="12" t="s">
        <v>29</v>
      </c>
      <c r="AF2" s="13" t="s">
        <v>30</v>
      </c>
      <c r="AG2" s="8" t="s">
        <v>31</v>
      </c>
      <c r="AH2" s="8" t="s">
        <v>32</v>
      </c>
      <c r="AI2" s="8" t="s">
        <v>33</v>
      </c>
      <c r="AJ2" s="14" t="s">
        <v>34</v>
      </c>
      <c r="AK2" s="14" t="s">
        <v>35</v>
      </c>
      <c r="AL2" s="8" t="s">
        <v>36</v>
      </c>
      <c r="AM2" s="8" t="s">
        <v>37</v>
      </c>
      <c r="AN2" s="8" t="s">
        <v>38</v>
      </c>
      <c r="AO2" s="15" t="s">
        <v>39</v>
      </c>
      <c r="AP2" s="8" t="s">
        <v>40</v>
      </c>
      <c r="AQ2" s="16" t="s">
        <v>41</v>
      </c>
      <c r="AR2" s="8" t="s">
        <v>42</v>
      </c>
      <c r="AS2" s="8" t="s">
        <v>43</v>
      </c>
      <c r="AT2" s="8" t="s">
        <v>44</v>
      </c>
      <c r="AU2" s="16" t="s">
        <v>45</v>
      </c>
      <c r="AV2" s="16" t="s">
        <v>46</v>
      </c>
      <c r="AW2" s="9" t="s">
        <v>47</v>
      </c>
      <c r="AX2" s="9" t="s">
        <v>48</v>
      </c>
      <c r="AY2" s="9" t="s">
        <v>49</v>
      </c>
      <c r="AZ2" s="8" t="s">
        <v>50</v>
      </c>
      <c r="BA2" s="8" t="s">
        <v>51</v>
      </c>
      <c r="BB2" s="8" t="s">
        <v>52</v>
      </c>
      <c r="BC2" s="8" t="s">
        <v>53</v>
      </c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8" t="s">
        <v>54</v>
      </c>
      <c r="BQ2" s="19"/>
      <c r="BR2" s="20" t="s">
        <v>55</v>
      </c>
      <c r="BS2" s="20" t="s">
        <v>56</v>
      </c>
      <c r="BT2" s="20" t="s">
        <v>57</v>
      </c>
      <c r="BU2" s="20" t="s">
        <v>58</v>
      </c>
    </row>
    <row r="3" spans="1:95" s="30" customFormat="1" ht="20.25" customHeight="1">
      <c r="A3" s="22">
        <f xml:space="preserve"> '[1]Form-1_AnticipatedVsActual_BI'!C2</f>
        <v>44389</v>
      </c>
      <c r="B3" s="23"/>
      <c r="C3" s="24">
        <v>1</v>
      </c>
      <c r="D3" s="24">
        <v>2</v>
      </c>
      <c r="E3" s="24">
        <v>3</v>
      </c>
      <c r="F3" s="24">
        <v>4</v>
      </c>
      <c r="G3" s="24">
        <v>5</v>
      </c>
      <c r="H3" s="24">
        <v>6</v>
      </c>
      <c r="I3" s="24">
        <v>7</v>
      </c>
      <c r="J3" s="24">
        <v>8</v>
      </c>
      <c r="K3" s="24">
        <v>9</v>
      </c>
      <c r="L3" s="24">
        <v>10</v>
      </c>
      <c r="M3" s="24">
        <v>11</v>
      </c>
      <c r="N3" s="24">
        <v>12</v>
      </c>
      <c r="O3" s="24">
        <v>13</v>
      </c>
      <c r="P3" s="24">
        <v>14</v>
      </c>
      <c r="Q3" s="24">
        <v>15</v>
      </c>
      <c r="R3" s="24">
        <v>16</v>
      </c>
      <c r="S3" s="24">
        <v>17</v>
      </c>
      <c r="T3" s="24">
        <v>18</v>
      </c>
      <c r="U3" s="24">
        <v>19</v>
      </c>
      <c r="V3" s="24">
        <v>20</v>
      </c>
      <c r="W3" s="24">
        <v>21</v>
      </c>
      <c r="X3" s="24">
        <v>22</v>
      </c>
      <c r="Y3" s="24">
        <v>23</v>
      </c>
      <c r="Z3" s="24">
        <v>24</v>
      </c>
      <c r="AA3" s="24">
        <v>25</v>
      </c>
      <c r="AB3" s="24">
        <v>26</v>
      </c>
      <c r="AC3" s="24">
        <v>27</v>
      </c>
      <c r="AD3" s="24">
        <v>28</v>
      </c>
      <c r="AE3" s="24">
        <v>29</v>
      </c>
      <c r="AF3" s="24">
        <v>30</v>
      </c>
      <c r="AG3" s="24">
        <v>31</v>
      </c>
      <c r="AH3" s="24">
        <v>32</v>
      </c>
      <c r="AI3" s="24">
        <v>33</v>
      </c>
      <c r="AJ3" s="24">
        <v>34</v>
      </c>
      <c r="AK3" s="24">
        <v>35</v>
      </c>
      <c r="AL3" s="24">
        <v>36</v>
      </c>
      <c r="AM3" s="24">
        <v>37</v>
      </c>
      <c r="AN3" s="24">
        <v>38</v>
      </c>
      <c r="AO3" s="24">
        <v>39</v>
      </c>
      <c r="AP3" s="24">
        <v>40</v>
      </c>
      <c r="AQ3" s="24">
        <v>41</v>
      </c>
      <c r="AR3" s="24">
        <v>42</v>
      </c>
      <c r="AS3" s="24">
        <v>43</v>
      </c>
      <c r="AT3" s="24">
        <v>44</v>
      </c>
      <c r="AU3" s="24">
        <v>45</v>
      </c>
      <c r="AV3" s="24">
        <v>46</v>
      </c>
      <c r="AW3" s="24">
        <v>47</v>
      </c>
      <c r="AX3" s="24">
        <v>48</v>
      </c>
      <c r="AY3" s="24">
        <v>49</v>
      </c>
      <c r="AZ3" s="24">
        <v>50</v>
      </c>
      <c r="BA3" s="24">
        <v>51</v>
      </c>
      <c r="BB3" s="24">
        <v>52</v>
      </c>
      <c r="BC3" s="24">
        <v>53</v>
      </c>
      <c r="BD3" s="25"/>
      <c r="BE3" s="25"/>
      <c r="BF3" s="26"/>
      <c r="BG3" s="25"/>
      <c r="BH3" s="25"/>
      <c r="BI3" s="25"/>
      <c r="BJ3" s="25"/>
      <c r="BK3" s="25"/>
      <c r="BL3" s="25"/>
      <c r="BM3" s="25"/>
      <c r="BN3" s="25"/>
      <c r="BO3" s="25"/>
      <c r="BP3" s="18"/>
      <c r="BQ3" s="19"/>
      <c r="BR3" s="27"/>
      <c r="BS3" s="28"/>
      <c r="BT3" s="28"/>
      <c r="BU3" s="29"/>
    </row>
    <row r="4" spans="1:95" s="30" customFormat="1" ht="10.5" customHeight="1">
      <c r="A4" s="31"/>
      <c r="B4" s="32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6"/>
      <c r="BG4" s="25"/>
      <c r="BH4" s="25"/>
      <c r="BI4" s="25"/>
      <c r="BJ4" s="25"/>
      <c r="BK4" s="25"/>
      <c r="BL4" s="25"/>
      <c r="BM4" s="25"/>
      <c r="BN4" s="25"/>
      <c r="BO4" s="25"/>
      <c r="BP4" s="18"/>
      <c r="BQ4" s="19"/>
      <c r="BR4" s="33"/>
      <c r="BS4" s="34"/>
      <c r="BT4" s="34"/>
      <c r="BU4" s="35"/>
    </row>
    <row r="5" spans="1:95" s="30" customFormat="1" ht="10.5" customHeight="1">
      <c r="A5" s="31"/>
      <c r="B5" s="36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6"/>
      <c r="BG5" s="25"/>
      <c r="BH5" s="25"/>
      <c r="BI5" s="25"/>
      <c r="BJ5" s="25"/>
      <c r="BK5" s="25"/>
      <c r="BL5" s="25"/>
      <c r="BM5" s="25"/>
      <c r="BN5" s="25"/>
      <c r="BO5" s="25"/>
      <c r="BP5" s="18"/>
      <c r="BQ5" s="19"/>
      <c r="BR5" s="33"/>
      <c r="BS5" s="34"/>
      <c r="BT5" s="34"/>
      <c r="BU5" s="35"/>
    </row>
    <row r="6" spans="1:95" s="30" customFormat="1" ht="10.5" customHeight="1">
      <c r="A6" s="31"/>
      <c r="B6" s="31"/>
      <c r="C6" s="37" t="s">
        <v>59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6"/>
      <c r="BG6" s="25"/>
      <c r="BH6" s="25"/>
      <c r="BI6" s="25"/>
      <c r="BJ6" s="25"/>
      <c r="BK6" s="25"/>
      <c r="BL6" s="25"/>
      <c r="BM6" s="25"/>
      <c r="BN6" s="25"/>
      <c r="BO6" s="25"/>
      <c r="BP6" s="18"/>
      <c r="BQ6" s="19"/>
      <c r="BR6" s="33"/>
      <c r="BS6" s="34"/>
      <c r="BT6" s="34"/>
      <c r="BU6" s="35"/>
    </row>
    <row r="7" spans="1:95" s="47" customFormat="1" ht="28.5" customHeight="1">
      <c r="A7" s="38"/>
      <c r="B7" s="39" t="s">
        <v>60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1">
        <f ca="1">NOW()</f>
        <v>44390.442618981484</v>
      </c>
      <c r="AE7" s="41"/>
      <c r="AF7" s="41"/>
      <c r="AG7" s="41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3"/>
      <c r="BB7" s="42"/>
      <c r="BC7" s="42"/>
      <c r="BD7" s="43"/>
      <c r="BE7" s="43"/>
      <c r="BF7" s="43"/>
      <c r="BG7" s="43"/>
      <c r="BH7" s="43"/>
      <c r="BI7" s="44" t="s">
        <v>61</v>
      </c>
      <c r="BJ7" s="44"/>
      <c r="BK7" s="44"/>
      <c r="BL7" s="44"/>
      <c r="BM7" s="44"/>
      <c r="BN7" s="43"/>
      <c r="BO7" s="43"/>
      <c r="BP7" s="18"/>
      <c r="BQ7" s="19"/>
      <c r="BR7" s="45">
        <f>'[1]Form-5-Losses'!D4</f>
        <v>2.81E-2</v>
      </c>
      <c r="BS7" s="45">
        <f>'[1]Form-5-Losses'!E4</f>
        <v>2.81E-2</v>
      </c>
      <c r="BT7" s="45">
        <f>'[1]Form-5-Losses'!F4</f>
        <v>2.81E-2</v>
      </c>
      <c r="BU7" s="45">
        <f>'[1]Form-5-Losses'!G4</f>
        <v>2.81E-2</v>
      </c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</row>
    <row r="8" spans="1:95" s="21" customFormat="1" ht="167.4" customHeight="1" thickBot="1">
      <c r="A8" s="48" t="s">
        <v>62</v>
      </c>
      <c r="B8" s="49"/>
      <c r="C8" s="16" t="s">
        <v>63</v>
      </c>
      <c r="D8" s="16" t="s">
        <v>64</v>
      </c>
      <c r="E8" s="16" t="s">
        <v>65</v>
      </c>
      <c r="F8" s="50" t="s">
        <v>66</v>
      </c>
      <c r="G8" s="50" t="s">
        <v>67</v>
      </c>
      <c r="H8" s="50" t="s">
        <v>68</v>
      </c>
      <c r="I8" s="8" t="s">
        <v>69</v>
      </c>
      <c r="J8" s="16" t="s">
        <v>70</v>
      </c>
      <c r="K8" s="16" t="s">
        <v>71</v>
      </c>
      <c r="L8" s="16" t="s">
        <v>72</v>
      </c>
      <c r="M8" s="16" t="s">
        <v>73</v>
      </c>
      <c r="N8" s="16" t="s">
        <v>74</v>
      </c>
      <c r="O8" s="16" t="s">
        <v>75</v>
      </c>
      <c r="P8" s="16" t="s">
        <v>76</v>
      </c>
      <c r="Q8" s="16"/>
      <c r="R8" s="16" t="s">
        <v>77</v>
      </c>
      <c r="S8" s="16" t="s">
        <v>78</v>
      </c>
      <c r="T8" s="16" t="s">
        <v>79</v>
      </c>
      <c r="U8" s="16" t="s">
        <v>80</v>
      </c>
      <c r="V8" s="51"/>
      <c r="W8" s="51" t="s">
        <v>81</v>
      </c>
      <c r="X8" s="10"/>
      <c r="Y8" s="10" t="s">
        <v>82</v>
      </c>
      <c r="Z8" s="10" t="s">
        <v>83</v>
      </c>
      <c r="AA8" s="51" t="s">
        <v>84</v>
      </c>
      <c r="AB8" s="52"/>
      <c r="AC8" s="50"/>
      <c r="AD8" s="50" t="s">
        <v>85</v>
      </c>
      <c r="AE8" s="53" t="s">
        <v>86</v>
      </c>
      <c r="AF8" s="54" t="s">
        <v>87</v>
      </c>
      <c r="AG8" s="16" t="s">
        <v>88</v>
      </c>
      <c r="AH8" s="16" t="s">
        <v>89</v>
      </c>
      <c r="AI8" s="16" t="s">
        <v>90</v>
      </c>
      <c r="AJ8" s="55" t="s">
        <v>91</v>
      </c>
      <c r="AK8" s="55" t="s">
        <v>92</v>
      </c>
      <c r="AL8" s="16" t="s">
        <v>93</v>
      </c>
      <c r="AM8" s="16" t="s">
        <v>94</v>
      </c>
      <c r="AN8" s="16" t="s">
        <v>95</v>
      </c>
      <c r="AO8" s="56" t="s">
        <v>96</v>
      </c>
      <c r="AP8" s="16" t="s">
        <v>97</v>
      </c>
      <c r="AQ8" s="16" t="s">
        <v>98</v>
      </c>
      <c r="AR8" s="8"/>
      <c r="AS8" s="8"/>
      <c r="AT8" s="8"/>
      <c r="AU8" s="16" t="s">
        <v>99</v>
      </c>
      <c r="AV8" s="16" t="s">
        <v>100</v>
      </c>
      <c r="AW8" s="50" t="s">
        <v>101</v>
      </c>
      <c r="AX8" s="50" t="s">
        <v>102</v>
      </c>
      <c r="AY8" s="50" t="s">
        <v>103</v>
      </c>
      <c r="AZ8" s="50" t="s">
        <v>104</v>
      </c>
      <c r="BA8" s="50" t="s">
        <v>105</v>
      </c>
      <c r="BB8" s="16" t="s">
        <v>106</v>
      </c>
      <c r="BC8" s="16" t="s">
        <v>107</v>
      </c>
      <c r="BD8" s="57"/>
      <c r="BE8" s="57"/>
      <c r="BF8" s="57"/>
      <c r="BG8" s="57"/>
      <c r="BH8" s="57"/>
      <c r="BI8" s="58" t="s">
        <v>108</v>
      </c>
      <c r="BJ8" s="58" t="s">
        <v>109</v>
      </c>
      <c r="BK8" s="58" t="s">
        <v>110</v>
      </c>
      <c r="BL8" s="58" t="s">
        <v>111</v>
      </c>
      <c r="BM8" s="58" t="s">
        <v>112</v>
      </c>
      <c r="BN8" s="57"/>
      <c r="BO8" s="57"/>
      <c r="BP8" s="59" t="s">
        <v>113</v>
      </c>
      <c r="BQ8" s="60" t="s">
        <v>114</v>
      </c>
      <c r="BR8" s="59" t="s">
        <v>115</v>
      </c>
    </row>
    <row r="9" spans="1:95" ht="18" customHeight="1">
      <c r="A9" s="61" t="s">
        <v>116</v>
      </c>
      <c r="B9" s="62" t="s">
        <v>116</v>
      </c>
      <c r="C9" s="63">
        <v>0</v>
      </c>
      <c r="D9" s="64">
        <v>14.0336</v>
      </c>
      <c r="E9" s="65">
        <v>0</v>
      </c>
      <c r="F9" s="63">
        <v>0</v>
      </c>
      <c r="G9" s="64">
        <v>10.424799999999999</v>
      </c>
      <c r="H9" s="64">
        <v>10.292</v>
      </c>
      <c r="I9" s="63">
        <v>66.020419000000004</v>
      </c>
      <c r="J9" s="63">
        <v>14.4</v>
      </c>
      <c r="K9" s="63">
        <v>79.417000000000002</v>
      </c>
      <c r="L9" s="63">
        <v>46.445880000000002</v>
      </c>
      <c r="M9" s="63">
        <v>29.669899999999998</v>
      </c>
      <c r="N9" s="63">
        <v>0</v>
      </c>
      <c r="O9" s="64">
        <v>12.04</v>
      </c>
      <c r="P9" s="64">
        <v>10.836</v>
      </c>
      <c r="Q9" s="63"/>
      <c r="R9" s="63">
        <v>1.6625700000000001</v>
      </c>
      <c r="S9" s="63">
        <v>36.128974999999997</v>
      </c>
      <c r="T9" s="63">
        <v>9.8760480000000008</v>
      </c>
      <c r="U9" s="63">
        <v>0</v>
      </c>
      <c r="V9" s="63"/>
      <c r="W9" s="63">
        <v>0</v>
      </c>
      <c r="X9" s="63"/>
      <c r="Y9" s="63">
        <v>21.515625</v>
      </c>
      <c r="Z9" s="63">
        <v>244.72</v>
      </c>
      <c r="AA9" s="63">
        <v>0</v>
      </c>
      <c r="AB9" s="63"/>
      <c r="AC9" s="63"/>
      <c r="AD9" s="63">
        <v>11.448</v>
      </c>
      <c r="AE9" s="63">
        <v>587.16700000000003</v>
      </c>
      <c r="AF9" s="63">
        <v>19.5</v>
      </c>
      <c r="AG9" s="63">
        <v>8.1577500000000001</v>
      </c>
      <c r="AH9" s="63">
        <v>182.7276</v>
      </c>
      <c r="AI9" s="63">
        <v>0</v>
      </c>
      <c r="AJ9" s="63">
        <v>14.11</v>
      </c>
      <c r="AK9" s="63">
        <v>33.764000000000003</v>
      </c>
      <c r="AL9" s="63">
        <v>32.625</v>
      </c>
      <c r="AM9" s="63">
        <v>16.426600000000001</v>
      </c>
      <c r="AN9" s="63">
        <v>6.8310000000000004</v>
      </c>
      <c r="AO9" s="63">
        <v>0</v>
      </c>
      <c r="AP9" s="63">
        <v>2.0230000000000001</v>
      </c>
      <c r="AQ9" s="63">
        <v>0</v>
      </c>
      <c r="AR9" s="66"/>
      <c r="AS9" s="63"/>
      <c r="AT9" s="63"/>
      <c r="AU9" s="63">
        <v>3.8016000000000001</v>
      </c>
      <c r="AV9" s="63">
        <v>1.7417400000000001</v>
      </c>
      <c r="AW9" s="63">
        <v>0</v>
      </c>
      <c r="AX9" s="63">
        <v>5.9684999999999997</v>
      </c>
      <c r="AY9" s="63">
        <v>11.695320000000001</v>
      </c>
      <c r="AZ9" s="63">
        <v>7.6440000000000001</v>
      </c>
      <c r="BA9" s="63">
        <v>0.9425</v>
      </c>
      <c r="BB9" s="63">
        <v>12.8725</v>
      </c>
      <c r="BC9" s="63">
        <v>0</v>
      </c>
      <c r="BD9" s="57"/>
      <c r="BE9" s="67"/>
      <c r="BF9" s="67"/>
      <c r="BG9" s="67"/>
      <c r="BH9" s="67"/>
      <c r="BI9" s="68">
        <v>0</v>
      </c>
      <c r="BJ9" s="68">
        <v>0</v>
      </c>
      <c r="BK9" s="68">
        <v>0</v>
      </c>
      <c r="BL9" s="68">
        <v>0</v>
      </c>
      <c r="BM9" s="69">
        <f>SUM(C9:BC9)</f>
        <v>1566.9289269999997</v>
      </c>
      <c r="BN9" s="67"/>
      <c r="BO9" s="67"/>
      <c r="BP9" s="70">
        <v>0</v>
      </c>
      <c r="BQ9" s="71">
        <v>0</v>
      </c>
      <c r="BR9" s="70">
        <v>0</v>
      </c>
      <c r="BS9" s="5">
        <v>0</v>
      </c>
      <c r="BT9" s="5">
        <v>0</v>
      </c>
      <c r="BU9" s="5">
        <v>0</v>
      </c>
      <c r="BV9" s="5">
        <v>0</v>
      </c>
      <c r="BW9" s="5">
        <v>0</v>
      </c>
      <c r="BX9" s="5">
        <v>0</v>
      </c>
    </row>
    <row r="10" spans="1:95" ht="18" customHeight="1">
      <c r="A10" s="61" t="s">
        <v>117</v>
      </c>
      <c r="B10" s="72" t="s">
        <v>117</v>
      </c>
      <c r="C10" s="63">
        <v>0</v>
      </c>
      <c r="D10" s="64">
        <v>14.0336</v>
      </c>
      <c r="E10" s="65">
        <v>0</v>
      </c>
      <c r="F10" s="63">
        <v>0</v>
      </c>
      <c r="G10" s="64">
        <v>10.424799999999999</v>
      </c>
      <c r="H10" s="64">
        <v>10.292</v>
      </c>
      <c r="I10" s="63">
        <v>66.020419000000004</v>
      </c>
      <c r="J10" s="63">
        <v>14.4</v>
      </c>
      <c r="K10" s="63">
        <v>79.417000000000002</v>
      </c>
      <c r="L10" s="63">
        <v>46.445880000000002</v>
      </c>
      <c r="M10" s="63">
        <v>29.669899999999998</v>
      </c>
      <c r="N10" s="63">
        <v>0</v>
      </c>
      <c r="O10" s="64">
        <v>12.04</v>
      </c>
      <c r="P10" s="64">
        <v>10.836</v>
      </c>
      <c r="Q10" s="63"/>
      <c r="R10" s="63">
        <v>1.6625700000000001</v>
      </c>
      <c r="S10" s="63">
        <v>36.128974999999997</v>
      </c>
      <c r="T10" s="63">
        <v>9.8760480000000008</v>
      </c>
      <c r="U10" s="63">
        <v>0</v>
      </c>
      <c r="V10" s="63"/>
      <c r="W10" s="63">
        <v>0</v>
      </c>
      <c r="X10" s="63"/>
      <c r="Y10" s="63">
        <v>21.515625</v>
      </c>
      <c r="Z10" s="63">
        <v>244.72</v>
      </c>
      <c r="AA10" s="63">
        <v>0</v>
      </c>
      <c r="AB10" s="63"/>
      <c r="AC10" s="63"/>
      <c r="AD10" s="63">
        <v>11.448</v>
      </c>
      <c r="AE10" s="63">
        <v>587.16700000000003</v>
      </c>
      <c r="AF10" s="63">
        <v>19.5</v>
      </c>
      <c r="AG10" s="63">
        <v>8.1577500000000001</v>
      </c>
      <c r="AH10" s="63">
        <v>182.7276</v>
      </c>
      <c r="AI10" s="63">
        <v>0</v>
      </c>
      <c r="AJ10" s="63">
        <v>14.11</v>
      </c>
      <c r="AK10" s="63">
        <v>33.764000000000003</v>
      </c>
      <c r="AL10" s="63">
        <v>32.625</v>
      </c>
      <c r="AM10" s="63">
        <v>16.426600000000001</v>
      </c>
      <c r="AN10" s="63">
        <v>6.8310000000000004</v>
      </c>
      <c r="AO10" s="63">
        <v>0</v>
      </c>
      <c r="AP10" s="63">
        <v>2.0230000000000001</v>
      </c>
      <c r="AQ10" s="63">
        <v>0</v>
      </c>
      <c r="AR10" s="66"/>
      <c r="AS10" s="63"/>
      <c r="AT10" s="63"/>
      <c r="AU10" s="63">
        <v>3.8016000000000001</v>
      </c>
      <c r="AV10" s="63">
        <v>1.7417400000000001</v>
      </c>
      <c r="AW10" s="63">
        <v>0</v>
      </c>
      <c r="AX10" s="63">
        <v>5.9684999999999997</v>
      </c>
      <c r="AY10" s="63">
        <v>11.695320000000001</v>
      </c>
      <c r="AZ10" s="63">
        <v>7.6440000000000001</v>
      </c>
      <c r="BA10" s="63">
        <v>0.9425</v>
      </c>
      <c r="BB10" s="63">
        <v>12.8725</v>
      </c>
      <c r="BC10" s="63">
        <v>0</v>
      </c>
      <c r="BD10" s="57"/>
      <c r="BE10" s="67"/>
      <c r="BF10" s="67"/>
      <c r="BG10" s="67"/>
      <c r="BH10" s="67"/>
      <c r="BI10" s="68">
        <v>6.66</v>
      </c>
      <c r="BJ10" s="68">
        <v>6.66</v>
      </c>
      <c r="BK10" s="68">
        <v>6.66</v>
      </c>
      <c r="BL10" s="68">
        <v>6.66</v>
      </c>
      <c r="BM10" s="69">
        <f t="shared" ref="BM10:BM73" si="0">SUM(C10:BC10)</f>
        <v>1566.9289269999997</v>
      </c>
      <c r="BN10" s="67"/>
      <c r="BO10" s="67"/>
      <c r="BP10" s="70">
        <v>6.66</v>
      </c>
      <c r="BQ10" s="71">
        <v>6.66</v>
      </c>
      <c r="BR10" s="70">
        <v>6.77</v>
      </c>
      <c r="BS10" s="5">
        <v>6.77</v>
      </c>
      <c r="BT10" s="5">
        <v>6.77</v>
      </c>
      <c r="BU10" s="5">
        <v>6.77</v>
      </c>
      <c r="BV10" s="5">
        <v>6.77</v>
      </c>
      <c r="BW10" s="5">
        <v>6.77</v>
      </c>
      <c r="BX10" s="5">
        <v>6.77</v>
      </c>
    </row>
    <row r="11" spans="1:95" ht="18" customHeight="1">
      <c r="A11" s="61" t="s">
        <v>118</v>
      </c>
      <c r="B11" s="72" t="s">
        <v>118</v>
      </c>
      <c r="C11" s="63">
        <v>0</v>
      </c>
      <c r="D11" s="64">
        <v>14.0336</v>
      </c>
      <c r="E11" s="65">
        <v>0</v>
      </c>
      <c r="F11" s="63">
        <v>0</v>
      </c>
      <c r="G11" s="64">
        <v>10.424799999999999</v>
      </c>
      <c r="H11" s="64">
        <v>10.292</v>
      </c>
      <c r="I11" s="63">
        <v>66.447115999999994</v>
      </c>
      <c r="J11" s="63">
        <v>14.4</v>
      </c>
      <c r="K11" s="63">
        <v>79.417000000000002</v>
      </c>
      <c r="L11" s="63">
        <v>46.445880000000002</v>
      </c>
      <c r="M11" s="63">
        <v>29.669899999999998</v>
      </c>
      <c r="N11" s="63">
        <v>0</v>
      </c>
      <c r="O11" s="64">
        <v>12.04</v>
      </c>
      <c r="P11" s="64">
        <v>10.836</v>
      </c>
      <c r="Q11" s="63"/>
      <c r="R11" s="63">
        <v>1.6625700000000001</v>
      </c>
      <c r="S11" s="63">
        <v>36.128974999999997</v>
      </c>
      <c r="T11" s="63">
        <v>9.8760480000000008</v>
      </c>
      <c r="U11" s="63">
        <v>0</v>
      </c>
      <c r="V11" s="63"/>
      <c r="W11" s="63">
        <v>0</v>
      </c>
      <c r="X11" s="63"/>
      <c r="Y11" s="63">
        <v>21.515625</v>
      </c>
      <c r="Z11" s="63">
        <v>244.72</v>
      </c>
      <c r="AA11" s="63">
        <v>0</v>
      </c>
      <c r="AB11" s="63"/>
      <c r="AC11" s="63"/>
      <c r="AD11" s="63">
        <v>11.448</v>
      </c>
      <c r="AE11" s="63">
        <v>587.16700000000003</v>
      </c>
      <c r="AF11" s="63">
        <v>19.5</v>
      </c>
      <c r="AG11" s="63">
        <v>8.1577500000000001</v>
      </c>
      <c r="AH11" s="63">
        <v>182.7276</v>
      </c>
      <c r="AI11" s="63">
        <v>0</v>
      </c>
      <c r="AJ11" s="63">
        <v>14.11</v>
      </c>
      <c r="AK11" s="63">
        <v>33.764000000000003</v>
      </c>
      <c r="AL11" s="63">
        <v>32.625</v>
      </c>
      <c r="AM11" s="63">
        <v>16.426600000000001</v>
      </c>
      <c r="AN11" s="63">
        <v>6.8310000000000004</v>
      </c>
      <c r="AO11" s="63">
        <v>0</v>
      </c>
      <c r="AP11" s="63">
        <v>2.0230000000000001</v>
      </c>
      <c r="AQ11" s="63">
        <v>0</v>
      </c>
      <c r="AR11" s="66"/>
      <c r="AS11" s="63"/>
      <c r="AT11" s="63"/>
      <c r="AU11" s="63">
        <v>3.8016000000000001</v>
      </c>
      <c r="AV11" s="63">
        <v>1.7417400000000001</v>
      </c>
      <c r="AW11" s="63">
        <v>0</v>
      </c>
      <c r="AX11" s="63">
        <v>5.9684999999999997</v>
      </c>
      <c r="AY11" s="63">
        <v>11.695320000000001</v>
      </c>
      <c r="AZ11" s="63">
        <v>7.6440000000000001</v>
      </c>
      <c r="BA11" s="63">
        <v>0.9425</v>
      </c>
      <c r="BB11" s="63">
        <v>12.8725</v>
      </c>
      <c r="BC11" s="63">
        <v>0</v>
      </c>
      <c r="BD11" s="57"/>
      <c r="BE11" s="67"/>
      <c r="BF11" s="67"/>
      <c r="BG11" s="67"/>
      <c r="BH11" s="67"/>
      <c r="BI11" s="68">
        <v>7.16</v>
      </c>
      <c r="BJ11" s="68">
        <v>7.16</v>
      </c>
      <c r="BK11" s="68">
        <v>7.16</v>
      </c>
      <c r="BL11" s="68">
        <v>7.16</v>
      </c>
      <c r="BM11" s="69">
        <f t="shared" si="0"/>
        <v>1567.3556239999998</v>
      </c>
      <c r="BN11" s="67"/>
      <c r="BO11" s="67"/>
      <c r="BP11" s="70">
        <v>7.16</v>
      </c>
      <c r="BQ11" s="71">
        <v>7.16</v>
      </c>
      <c r="BR11" s="70">
        <v>7.16</v>
      </c>
      <c r="BS11" s="5">
        <v>7.16</v>
      </c>
      <c r="BT11" s="5">
        <v>7.16</v>
      </c>
      <c r="BU11" s="5">
        <v>7.16</v>
      </c>
      <c r="BV11" s="5">
        <v>7.16</v>
      </c>
      <c r="BW11" s="5">
        <v>7.16</v>
      </c>
      <c r="BX11" s="5">
        <v>7.16</v>
      </c>
    </row>
    <row r="12" spans="1:95" ht="18" customHeight="1">
      <c r="A12" s="61" t="s">
        <v>119</v>
      </c>
      <c r="B12" s="72" t="s">
        <v>119</v>
      </c>
      <c r="C12" s="63">
        <v>0</v>
      </c>
      <c r="D12" s="64">
        <v>14.0336</v>
      </c>
      <c r="E12" s="65">
        <v>0</v>
      </c>
      <c r="F12" s="63">
        <v>0</v>
      </c>
      <c r="G12" s="64">
        <v>10.424799999999999</v>
      </c>
      <c r="H12" s="64">
        <v>10.292</v>
      </c>
      <c r="I12" s="63">
        <v>66.447115999999994</v>
      </c>
      <c r="J12" s="63">
        <v>14.4</v>
      </c>
      <c r="K12" s="63">
        <v>79.417000000000002</v>
      </c>
      <c r="L12" s="63">
        <v>46.445880000000002</v>
      </c>
      <c r="M12" s="63">
        <v>29.669899999999998</v>
      </c>
      <c r="N12" s="63">
        <v>0</v>
      </c>
      <c r="O12" s="64">
        <v>12.04</v>
      </c>
      <c r="P12" s="64">
        <v>10.836</v>
      </c>
      <c r="Q12" s="63"/>
      <c r="R12" s="63">
        <v>1.6625700000000001</v>
      </c>
      <c r="S12" s="63">
        <v>36.128974999999997</v>
      </c>
      <c r="T12" s="63">
        <v>9.8760480000000008</v>
      </c>
      <c r="U12" s="63">
        <v>0</v>
      </c>
      <c r="V12" s="63"/>
      <c r="W12" s="63">
        <v>0</v>
      </c>
      <c r="X12" s="63"/>
      <c r="Y12" s="63">
        <v>21.515625</v>
      </c>
      <c r="Z12" s="63">
        <v>244.72</v>
      </c>
      <c r="AA12" s="63">
        <v>0</v>
      </c>
      <c r="AB12" s="63"/>
      <c r="AC12" s="63"/>
      <c r="AD12" s="63">
        <v>11.448</v>
      </c>
      <c r="AE12" s="63">
        <v>587.16700000000003</v>
      </c>
      <c r="AF12" s="63">
        <v>19.5</v>
      </c>
      <c r="AG12" s="63">
        <v>6.8167499999999999</v>
      </c>
      <c r="AH12" s="63">
        <v>182.7276</v>
      </c>
      <c r="AI12" s="63">
        <v>0</v>
      </c>
      <c r="AJ12" s="63">
        <v>14.11</v>
      </c>
      <c r="AK12" s="63">
        <v>33.764000000000003</v>
      </c>
      <c r="AL12" s="63">
        <v>32.625</v>
      </c>
      <c r="AM12" s="63">
        <v>16.426600000000001</v>
      </c>
      <c r="AN12" s="63">
        <v>6.8310000000000004</v>
      </c>
      <c r="AO12" s="63">
        <v>0</v>
      </c>
      <c r="AP12" s="63">
        <v>2.0230000000000001</v>
      </c>
      <c r="AQ12" s="63">
        <v>0</v>
      </c>
      <c r="AR12" s="66"/>
      <c r="AS12" s="63"/>
      <c r="AT12" s="63"/>
      <c r="AU12" s="63">
        <v>3.8016000000000001</v>
      </c>
      <c r="AV12" s="63">
        <v>1.7417400000000001</v>
      </c>
      <c r="AW12" s="63">
        <v>0</v>
      </c>
      <c r="AX12" s="63">
        <v>5.9684999999999997</v>
      </c>
      <c r="AY12" s="63">
        <v>11.695320000000001</v>
      </c>
      <c r="AZ12" s="63">
        <v>7.6440000000000001</v>
      </c>
      <c r="BA12" s="63">
        <v>0.9425</v>
      </c>
      <c r="BB12" s="63">
        <v>12.8725</v>
      </c>
      <c r="BC12" s="63">
        <v>0</v>
      </c>
      <c r="BD12" s="57"/>
      <c r="BE12" s="67"/>
      <c r="BF12" s="67"/>
      <c r="BG12" s="67"/>
      <c r="BH12" s="67"/>
      <c r="BI12" s="68">
        <v>0</v>
      </c>
      <c r="BJ12" s="68">
        <v>0</v>
      </c>
      <c r="BK12" s="68">
        <v>0</v>
      </c>
      <c r="BL12" s="68">
        <v>0</v>
      </c>
      <c r="BM12" s="69">
        <f t="shared" si="0"/>
        <v>1566.0146239999997</v>
      </c>
      <c r="BN12" s="67"/>
      <c r="BO12" s="67"/>
      <c r="BP12" s="70">
        <v>0</v>
      </c>
      <c r="BQ12" s="71">
        <v>0</v>
      </c>
      <c r="BR12" s="70">
        <v>0</v>
      </c>
      <c r="BS12" s="5">
        <v>0</v>
      </c>
      <c r="BT12" s="5">
        <v>0</v>
      </c>
      <c r="BU12" s="5">
        <v>0</v>
      </c>
      <c r="BV12" s="5">
        <v>0</v>
      </c>
      <c r="BW12" s="5">
        <v>0</v>
      </c>
      <c r="BX12" s="5">
        <v>0</v>
      </c>
    </row>
    <row r="13" spans="1:95" ht="18" customHeight="1">
      <c r="A13" s="61" t="s">
        <v>120</v>
      </c>
      <c r="B13" s="72" t="s">
        <v>120</v>
      </c>
      <c r="C13" s="63">
        <v>0</v>
      </c>
      <c r="D13" s="64">
        <v>14.0336</v>
      </c>
      <c r="E13" s="65">
        <v>0</v>
      </c>
      <c r="F13" s="63">
        <v>0</v>
      </c>
      <c r="G13" s="64">
        <v>10.424799999999999</v>
      </c>
      <c r="H13" s="64">
        <v>10.292</v>
      </c>
      <c r="I13" s="63">
        <v>66.203288000000001</v>
      </c>
      <c r="J13" s="63">
        <v>14.4</v>
      </c>
      <c r="K13" s="63">
        <v>79.417000000000002</v>
      </c>
      <c r="L13" s="63">
        <v>46.445880000000002</v>
      </c>
      <c r="M13" s="63">
        <v>29.669899999999998</v>
      </c>
      <c r="N13" s="63">
        <v>0</v>
      </c>
      <c r="O13" s="64">
        <v>12.04</v>
      </c>
      <c r="P13" s="64">
        <v>10.836</v>
      </c>
      <c r="Q13" s="63"/>
      <c r="R13" s="63">
        <v>1.6625700000000001</v>
      </c>
      <c r="S13" s="63">
        <v>36.128974999999997</v>
      </c>
      <c r="T13" s="63">
        <v>9.8760480000000008</v>
      </c>
      <c r="U13" s="63">
        <v>0</v>
      </c>
      <c r="V13" s="63"/>
      <c r="W13" s="63">
        <v>0</v>
      </c>
      <c r="X13" s="63"/>
      <c r="Y13" s="63">
        <v>21.515625</v>
      </c>
      <c r="Z13" s="63">
        <v>244.72</v>
      </c>
      <c r="AA13" s="63">
        <v>0</v>
      </c>
      <c r="AB13" s="63"/>
      <c r="AC13" s="63"/>
      <c r="AD13" s="63">
        <v>11.448</v>
      </c>
      <c r="AE13" s="63">
        <v>587.16700000000003</v>
      </c>
      <c r="AF13" s="63">
        <v>19.5</v>
      </c>
      <c r="AG13" s="63">
        <v>5.4459499999999998</v>
      </c>
      <c r="AH13" s="63">
        <v>182.7276</v>
      </c>
      <c r="AI13" s="63">
        <v>0</v>
      </c>
      <c r="AJ13" s="63">
        <v>14.11</v>
      </c>
      <c r="AK13" s="63">
        <v>33.764000000000003</v>
      </c>
      <c r="AL13" s="63">
        <v>32.625</v>
      </c>
      <c r="AM13" s="63">
        <v>16.426600000000001</v>
      </c>
      <c r="AN13" s="63">
        <v>6.8310000000000004</v>
      </c>
      <c r="AO13" s="63">
        <v>0</v>
      </c>
      <c r="AP13" s="63">
        <v>2.0230000000000001</v>
      </c>
      <c r="AQ13" s="63">
        <v>0</v>
      </c>
      <c r="AR13" s="66"/>
      <c r="AS13" s="63"/>
      <c r="AT13" s="63"/>
      <c r="AU13" s="63">
        <v>3.8016000000000001</v>
      </c>
      <c r="AV13" s="63">
        <v>1.7417400000000001</v>
      </c>
      <c r="AW13" s="63">
        <v>0</v>
      </c>
      <c r="AX13" s="63">
        <v>5.9684999999999997</v>
      </c>
      <c r="AY13" s="63">
        <v>11.695320000000001</v>
      </c>
      <c r="AZ13" s="63">
        <v>7.6440000000000001</v>
      </c>
      <c r="BA13" s="63">
        <v>0.9425</v>
      </c>
      <c r="BB13" s="63">
        <v>12.8725</v>
      </c>
      <c r="BC13" s="63">
        <v>0</v>
      </c>
      <c r="BD13" s="57"/>
      <c r="BE13" s="67"/>
      <c r="BF13" s="67"/>
      <c r="BG13" s="67"/>
      <c r="BH13" s="67"/>
      <c r="BI13" s="68">
        <v>0</v>
      </c>
      <c r="BJ13" s="68">
        <v>0</v>
      </c>
      <c r="BK13" s="68">
        <v>0</v>
      </c>
      <c r="BL13" s="68">
        <v>0</v>
      </c>
      <c r="BM13" s="69">
        <f t="shared" si="0"/>
        <v>1564.3999959999996</v>
      </c>
      <c r="BN13" s="67"/>
      <c r="BO13" s="67"/>
      <c r="BP13" s="70">
        <v>0</v>
      </c>
      <c r="BQ13" s="71">
        <v>0</v>
      </c>
      <c r="BR13" s="70">
        <v>0</v>
      </c>
      <c r="BS13" s="5">
        <v>0</v>
      </c>
      <c r="BT13" s="5">
        <v>0</v>
      </c>
      <c r="BU13" s="5">
        <v>0</v>
      </c>
      <c r="BV13" s="5">
        <v>0</v>
      </c>
      <c r="BW13" s="5">
        <v>0</v>
      </c>
      <c r="BX13" s="5">
        <v>0</v>
      </c>
    </row>
    <row r="14" spans="1:95" ht="18" customHeight="1">
      <c r="A14" s="61" t="s">
        <v>121</v>
      </c>
      <c r="B14" s="72" t="s">
        <v>121</v>
      </c>
      <c r="C14" s="63">
        <v>0</v>
      </c>
      <c r="D14" s="64">
        <v>14.0336</v>
      </c>
      <c r="E14" s="65">
        <v>0</v>
      </c>
      <c r="F14" s="63">
        <v>0</v>
      </c>
      <c r="G14" s="64">
        <v>10.424799999999999</v>
      </c>
      <c r="H14" s="64">
        <v>10.292</v>
      </c>
      <c r="I14" s="63">
        <v>66.203288000000001</v>
      </c>
      <c r="J14" s="63">
        <v>14.4</v>
      </c>
      <c r="K14" s="63">
        <v>79.417000000000002</v>
      </c>
      <c r="L14" s="63">
        <v>46.445880000000002</v>
      </c>
      <c r="M14" s="63">
        <v>29.669899999999998</v>
      </c>
      <c r="N14" s="63">
        <v>0</v>
      </c>
      <c r="O14" s="64">
        <v>12.04</v>
      </c>
      <c r="P14" s="64">
        <v>10.836</v>
      </c>
      <c r="Q14" s="63"/>
      <c r="R14" s="63">
        <v>1.6625700000000001</v>
      </c>
      <c r="S14" s="63">
        <v>36.128974999999997</v>
      </c>
      <c r="T14" s="63">
        <v>9.8760480000000008</v>
      </c>
      <c r="U14" s="63">
        <v>0</v>
      </c>
      <c r="V14" s="63"/>
      <c r="W14" s="63">
        <v>0</v>
      </c>
      <c r="X14" s="63"/>
      <c r="Y14" s="63">
        <v>21.515625</v>
      </c>
      <c r="Z14" s="63">
        <v>244.72</v>
      </c>
      <c r="AA14" s="63">
        <v>0</v>
      </c>
      <c r="AB14" s="63"/>
      <c r="AC14" s="63"/>
      <c r="AD14" s="63">
        <v>11.448</v>
      </c>
      <c r="AE14" s="63">
        <v>587.16700000000003</v>
      </c>
      <c r="AF14" s="63">
        <v>19.5</v>
      </c>
      <c r="AG14" s="63">
        <v>4.0751499999999998</v>
      </c>
      <c r="AH14" s="63">
        <v>182.7276</v>
      </c>
      <c r="AI14" s="63">
        <v>0</v>
      </c>
      <c r="AJ14" s="63">
        <v>14.11</v>
      </c>
      <c r="AK14" s="63">
        <v>33.764000000000003</v>
      </c>
      <c r="AL14" s="63">
        <v>32.625</v>
      </c>
      <c r="AM14" s="63">
        <v>16.426600000000001</v>
      </c>
      <c r="AN14" s="63">
        <v>6.8310000000000004</v>
      </c>
      <c r="AO14" s="63">
        <v>0</v>
      </c>
      <c r="AP14" s="63">
        <v>2.0230000000000001</v>
      </c>
      <c r="AQ14" s="63">
        <v>0</v>
      </c>
      <c r="AR14" s="66"/>
      <c r="AS14" s="63"/>
      <c r="AT14" s="63"/>
      <c r="AU14" s="63">
        <v>3.8016000000000001</v>
      </c>
      <c r="AV14" s="63">
        <v>1.7417400000000001</v>
      </c>
      <c r="AW14" s="63">
        <v>0</v>
      </c>
      <c r="AX14" s="63">
        <v>5.9684999999999997</v>
      </c>
      <c r="AY14" s="63">
        <v>11.695320000000001</v>
      </c>
      <c r="AZ14" s="63">
        <v>7.6440000000000001</v>
      </c>
      <c r="BA14" s="63">
        <v>0.9425</v>
      </c>
      <c r="BB14" s="63">
        <v>12.8725</v>
      </c>
      <c r="BC14" s="63">
        <v>0</v>
      </c>
      <c r="BD14" s="57"/>
      <c r="BE14" s="67"/>
      <c r="BF14" s="67"/>
      <c r="BG14" s="67"/>
      <c r="BH14" s="67"/>
      <c r="BI14" s="68">
        <v>21.02</v>
      </c>
      <c r="BJ14" s="68">
        <v>21.02</v>
      </c>
      <c r="BK14" s="68">
        <v>21.02</v>
      </c>
      <c r="BL14" s="68">
        <v>21.02</v>
      </c>
      <c r="BM14" s="69">
        <f t="shared" si="0"/>
        <v>1563.0291959999995</v>
      </c>
      <c r="BN14" s="67"/>
      <c r="BO14" s="67"/>
      <c r="BP14" s="70">
        <v>21.02</v>
      </c>
      <c r="BQ14" s="71">
        <v>21.02</v>
      </c>
      <c r="BR14" s="70">
        <v>21.02</v>
      </c>
      <c r="BS14" s="5">
        <v>21.02</v>
      </c>
      <c r="BT14" s="5">
        <v>21.02</v>
      </c>
      <c r="BU14" s="5">
        <v>21.02</v>
      </c>
      <c r="BV14" s="5">
        <v>21.02</v>
      </c>
      <c r="BW14" s="5">
        <v>21.02</v>
      </c>
      <c r="BX14" s="5">
        <v>21.02</v>
      </c>
    </row>
    <row r="15" spans="1:95" ht="18" customHeight="1">
      <c r="A15" s="61" t="s">
        <v>122</v>
      </c>
      <c r="B15" s="72" t="s">
        <v>122</v>
      </c>
      <c r="C15" s="63">
        <v>0</v>
      </c>
      <c r="D15" s="64">
        <v>14.0336</v>
      </c>
      <c r="E15" s="65">
        <v>0</v>
      </c>
      <c r="F15" s="63">
        <v>0</v>
      </c>
      <c r="G15" s="64">
        <v>10.424799999999999</v>
      </c>
      <c r="H15" s="64">
        <v>10.292</v>
      </c>
      <c r="I15" s="63">
        <v>66.569029999999998</v>
      </c>
      <c r="J15" s="63">
        <v>14.4</v>
      </c>
      <c r="K15" s="63">
        <v>79.417000000000002</v>
      </c>
      <c r="L15" s="63">
        <v>46.445880000000002</v>
      </c>
      <c r="M15" s="63">
        <v>29.669899999999998</v>
      </c>
      <c r="N15" s="63">
        <v>0</v>
      </c>
      <c r="O15" s="64">
        <v>12.04</v>
      </c>
      <c r="P15" s="64">
        <v>10.836</v>
      </c>
      <c r="Q15" s="63"/>
      <c r="R15" s="63">
        <v>1.6625700000000001</v>
      </c>
      <c r="S15" s="63">
        <v>37.278975000000003</v>
      </c>
      <c r="T15" s="63">
        <v>9.8760480000000008</v>
      </c>
      <c r="U15" s="63">
        <v>0</v>
      </c>
      <c r="V15" s="63"/>
      <c r="W15" s="63">
        <v>0</v>
      </c>
      <c r="X15" s="63"/>
      <c r="Y15" s="63">
        <v>21.515625</v>
      </c>
      <c r="Z15" s="63">
        <v>244.72</v>
      </c>
      <c r="AA15" s="63">
        <v>0</v>
      </c>
      <c r="AB15" s="63"/>
      <c r="AC15" s="63"/>
      <c r="AD15" s="63">
        <v>11.448</v>
      </c>
      <c r="AE15" s="63">
        <v>587.16700000000003</v>
      </c>
      <c r="AF15" s="63">
        <v>19.5</v>
      </c>
      <c r="AG15" s="63">
        <v>4.0751499999999998</v>
      </c>
      <c r="AH15" s="63">
        <v>182.7276</v>
      </c>
      <c r="AI15" s="63">
        <v>0</v>
      </c>
      <c r="AJ15" s="63">
        <v>14.11</v>
      </c>
      <c r="AK15" s="63">
        <v>33.764000000000003</v>
      </c>
      <c r="AL15" s="63">
        <v>32.625</v>
      </c>
      <c r="AM15" s="63">
        <v>16.426600000000001</v>
      </c>
      <c r="AN15" s="63">
        <v>6.9794999999999998</v>
      </c>
      <c r="AO15" s="63">
        <v>0</v>
      </c>
      <c r="AP15" s="63">
        <v>2.0230000000000001</v>
      </c>
      <c r="AQ15" s="63">
        <v>0</v>
      </c>
      <c r="AR15" s="66"/>
      <c r="AS15" s="63"/>
      <c r="AT15" s="63"/>
      <c r="AU15" s="63">
        <v>3.8016000000000001</v>
      </c>
      <c r="AV15" s="63">
        <v>1.7417400000000001</v>
      </c>
      <c r="AW15" s="63">
        <v>0</v>
      </c>
      <c r="AX15" s="63">
        <v>5.9684999999999997</v>
      </c>
      <c r="AY15" s="63">
        <v>11.695320000000001</v>
      </c>
      <c r="AZ15" s="63">
        <v>7.6440000000000001</v>
      </c>
      <c r="BA15" s="63">
        <v>0.9425</v>
      </c>
      <c r="BB15" s="63">
        <v>12.8725</v>
      </c>
      <c r="BC15" s="63">
        <v>0</v>
      </c>
      <c r="BD15" s="57"/>
      <c r="BE15" s="67"/>
      <c r="BF15" s="67"/>
      <c r="BG15" s="67"/>
      <c r="BH15" s="67"/>
      <c r="BI15" s="68">
        <v>39.630000000000003</v>
      </c>
      <c r="BJ15" s="68">
        <v>39.630000000000003</v>
      </c>
      <c r="BK15" s="68">
        <v>39.630000000000003</v>
      </c>
      <c r="BL15" s="68">
        <v>39.630000000000003</v>
      </c>
      <c r="BM15" s="69">
        <f t="shared" si="0"/>
        <v>1564.6934379999996</v>
      </c>
      <c r="BN15" s="67"/>
      <c r="BO15" s="67"/>
      <c r="BP15" s="70">
        <v>39.630000000000003</v>
      </c>
      <c r="BQ15" s="71">
        <v>39.630000000000003</v>
      </c>
      <c r="BR15" s="70">
        <v>39.630000000000003</v>
      </c>
      <c r="BS15" s="5">
        <v>39.630000000000003</v>
      </c>
      <c r="BT15" s="5">
        <v>39.630000000000003</v>
      </c>
      <c r="BU15" s="5">
        <v>39.630000000000003</v>
      </c>
      <c r="BV15" s="5">
        <v>39.630000000000003</v>
      </c>
      <c r="BW15" s="5">
        <v>39.630000000000003</v>
      </c>
      <c r="BX15" s="5">
        <v>39.630000000000003</v>
      </c>
    </row>
    <row r="16" spans="1:95" ht="18" customHeight="1">
      <c r="A16" s="61" t="s">
        <v>123</v>
      </c>
      <c r="B16" s="72" t="s">
        <v>123</v>
      </c>
      <c r="C16" s="63">
        <v>0</v>
      </c>
      <c r="D16" s="64">
        <v>14.0336</v>
      </c>
      <c r="E16" s="65">
        <v>0</v>
      </c>
      <c r="F16" s="63">
        <v>0</v>
      </c>
      <c r="G16" s="64">
        <v>10.424799999999999</v>
      </c>
      <c r="H16" s="64">
        <v>10.292</v>
      </c>
      <c r="I16" s="63">
        <v>66.569029999999998</v>
      </c>
      <c r="J16" s="63">
        <v>14.4</v>
      </c>
      <c r="K16" s="63">
        <v>79.417000000000002</v>
      </c>
      <c r="L16" s="63">
        <v>46.445880000000002</v>
      </c>
      <c r="M16" s="63">
        <v>29.669899999999998</v>
      </c>
      <c r="N16" s="63">
        <v>0</v>
      </c>
      <c r="O16" s="64">
        <v>12.04</v>
      </c>
      <c r="P16" s="64">
        <v>10.836</v>
      </c>
      <c r="Q16" s="63"/>
      <c r="R16" s="63">
        <v>1.6625700000000001</v>
      </c>
      <c r="S16" s="63">
        <v>36.128974999999997</v>
      </c>
      <c r="T16" s="63">
        <v>9.8760480000000008</v>
      </c>
      <c r="U16" s="63">
        <v>0</v>
      </c>
      <c r="V16" s="63"/>
      <c r="W16" s="63">
        <v>0</v>
      </c>
      <c r="X16" s="63"/>
      <c r="Y16" s="63">
        <v>21.515625</v>
      </c>
      <c r="Z16" s="63">
        <v>244.72</v>
      </c>
      <c r="AA16" s="63">
        <v>0</v>
      </c>
      <c r="AB16" s="63"/>
      <c r="AC16" s="63"/>
      <c r="AD16" s="63">
        <v>11.448</v>
      </c>
      <c r="AE16" s="63">
        <v>587.16700000000003</v>
      </c>
      <c r="AF16" s="63">
        <v>19.5</v>
      </c>
      <c r="AG16" s="63">
        <v>4.0751499999999998</v>
      </c>
      <c r="AH16" s="63">
        <v>182.7276</v>
      </c>
      <c r="AI16" s="63">
        <v>0</v>
      </c>
      <c r="AJ16" s="63">
        <v>14.11</v>
      </c>
      <c r="AK16" s="63">
        <v>33.764000000000003</v>
      </c>
      <c r="AL16" s="63">
        <v>32.625</v>
      </c>
      <c r="AM16" s="63">
        <v>16.426600000000001</v>
      </c>
      <c r="AN16" s="63">
        <v>6.8310000000000004</v>
      </c>
      <c r="AO16" s="63">
        <v>0</v>
      </c>
      <c r="AP16" s="63">
        <v>2.0230000000000001</v>
      </c>
      <c r="AQ16" s="63">
        <v>0</v>
      </c>
      <c r="AR16" s="66"/>
      <c r="AS16" s="63"/>
      <c r="AT16" s="63"/>
      <c r="AU16" s="63">
        <v>3.8016000000000001</v>
      </c>
      <c r="AV16" s="63">
        <v>1.7417400000000001</v>
      </c>
      <c r="AW16" s="63">
        <v>0</v>
      </c>
      <c r="AX16" s="63">
        <v>5.9684999999999997</v>
      </c>
      <c r="AY16" s="63">
        <v>11.695320000000001</v>
      </c>
      <c r="AZ16" s="63">
        <v>7.6440000000000001</v>
      </c>
      <c r="BA16" s="63">
        <v>0.9425</v>
      </c>
      <c r="BB16" s="63">
        <v>12.8725</v>
      </c>
      <c r="BC16" s="63">
        <v>0</v>
      </c>
      <c r="BD16" s="57"/>
      <c r="BE16" s="67"/>
      <c r="BF16" s="67"/>
      <c r="BG16" s="67"/>
      <c r="BH16" s="67"/>
      <c r="BI16" s="68">
        <v>7.2</v>
      </c>
      <c r="BJ16" s="68">
        <v>7.2</v>
      </c>
      <c r="BK16" s="68">
        <v>7.2</v>
      </c>
      <c r="BL16" s="68">
        <v>7.2</v>
      </c>
      <c r="BM16" s="69">
        <f t="shared" si="0"/>
        <v>1563.3949379999995</v>
      </c>
      <c r="BN16" s="67"/>
      <c r="BO16" s="67"/>
      <c r="BP16" s="70">
        <v>7.2</v>
      </c>
      <c r="BQ16" s="71">
        <v>7.2</v>
      </c>
      <c r="BR16" s="70">
        <v>7.2</v>
      </c>
      <c r="BS16" s="5">
        <v>7.2</v>
      </c>
      <c r="BT16" s="5">
        <v>7.2</v>
      </c>
      <c r="BU16" s="5">
        <v>7.2</v>
      </c>
      <c r="BV16" s="5">
        <v>7.2</v>
      </c>
      <c r="BW16" s="5">
        <v>7.2</v>
      </c>
      <c r="BX16" s="5">
        <v>0</v>
      </c>
    </row>
    <row r="17" spans="1:76" ht="18" customHeight="1">
      <c r="A17" s="61" t="s">
        <v>124</v>
      </c>
      <c r="B17" s="72" t="s">
        <v>124</v>
      </c>
      <c r="C17" s="63">
        <v>0</v>
      </c>
      <c r="D17" s="64">
        <v>14.0694</v>
      </c>
      <c r="E17" s="65">
        <v>0</v>
      </c>
      <c r="F17" s="63">
        <v>0</v>
      </c>
      <c r="G17" s="64">
        <v>10.424799999999999</v>
      </c>
      <c r="H17" s="64">
        <v>10.292</v>
      </c>
      <c r="I17" s="63">
        <v>52.548960999999998</v>
      </c>
      <c r="J17" s="63">
        <v>14.4</v>
      </c>
      <c r="K17" s="63">
        <v>79.417000000000002</v>
      </c>
      <c r="L17" s="63">
        <v>46.445880000000002</v>
      </c>
      <c r="M17" s="63">
        <v>29.669899999999998</v>
      </c>
      <c r="N17" s="63">
        <v>0</v>
      </c>
      <c r="O17" s="64">
        <v>12.04</v>
      </c>
      <c r="P17" s="64">
        <v>10.836</v>
      </c>
      <c r="Q17" s="63"/>
      <c r="R17" s="63">
        <v>1.6625700000000001</v>
      </c>
      <c r="S17" s="63">
        <v>36.128974999999997</v>
      </c>
      <c r="T17" s="63">
        <v>9.8760480000000008</v>
      </c>
      <c r="U17" s="63">
        <v>0</v>
      </c>
      <c r="V17" s="63"/>
      <c r="W17" s="63">
        <v>0</v>
      </c>
      <c r="X17" s="63"/>
      <c r="Y17" s="63">
        <v>21.515625</v>
      </c>
      <c r="Z17" s="63">
        <v>244.72</v>
      </c>
      <c r="AA17" s="63">
        <v>0</v>
      </c>
      <c r="AB17" s="63"/>
      <c r="AC17" s="63"/>
      <c r="AD17" s="63">
        <v>11.448</v>
      </c>
      <c r="AE17" s="63">
        <v>587.16700000000003</v>
      </c>
      <c r="AF17" s="63">
        <v>14.3</v>
      </c>
      <c r="AG17" s="63">
        <v>4.0751499999999998</v>
      </c>
      <c r="AH17" s="63">
        <v>182.7276</v>
      </c>
      <c r="AI17" s="63">
        <v>0</v>
      </c>
      <c r="AJ17" s="63">
        <v>14.11</v>
      </c>
      <c r="AK17" s="63">
        <v>33.764000000000003</v>
      </c>
      <c r="AL17" s="63">
        <v>32.625</v>
      </c>
      <c r="AM17" s="63">
        <v>16.426600000000001</v>
      </c>
      <c r="AN17" s="63">
        <v>6.8310000000000004</v>
      </c>
      <c r="AO17" s="63">
        <v>0</v>
      </c>
      <c r="AP17" s="63">
        <v>2.0230000000000001</v>
      </c>
      <c r="AQ17" s="63">
        <v>0</v>
      </c>
      <c r="AR17" s="66"/>
      <c r="AS17" s="63"/>
      <c r="AT17" s="63"/>
      <c r="AU17" s="63">
        <v>3.8016000000000001</v>
      </c>
      <c r="AV17" s="63">
        <v>1.7417400000000001</v>
      </c>
      <c r="AW17" s="63">
        <v>0</v>
      </c>
      <c r="AX17" s="63">
        <v>5.9684999999999997</v>
      </c>
      <c r="AY17" s="63">
        <v>11.695320000000001</v>
      </c>
      <c r="AZ17" s="63">
        <v>7.6440000000000001</v>
      </c>
      <c r="BA17" s="63">
        <v>0.9425</v>
      </c>
      <c r="BB17" s="63">
        <v>12.8725</v>
      </c>
      <c r="BC17" s="63">
        <v>0</v>
      </c>
      <c r="BD17" s="57"/>
      <c r="BE17" s="67"/>
      <c r="BF17" s="67"/>
      <c r="BG17" s="67"/>
      <c r="BH17" s="67"/>
      <c r="BI17" s="68">
        <v>0</v>
      </c>
      <c r="BJ17" s="68">
        <v>0</v>
      </c>
      <c r="BK17" s="68">
        <v>0</v>
      </c>
      <c r="BL17" s="68">
        <v>0</v>
      </c>
      <c r="BM17" s="69">
        <f t="shared" si="0"/>
        <v>1544.2106689999994</v>
      </c>
      <c r="BN17" s="67"/>
      <c r="BO17" s="67"/>
      <c r="BP17" s="70">
        <v>0</v>
      </c>
      <c r="BQ17" s="71">
        <v>0</v>
      </c>
      <c r="BR17" s="70">
        <v>0</v>
      </c>
      <c r="BS17" s="5">
        <v>0</v>
      </c>
      <c r="BT17" s="5">
        <v>0</v>
      </c>
      <c r="BU17" s="5">
        <v>0</v>
      </c>
      <c r="BV17" s="5">
        <v>0</v>
      </c>
      <c r="BW17" s="5">
        <v>0</v>
      </c>
      <c r="BX17" s="5">
        <v>0</v>
      </c>
    </row>
    <row r="18" spans="1:76" ht="18" customHeight="1">
      <c r="A18" s="61" t="s">
        <v>125</v>
      </c>
      <c r="B18" s="72" t="s">
        <v>125</v>
      </c>
      <c r="C18" s="63">
        <v>0</v>
      </c>
      <c r="D18" s="64">
        <v>14.0694</v>
      </c>
      <c r="E18" s="65">
        <v>0</v>
      </c>
      <c r="F18" s="63">
        <v>0</v>
      </c>
      <c r="G18" s="64">
        <v>10.424799999999999</v>
      </c>
      <c r="H18" s="64">
        <v>10.292</v>
      </c>
      <c r="I18" s="63">
        <v>52.548960999999998</v>
      </c>
      <c r="J18" s="63">
        <v>14.4</v>
      </c>
      <c r="K18" s="63">
        <v>79.417000000000002</v>
      </c>
      <c r="L18" s="63">
        <v>46.445880000000002</v>
      </c>
      <c r="M18" s="63">
        <v>29.669899999999998</v>
      </c>
      <c r="N18" s="63">
        <v>0</v>
      </c>
      <c r="O18" s="64">
        <v>12.04</v>
      </c>
      <c r="P18" s="64">
        <v>10.836</v>
      </c>
      <c r="Q18" s="63"/>
      <c r="R18" s="63">
        <v>1.6625700000000001</v>
      </c>
      <c r="S18" s="63">
        <v>36.128974999999997</v>
      </c>
      <c r="T18" s="63">
        <v>9.8760480000000008</v>
      </c>
      <c r="U18" s="63">
        <v>0</v>
      </c>
      <c r="V18" s="63"/>
      <c r="W18" s="63">
        <v>0</v>
      </c>
      <c r="X18" s="63"/>
      <c r="Y18" s="63">
        <v>21.515625</v>
      </c>
      <c r="Z18" s="63">
        <v>244.72</v>
      </c>
      <c r="AA18" s="63">
        <v>0</v>
      </c>
      <c r="AB18" s="63"/>
      <c r="AC18" s="63"/>
      <c r="AD18" s="63">
        <v>11.448</v>
      </c>
      <c r="AE18" s="63">
        <v>587.16700000000003</v>
      </c>
      <c r="AF18" s="63">
        <v>14.3</v>
      </c>
      <c r="AG18" s="63">
        <v>4.0751499999999998</v>
      </c>
      <c r="AH18" s="63">
        <v>182.7276</v>
      </c>
      <c r="AI18" s="63">
        <v>0</v>
      </c>
      <c r="AJ18" s="63">
        <v>14.11</v>
      </c>
      <c r="AK18" s="63">
        <v>33.764000000000003</v>
      </c>
      <c r="AL18" s="63">
        <v>32.625</v>
      </c>
      <c r="AM18" s="63">
        <v>16.426600000000001</v>
      </c>
      <c r="AN18" s="63">
        <v>6.8310000000000004</v>
      </c>
      <c r="AO18" s="63">
        <v>0</v>
      </c>
      <c r="AP18" s="63">
        <v>2.0230000000000001</v>
      </c>
      <c r="AQ18" s="63">
        <v>0</v>
      </c>
      <c r="AR18" s="66"/>
      <c r="AS18" s="63"/>
      <c r="AT18" s="63"/>
      <c r="AU18" s="63">
        <v>3.8016000000000001</v>
      </c>
      <c r="AV18" s="63">
        <v>1.7417400000000001</v>
      </c>
      <c r="AW18" s="63">
        <v>0</v>
      </c>
      <c r="AX18" s="63">
        <v>5.9684999999999997</v>
      </c>
      <c r="AY18" s="63">
        <v>11.695320000000001</v>
      </c>
      <c r="AZ18" s="63">
        <v>7.6440000000000001</v>
      </c>
      <c r="BA18" s="63">
        <v>0.9425</v>
      </c>
      <c r="BB18" s="63">
        <v>12.8725</v>
      </c>
      <c r="BC18" s="63">
        <v>0</v>
      </c>
      <c r="BD18" s="57"/>
      <c r="BE18" s="67"/>
      <c r="BF18" s="67"/>
      <c r="BG18" s="67"/>
      <c r="BH18" s="67"/>
      <c r="BI18" s="68">
        <v>0</v>
      </c>
      <c r="BJ18" s="68">
        <v>0</v>
      </c>
      <c r="BK18" s="68">
        <v>0</v>
      </c>
      <c r="BL18" s="68">
        <v>0</v>
      </c>
      <c r="BM18" s="69">
        <f t="shared" si="0"/>
        <v>1544.2106689999994</v>
      </c>
      <c r="BN18" s="67"/>
      <c r="BO18" s="67"/>
      <c r="BP18" s="70">
        <v>0</v>
      </c>
      <c r="BQ18" s="71">
        <v>0</v>
      </c>
      <c r="BR18" s="70">
        <v>0</v>
      </c>
      <c r="BS18" s="5">
        <v>0</v>
      </c>
      <c r="BT18" s="5">
        <v>0</v>
      </c>
      <c r="BU18" s="5">
        <v>0</v>
      </c>
      <c r="BV18" s="5">
        <v>0</v>
      </c>
      <c r="BW18" s="5">
        <v>0</v>
      </c>
      <c r="BX18" s="5">
        <v>0</v>
      </c>
    </row>
    <row r="19" spans="1:76" ht="18" customHeight="1">
      <c r="A19" s="61" t="s">
        <v>126</v>
      </c>
      <c r="B19" s="72" t="s">
        <v>126</v>
      </c>
      <c r="C19" s="63">
        <v>0</v>
      </c>
      <c r="D19" s="64">
        <v>14.0694</v>
      </c>
      <c r="E19" s="65">
        <v>0</v>
      </c>
      <c r="F19" s="63">
        <v>0</v>
      </c>
      <c r="G19" s="64">
        <v>10.424799999999999</v>
      </c>
      <c r="H19" s="64">
        <v>10.292</v>
      </c>
      <c r="I19" s="63">
        <v>52.548960999999998</v>
      </c>
      <c r="J19" s="63">
        <v>14.4</v>
      </c>
      <c r="K19" s="63">
        <v>79.417000000000002</v>
      </c>
      <c r="L19" s="63">
        <v>46.445880000000002</v>
      </c>
      <c r="M19" s="63">
        <v>29.669899999999998</v>
      </c>
      <c r="N19" s="63">
        <v>0</v>
      </c>
      <c r="O19" s="64">
        <v>12.04</v>
      </c>
      <c r="P19" s="64">
        <v>10.836</v>
      </c>
      <c r="Q19" s="63"/>
      <c r="R19" s="63">
        <v>1.6625700000000001</v>
      </c>
      <c r="S19" s="63">
        <v>36.128974999999997</v>
      </c>
      <c r="T19" s="63">
        <v>9.8760480000000008</v>
      </c>
      <c r="U19" s="63">
        <v>0</v>
      </c>
      <c r="V19" s="63"/>
      <c r="W19" s="63">
        <v>0</v>
      </c>
      <c r="X19" s="63"/>
      <c r="Y19" s="63">
        <v>21.515625</v>
      </c>
      <c r="Z19" s="63">
        <v>244.72</v>
      </c>
      <c r="AA19" s="63">
        <v>0</v>
      </c>
      <c r="AB19" s="63"/>
      <c r="AC19" s="63"/>
      <c r="AD19" s="63">
        <v>11.448</v>
      </c>
      <c r="AE19" s="63">
        <v>587.16700000000003</v>
      </c>
      <c r="AF19" s="63">
        <v>14.3</v>
      </c>
      <c r="AG19" s="63">
        <v>2.7043499999999998</v>
      </c>
      <c r="AH19" s="63">
        <v>182.7276</v>
      </c>
      <c r="AI19" s="63">
        <v>0</v>
      </c>
      <c r="AJ19" s="63">
        <v>14.11</v>
      </c>
      <c r="AK19" s="63">
        <v>33.764000000000003</v>
      </c>
      <c r="AL19" s="63">
        <v>32.625</v>
      </c>
      <c r="AM19" s="63">
        <v>16.426600000000001</v>
      </c>
      <c r="AN19" s="63">
        <v>6.8310000000000004</v>
      </c>
      <c r="AO19" s="63">
        <v>0</v>
      </c>
      <c r="AP19" s="63">
        <v>2.0230000000000001</v>
      </c>
      <c r="AQ19" s="63">
        <v>0</v>
      </c>
      <c r="AR19" s="66"/>
      <c r="AS19" s="63"/>
      <c r="AT19" s="63"/>
      <c r="AU19" s="63">
        <v>3.8016000000000001</v>
      </c>
      <c r="AV19" s="63">
        <v>1.7417400000000001</v>
      </c>
      <c r="AW19" s="63">
        <v>0</v>
      </c>
      <c r="AX19" s="63">
        <v>5.9684999999999997</v>
      </c>
      <c r="AY19" s="63">
        <v>11.695320000000001</v>
      </c>
      <c r="AZ19" s="63">
        <v>7.6440000000000001</v>
      </c>
      <c r="BA19" s="63">
        <v>0.9425</v>
      </c>
      <c r="BB19" s="63">
        <v>12.8725</v>
      </c>
      <c r="BC19" s="63">
        <v>0</v>
      </c>
      <c r="BD19" s="57"/>
      <c r="BE19" s="67"/>
      <c r="BF19" s="67"/>
      <c r="BG19" s="67"/>
      <c r="BH19" s="67"/>
      <c r="BI19" s="68">
        <v>0</v>
      </c>
      <c r="BJ19" s="68">
        <v>0</v>
      </c>
      <c r="BK19" s="68">
        <v>0</v>
      </c>
      <c r="BL19" s="68">
        <v>0</v>
      </c>
      <c r="BM19" s="69">
        <f t="shared" si="0"/>
        <v>1542.8398689999995</v>
      </c>
      <c r="BN19" s="67"/>
      <c r="BO19" s="67"/>
      <c r="BP19" s="70">
        <v>0</v>
      </c>
      <c r="BQ19" s="71">
        <v>0</v>
      </c>
      <c r="BR19" s="70">
        <v>0</v>
      </c>
      <c r="BS19" s="5">
        <v>0</v>
      </c>
      <c r="BT19" s="5">
        <v>0</v>
      </c>
      <c r="BU19" s="5">
        <v>0</v>
      </c>
      <c r="BV19" s="5">
        <v>0</v>
      </c>
      <c r="BW19" s="5">
        <v>0</v>
      </c>
      <c r="BX19" s="5">
        <v>0</v>
      </c>
    </row>
    <row r="20" spans="1:76" ht="18" customHeight="1">
      <c r="A20" s="61" t="s">
        <v>127</v>
      </c>
      <c r="B20" s="72" t="s">
        <v>127</v>
      </c>
      <c r="C20" s="63">
        <v>0</v>
      </c>
      <c r="D20" s="64">
        <v>14.0694</v>
      </c>
      <c r="E20" s="65">
        <v>0</v>
      </c>
      <c r="F20" s="63">
        <v>0</v>
      </c>
      <c r="G20" s="64">
        <v>10.424799999999999</v>
      </c>
      <c r="H20" s="64">
        <v>10.292</v>
      </c>
      <c r="I20" s="63">
        <v>52.548960999999998</v>
      </c>
      <c r="J20" s="63">
        <v>14.4</v>
      </c>
      <c r="K20" s="63">
        <v>79.417000000000002</v>
      </c>
      <c r="L20" s="63">
        <v>46.445880000000002</v>
      </c>
      <c r="M20" s="63">
        <v>29.669899999999998</v>
      </c>
      <c r="N20" s="63">
        <v>0</v>
      </c>
      <c r="O20" s="64">
        <v>12.04</v>
      </c>
      <c r="P20" s="64">
        <v>10.836</v>
      </c>
      <c r="Q20" s="63"/>
      <c r="R20" s="63">
        <v>1.6625700000000001</v>
      </c>
      <c r="S20" s="63">
        <v>36.128974999999997</v>
      </c>
      <c r="T20" s="63">
        <v>9.8760480000000008</v>
      </c>
      <c r="U20" s="63">
        <v>0</v>
      </c>
      <c r="V20" s="63"/>
      <c r="W20" s="63">
        <v>0</v>
      </c>
      <c r="X20" s="63"/>
      <c r="Y20" s="63">
        <v>21.515625</v>
      </c>
      <c r="Z20" s="63">
        <v>244.72</v>
      </c>
      <c r="AA20" s="63">
        <v>0</v>
      </c>
      <c r="AB20" s="63"/>
      <c r="AC20" s="63"/>
      <c r="AD20" s="63">
        <v>11.448</v>
      </c>
      <c r="AE20" s="63">
        <v>587.16700000000003</v>
      </c>
      <c r="AF20" s="63">
        <v>14.3</v>
      </c>
      <c r="AG20" s="63">
        <v>2.7043499999999998</v>
      </c>
      <c r="AH20" s="63">
        <v>182.7276</v>
      </c>
      <c r="AI20" s="63">
        <v>0</v>
      </c>
      <c r="AJ20" s="63">
        <v>14.11</v>
      </c>
      <c r="AK20" s="63">
        <v>33.764000000000003</v>
      </c>
      <c r="AL20" s="63">
        <v>32.625</v>
      </c>
      <c r="AM20" s="63">
        <v>16.426600000000001</v>
      </c>
      <c r="AN20" s="63">
        <v>6.8310000000000004</v>
      </c>
      <c r="AO20" s="63">
        <v>0</v>
      </c>
      <c r="AP20" s="63">
        <v>2.0230000000000001</v>
      </c>
      <c r="AQ20" s="63">
        <v>0</v>
      </c>
      <c r="AR20" s="66"/>
      <c r="AS20" s="63"/>
      <c r="AT20" s="63"/>
      <c r="AU20" s="63">
        <v>3.8016000000000001</v>
      </c>
      <c r="AV20" s="63">
        <v>1.7417400000000001</v>
      </c>
      <c r="AW20" s="63">
        <v>0</v>
      </c>
      <c r="AX20" s="63">
        <v>5.9684999999999997</v>
      </c>
      <c r="AY20" s="63">
        <v>11.695320000000001</v>
      </c>
      <c r="AZ20" s="63">
        <v>7.6440000000000001</v>
      </c>
      <c r="BA20" s="63">
        <v>0.9425</v>
      </c>
      <c r="BB20" s="63">
        <v>12.8725</v>
      </c>
      <c r="BC20" s="63">
        <v>0</v>
      </c>
      <c r="BD20" s="57"/>
      <c r="BE20" s="67"/>
      <c r="BF20" s="67"/>
      <c r="BG20" s="67"/>
      <c r="BH20" s="67"/>
      <c r="BI20" s="68">
        <v>11.44</v>
      </c>
      <c r="BJ20" s="68">
        <v>11.44</v>
      </c>
      <c r="BK20" s="68">
        <v>11.44</v>
      </c>
      <c r="BL20" s="68">
        <v>11.44</v>
      </c>
      <c r="BM20" s="69">
        <f t="shared" si="0"/>
        <v>1542.8398689999995</v>
      </c>
      <c r="BN20" s="67"/>
      <c r="BO20" s="67"/>
      <c r="BP20" s="70">
        <v>10.98</v>
      </c>
      <c r="BQ20" s="71">
        <v>10.98</v>
      </c>
      <c r="BR20" s="70">
        <v>10.98</v>
      </c>
      <c r="BS20" s="5">
        <v>10.98</v>
      </c>
      <c r="BT20" s="5">
        <v>10.98</v>
      </c>
      <c r="BU20" s="5">
        <v>10.98</v>
      </c>
      <c r="BV20" s="5">
        <v>10.98</v>
      </c>
      <c r="BW20" s="5">
        <v>10.98</v>
      </c>
      <c r="BX20" s="5">
        <v>10.98</v>
      </c>
    </row>
    <row r="21" spans="1:76" ht="18" customHeight="1">
      <c r="A21" s="61" t="s">
        <v>128</v>
      </c>
      <c r="B21" s="72" t="s">
        <v>128</v>
      </c>
      <c r="C21" s="63">
        <v>0</v>
      </c>
      <c r="D21" s="64">
        <v>14.0694</v>
      </c>
      <c r="E21" s="65">
        <v>0</v>
      </c>
      <c r="F21" s="63">
        <v>0</v>
      </c>
      <c r="G21" s="64">
        <v>10.424799999999999</v>
      </c>
      <c r="H21" s="64">
        <v>10.292</v>
      </c>
      <c r="I21" s="63">
        <v>52.548960999999998</v>
      </c>
      <c r="J21" s="63">
        <v>14.4</v>
      </c>
      <c r="K21" s="63">
        <v>79.417000000000002</v>
      </c>
      <c r="L21" s="63">
        <v>46.445880000000002</v>
      </c>
      <c r="M21" s="63">
        <v>29.669899999999998</v>
      </c>
      <c r="N21" s="63">
        <v>0</v>
      </c>
      <c r="O21" s="64">
        <v>12.04</v>
      </c>
      <c r="P21" s="64">
        <v>10.836</v>
      </c>
      <c r="Q21" s="63"/>
      <c r="R21" s="63">
        <v>1.6625700000000001</v>
      </c>
      <c r="S21" s="63">
        <v>36.128974999999997</v>
      </c>
      <c r="T21" s="63">
        <v>9.8760480000000008</v>
      </c>
      <c r="U21" s="63">
        <v>0</v>
      </c>
      <c r="V21" s="63"/>
      <c r="W21" s="63">
        <v>0</v>
      </c>
      <c r="X21" s="63"/>
      <c r="Y21" s="63">
        <v>21.515625</v>
      </c>
      <c r="Z21" s="63">
        <v>244.72</v>
      </c>
      <c r="AA21" s="63">
        <v>0</v>
      </c>
      <c r="AB21" s="63"/>
      <c r="AC21" s="63"/>
      <c r="AD21" s="63">
        <v>11.448</v>
      </c>
      <c r="AE21" s="63">
        <v>587.16700000000003</v>
      </c>
      <c r="AF21" s="63">
        <v>14.3</v>
      </c>
      <c r="AG21" s="63">
        <v>1.30375</v>
      </c>
      <c r="AH21" s="63">
        <v>182.7276</v>
      </c>
      <c r="AI21" s="63">
        <v>0</v>
      </c>
      <c r="AJ21" s="63">
        <v>14.11</v>
      </c>
      <c r="AK21" s="63">
        <v>33.764000000000003</v>
      </c>
      <c r="AL21" s="63">
        <v>32.625</v>
      </c>
      <c r="AM21" s="63">
        <v>16.426600000000001</v>
      </c>
      <c r="AN21" s="63">
        <v>6.8310000000000004</v>
      </c>
      <c r="AO21" s="63">
        <v>0</v>
      </c>
      <c r="AP21" s="63">
        <v>2.0230000000000001</v>
      </c>
      <c r="AQ21" s="63">
        <v>0</v>
      </c>
      <c r="AR21" s="66"/>
      <c r="AS21" s="63"/>
      <c r="AT21" s="63"/>
      <c r="AU21" s="63">
        <v>3.456</v>
      </c>
      <c r="AV21" s="63">
        <v>1.7417400000000001</v>
      </c>
      <c r="AW21" s="63">
        <v>0</v>
      </c>
      <c r="AX21" s="63">
        <v>5.9684999999999997</v>
      </c>
      <c r="AY21" s="63">
        <v>11.695320000000001</v>
      </c>
      <c r="AZ21" s="63">
        <v>7.6440000000000001</v>
      </c>
      <c r="BA21" s="63">
        <v>0.9425</v>
      </c>
      <c r="BB21" s="63">
        <v>12.330500000000001</v>
      </c>
      <c r="BC21" s="63">
        <v>0</v>
      </c>
      <c r="BD21" s="57"/>
      <c r="BE21" s="67"/>
      <c r="BF21" s="67"/>
      <c r="BG21" s="67"/>
      <c r="BH21" s="67"/>
      <c r="BI21" s="68">
        <v>10.98</v>
      </c>
      <c r="BJ21" s="68">
        <v>10.98</v>
      </c>
      <c r="BK21" s="68">
        <v>10.98</v>
      </c>
      <c r="BL21" s="68">
        <v>10.98</v>
      </c>
      <c r="BM21" s="69">
        <f t="shared" si="0"/>
        <v>1540.5516689999995</v>
      </c>
      <c r="BN21" s="67"/>
      <c r="BO21" s="67"/>
      <c r="BP21" s="70">
        <v>11.44</v>
      </c>
      <c r="BQ21" s="71">
        <v>11.44</v>
      </c>
      <c r="BR21" s="70">
        <v>11.44</v>
      </c>
      <c r="BS21" s="5">
        <v>11.44</v>
      </c>
      <c r="BT21" s="5">
        <v>11.44</v>
      </c>
      <c r="BU21" s="5">
        <v>11.44</v>
      </c>
      <c r="BV21" s="5">
        <v>11.73</v>
      </c>
      <c r="BW21" s="5">
        <v>11.73</v>
      </c>
      <c r="BX21" s="5">
        <v>11.73</v>
      </c>
    </row>
    <row r="22" spans="1:76" ht="18" customHeight="1">
      <c r="A22" s="61" t="s">
        <v>129</v>
      </c>
      <c r="B22" s="72" t="s">
        <v>129</v>
      </c>
      <c r="C22" s="63">
        <v>0</v>
      </c>
      <c r="D22" s="64">
        <v>14.0694</v>
      </c>
      <c r="E22" s="65">
        <v>0</v>
      </c>
      <c r="F22" s="63">
        <v>0</v>
      </c>
      <c r="G22" s="64">
        <v>10.424799999999999</v>
      </c>
      <c r="H22" s="64">
        <v>10.292</v>
      </c>
      <c r="I22" s="63">
        <v>52.548960999999998</v>
      </c>
      <c r="J22" s="63">
        <v>14.4</v>
      </c>
      <c r="K22" s="63">
        <v>79.417000000000002</v>
      </c>
      <c r="L22" s="63">
        <v>46.445880000000002</v>
      </c>
      <c r="M22" s="63">
        <v>29.669899999999998</v>
      </c>
      <c r="N22" s="63">
        <v>0</v>
      </c>
      <c r="O22" s="64">
        <v>12.04</v>
      </c>
      <c r="P22" s="64">
        <v>10.836</v>
      </c>
      <c r="Q22" s="63"/>
      <c r="R22" s="63">
        <v>1.6625700000000001</v>
      </c>
      <c r="S22" s="63">
        <v>37.278975000000003</v>
      </c>
      <c r="T22" s="63">
        <v>9.8760480000000008</v>
      </c>
      <c r="U22" s="63">
        <v>0</v>
      </c>
      <c r="V22" s="63"/>
      <c r="W22" s="63">
        <v>0</v>
      </c>
      <c r="X22" s="63"/>
      <c r="Y22" s="63">
        <v>21.515625</v>
      </c>
      <c r="Z22" s="63">
        <v>244.72</v>
      </c>
      <c r="AA22" s="63">
        <v>0</v>
      </c>
      <c r="AB22" s="63"/>
      <c r="AC22" s="63"/>
      <c r="AD22" s="63">
        <v>11.448</v>
      </c>
      <c r="AE22" s="63">
        <v>587.16700000000003</v>
      </c>
      <c r="AF22" s="63">
        <v>14.3</v>
      </c>
      <c r="AG22" s="63">
        <v>1.30375</v>
      </c>
      <c r="AH22" s="63">
        <v>182.7276</v>
      </c>
      <c r="AI22" s="63">
        <v>0</v>
      </c>
      <c r="AJ22" s="63">
        <v>14.11</v>
      </c>
      <c r="AK22" s="63">
        <v>33.764000000000003</v>
      </c>
      <c r="AL22" s="63">
        <v>32.625</v>
      </c>
      <c r="AM22" s="63">
        <v>16.426600000000001</v>
      </c>
      <c r="AN22" s="63">
        <v>6.9794999999999998</v>
      </c>
      <c r="AO22" s="63">
        <v>0</v>
      </c>
      <c r="AP22" s="63">
        <v>2.0230000000000001</v>
      </c>
      <c r="AQ22" s="63">
        <v>0</v>
      </c>
      <c r="AR22" s="66"/>
      <c r="AS22" s="63"/>
      <c r="AT22" s="63"/>
      <c r="AU22" s="63">
        <v>3.456</v>
      </c>
      <c r="AV22" s="63">
        <v>1.7417400000000001</v>
      </c>
      <c r="AW22" s="63">
        <v>0</v>
      </c>
      <c r="AX22" s="63">
        <v>5.9684999999999997</v>
      </c>
      <c r="AY22" s="63">
        <v>11.695320000000001</v>
      </c>
      <c r="AZ22" s="63">
        <v>7.6440000000000001</v>
      </c>
      <c r="BA22" s="63">
        <v>0.9425</v>
      </c>
      <c r="BB22" s="63">
        <v>12.330500000000001</v>
      </c>
      <c r="BC22" s="63">
        <v>0</v>
      </c>
      <c r="BD22" s="57"/>
      <c r="BE22" s="67"/>
      <c r="BF22" s="67"/>
      <c r="BG22" s="67"/>
      <c r="BH22" s="67"/>
      <c r="BI22" s="68">
        <v>1.06</v>
      </c>
      <c r="BJ22" s="68">
        <v>1.06</v>
      </c>
      <c r="BK22" s="68">
        <v>1.06</v>
      </c>
      <c r="BL22" s="68">
        <v>1.06</v>
      </c>
      <c r="BM22" s="69">
        <f t="shared" si="0"/>
        <v>1541.8501689999996</v>
      </c>
      <c r="BN22" s="67"/>
      <c r="BO22" s="67"/>
      <c r="BP22" s="70">
        <v>1.06</v>
      </c>
      <c r="BQ22" s="71">
        <v>1.06</v>
      </c>
      <c r="BR22" s="70">
        <v>1.06</v>
      </c>
      <c r="BS22" s="5">
        <v>1.06</v>
      </c>
      <c r="BT22" s="5">
        <v>1.06</v>
      </c>
      <c r="BU22" s="5">
        <v>1.06</v>
      </c>
      <c r="BV22" s="5">
        <v>1.06</v>
      </c>
      <c r="BW22" s="5">
        <v>1.06</v>
      </c>
      <c r="BX22" s="5">
        <v>1.06</v>
      </c>
    </row>
    <row r="23" spans="1:76" ht="18" customHeight="1">
      <c r="A23" s="61" t="s">
        <v>130</v>
      </c>
      <c r="B23" s="72" t="s">
        <v>130</v>
      </c>
      <c r="C23" s="63">
        <v>0</v>
      </c>
      <c r="D23" s="64">
        <v>14.0694</v>
      </c>
      <c r="E23" s="65">
        <v>0</v>
      </c>
      <c r="F23" s="63">
        <v>0</v>
      </c>
      <c r="G23" s="64">
        <v>10.424799999999999</v>
      </c>
      <c r="H23" s="64">
        <v>10.292</v>
      </c>
      <c r="I23" s="63">
        <v>52.548960999999998</v>
      </c>
      <c r="J23" s="63">
        <v>14.4</v>
      </c>
      <c r="K23" s="63">
        <v>79.417000000000002</v>
      </c>
      <c r="L23" s="63">
        <v>46.445880000000002</v>
      </c>
      <c r="M23" s="63">
        <v>29.669899999999998</v>
      </c>
      <c r="N23" s="63">
        <v>0</v>
      </c>
      <c r="O23" s="64">
        <v>12.04</v>
      </c>
      <c r="P23" s="64">
        <v>10.836</v>
      </c>
      <c r="Q23" s="63"/>
      <c r="R23" s="63">
        <v>1.6625700000000001</v>
      </c>
      <c r="S23" s="63">
        <v>36.128974999999997</v>
      </c>
      <c r="T23" s="63">
        <v>9.8760480000000008</v>
      </c>
      <c r="U23" s="63">
        <v>0</v>
      </c>
      <c r="V23" s="63"/>
      <c r="W23" s="63">
        <v>0</v>
      </c>
      <c r="X23" s="63"/>
      <c r="Y23" s="63">
        <v>21.515625</v>
      </c>
      <c r="Z23" s="63">
        <v>244.72</v>
      </c>
      <c r="AA23" s="63">
        <v>0</v>
      </c>
      <c r="AB23" s="63"/>
      <c r="AC23" s="63"/>
      <c r="AD23" s="63">
        <v>11.448</v>
      </c>
      <c r="AE23" s="63">
        <v>587.16700000000003</v>
      </c>
      <c r="AF23" s="63">
        <v>14.3</v>
      </c>
      <c r="AG23" s="63">
        <v>1.30375</v>
      </c>
      <c r="AH23" s="63">
        <v>182.7276</v>
      </c>
      <c r="AI23" s="63">
        <v>0</v>
      </c>
      <c r="AJ23" s="63">
        <v>14.11</v>
      </c>
      <c r="AK23" s="63">
        <v>33.764000000000003</v>
      </c>
      <c r="AL23" s="63">
        <v>32.625</v>
      </c>
      <c r="AM23" s="63">
        <v>16.426600000000001</v>
      </c>
      <c r="AN23" s="63">
        <v>6.8310000000000004</v>
      </c>
      <c r="AO23" s="63">
        <v>0</v>
      </c>
      <c r="AP23" s="63">
        <v>2.0230000000000001</v>
      </c>
      <c r="AQ23" s="63">
        <v>0</v>
      </c>
      <c r="AR23" s="66"/>
      <c r="AS23" s="63"/>
      <c r="AT23" s="63"/>
      <c r="AU23" s="63">
        <v>3.456</v>
      </c>
      <c r="AV23" s="63">
        <v>1.7417400000000001</v>
      </c>
      <c r="AW23" s="63">
        <v>0</v>
      </c>
      <c r="AX23" s="63">
        <v>5.9684999999999997</v>
      </c>
      <c r="AY23" s="63">
        <v>11.695320000000001</v>
      </c>
      <c r="AZ23" s="63">
        <v>7.6440000000000001</v>
      </c>
      <c r="BA23" s="63">
        <v>0.9425</v>
      </c>
      <c r="BB23" s="63">
        <v>12.330500000000001</v>
      </c>
      <c r="BC23" s="63">
        <v>0</v>
      </c>
      <c r="BD23" s="57"/>
      <c r="BE23" s="67"/>
      <c r="BF23" s="67"/>
      <c r="BG23" s="67"/>
      <c r="BH23" s="67"/>
      <c r="BI23" s="68">
        <v>0</v>
      </c>
      <c r="BJ23" s="68">
        <v>0</v>
      </c>
      <c r="BK23" s="68">
        <v>0</v>
      </c>
      <c r="BL23" s="68">
        <v>0</v>
      </c>
      <c r="BM23" s="69">
        <f t="shared" si="0"/>
        <v>1540.5516689999995</v>
      </c>
      <c r="BN23" s="67"/>
      <c r="BO23" s="67"/>
      <c r="BP23" s="70">
        <v>0</v>
      </c>
      <c r="BQ23" s="71">
        <v>0</v>
      </c>
      <c r="BR23" s="70">
        <v>0</v>
      </c>
      <c r="BS23" s="5">
        <v>0</v>
      </c>
      <c r="BT23" s="5">
        <v>0</v>
      </c>
      <c r="BU23" s="5">
        <v>0</v>
      </c>
      <c r="BV23" s="5">
        <v>0</v>
      </c>
      <c r="BW23" s="5">
        <v>0</v>
      </c>
      <c r="BX23" s="5">
        <v>0</v>
      </c>
    </row>
    <row r="24" spans="1:76" ht="18" customHeight="1">
      <c r="A24" s="61" t="s">
        <v>131</v>
      </c>
      <c r="B24" s="72" t="s">
        <v>131</v>
      </c>
      <c r="C24" s="63">
        <v>0</v>
      </c>
      <c r="D24" s="64">
        <v>14.0694</v>
      </c>
      <c r="E24" s="65">
        <v>0</v>
      </c>
      <c r="F24" s="63">
        <v>0</v>
      </c>
      <c r="G24" s="64">
        <v>10.424799999999999</v>
      </c>
      <c r="H24" s="64">
        <v>10.292</v>
      </c>
      <c r="I24" s="63">
        <v>52.548960999999998</v>
      </c>
      <c r="J24" s="63">
        <v>14.4</v>
      </c>
      <c r="K24" s="63">
        <v>79.417000000000002</v>
      </c>
      <c r="L24" s="63">
        <v>46.445880000000002</v>
      </c>
      <c r="M24" s="63">
        <v>29.669899999999998</v>
      </c>
      <c r="N24" s="63">
        <v>0</v>
      </c>
      <c r="O24" s="64">
        <v>12.04</v>
      </c>
      <c r="P24" s="64">
        <v>10.836</v>
      </c>
      <c r="Q24" s="63"/>
      <c r="R24" s="63">
        <v>1.6625700000000001</v>
      </c>
      <c r="S24" s="63">
        <v>36.128974999999997</v>
      </c>
      <c r="T24" s="63">
        <v>9.8760480000000008</v>
      </c>
      <c r="U24" s="63">
        <v>0</v>
      </c>
      <c r="V24" s="63"/>
      <c r="W24" s="63">
        <v>0</v>
      </c>
      <c r="X24" s="63"/>
      <c r="Y24" s="63">
        <v>21.515625</v>
      </c>
      <c r="Z24" s="63">
        <v>244.72</v>
      </c>
      <c r="AA24" s="63">
        <v>0</v>
      </c>
      <c r="AB24" s="63"/>
      <c r="AC24" s="63"/>
      <c r="AD24" s="63">
        <v>11.448</v>
      </c>
      <c r="AE24" s="63">
        <v>587.16700000000003</v>
      </c>
      <c r="AF24" s="63">
        <v>14.3</v>
      </c>
      <c r="AG24" s="63">
        <v>1.30375</v>
      </c>
      <c r="AH24" s="63">
        <v>182.7276</v>
      </c>
      <c r="AI24" s="63">
        <v>0</v>
      </c>
      <c r="AJ24" s="63">
        <v>14.11</v>
      </c>
      <c r="AK24" s="63">
        <v>33.764000000000003</v>
      </c>
      <c r="AL24" s="63">
        <v>32.625</v>
      </c>
      <c r="AM24" s="63">
        <v>16.426600000000001</v>
      </c>
      <c r="AN24" s="63">
        <v>6.8310000000000004</v>
      </c>
      <c r="AO24" s="63">
        <v>0</v>
      </c>
      <c r="AP24" s="63">
        <v>2.0230000000000001</v>
      </c>
      <c r="AQ24" s="63">
        <v>0</v>
      </c>
      <c r="AR24" s="66"/>
      <c r="AS24" s="63"/>
      <c r="AT24" s="63"/>
      <c r="AU24" s="63">
        <v>3.456</v>
      </c>
      <c r="AV24" s="63">
        <v>1.7417400000000001</v>
      </c>
      <c r="AW24" s="63">
        <v>0</v>
      </c>
      <c r="AX24" s="63">
        <v>5.9684999999999997</v>
      </c>
      <c r="AY24" s="63">
        <v>11.695320000000001</v>
      </c>
      <c r="AZ24" s="63">
        <v>7.6440000000000001</v>
      </c>
      <c r="BA24" s="63">
        <v>0.9425</v>
      </c>
      <c r="BB24" s="63">
        <v>12.330500000000001</v>
      </c>
      <c r="BC24" s="63">
        <v>0</v>
      </c>
      <c r="BD24" s="57"/>
      <c r="BE24" s="67"/>
      <c r="BF24" s="67"/>
      <c r="BG24" s="67"/>
      <c r="BH24" s="67"/>
      <c r="BI24" s="68">
        <v>2.23</v>
      </c>
      <c r="BJ24" s="68">
        <v>2.23</v>
      </c>
      <c r="BK24" s="68">
        <v>2.23</v>
      </c>
      <c r="BL24" s="68">
        <v>2.23</v>
      </c>
      <c r="BM24" s="69">
        <f t="shared" si="0"/>
        <v>1540.5516689999995</v>
      </c>
      <c r="BN24" s="67"/>
      <c r="BO24" s="67"/>
      <c r="BP24" s="70">
        <v>2.23</v>
      </c>
      <c r="BQ24" s="71">
        <v>2.23</v>
      </c>
      <c r="BR24" s="70">
        <v>2.23</v>
      </c>
      <c r="BS24" s="5">
        <v>2.23</v>
      </c>
      <c r="BT24" s="5">
        <v>2.23</v>
      </c>
      <c r="BU24" s="5">
        <v>2.23</v>
      </c>
      <c r="BV24" s="5">
        <v>2.23</v>
      </c>
      <c r="BW24" s="5">
        <v>2.23</v>
      </c>
      <c r="BX24" s="5">
        <v>2.23</v>
      </c>
    </row>
    <row r="25" spans="1:76" ht="18" customHeight="1">
      <c r="A25" s="61" t="s">
        <v>132</v>
      </c>
      <c r="B25" s="72" t="s">
        <v>132</v>
      </c>
      <c r="C25" s="63">
        <v>0</v>
      </c>
      <c r="D25" s="64">
        <v>14.0694</v>
      </c>
      <c r="E25" s="65">
        <v>0</v>
      </c>
      <c r="F25" s="63">
        <v>0</v>
      </c>
      <c r="G25" s="64">
        <v>10.424799999999999</v>
      </c>
      <c r="H25" s="64">
        <v>10.292</v>
      </c>
      <c r="I25" s="63">
        <v>52.548960999999998</v>
      </c>
      <c r="J25" s="63">
        <v>14.4</v>
      </c>
      <c r="K25" s="63">
        <v>79.417000000000002</v>
      </c>
      <c r="L25" s="63">
        <v>46.445880000000002</v>
      </c>
      <c r="M25" s="63">
        <v>29.669899999999998</v>
      </c>
      <c r="N25" s="63">
        <v>0</v>
      </c>
      <c r="O25" s="64">
        <v>12.04</v>
      </c>
      <c r="P25" s="64">
        <v>10.836</v>
      </c>
      <c r="Q25" s="63"/>
      <c r="R25" s="63">
        <v>1.6625700000000001</v>
      </c>
      <c r="S25" s="63">
        <v>36.128974999999997</v>
      </c>
      <c r="T25" s="63">
        <v>9.8760480000000008</v>
      </c>
      <c r="U25" s="63">
        <v>0</v>
      </c>
      <c r="V25" s="63"/>
      <c r="W25" s="63">
        <v>0</v>
      </c>
      <c r="X25" s="63"/>
      <c r="Y25" s="63">
        <v>21.515625</v>
      </c>
      <c r="Z25" s="63">
        <v>244.72</v>
      </c>
      <c r="AA25" s="63">
        <v>0</v>
      </c>
      <c r="AB25" s="63"/>
      <c r="AC25" s="63"/>
      <c r="AD25" s="63">
        <v>11.448</v>
      </c>
      <c r="AE25" s="63">
        <v>587.16700000000003</v>
      </c>
      <c r="AF25" s="63">
        <v>14.3</v>
      </c>
      <c r="AG25" s="63">
        <v>1.30375</v>
      </c>
      <c r="AH25" s="63">
        <v>182.7276</v>
      </c>
      <c r="AI25" s="63">
        <v>0</v>
      </c>
      <c r="AJ25" s="63">
        <v>14.11</v>
      </c>
      <c r="AK25" s="63">
        <v>33.764000000000003</v>
      </c>
      <c r="AL25" s="63">
        <v>32.625</v>
      </c>
      <c r="AM25" s="63">
        <v>16.426600000000001</v>
      </c>
      <c r="AN25" s="63">
        <v>6.8310000000000004</v>
      </c>
      <c r="AO25" s="63">
        <v>0</v>
      </c>
      <c r="AP25" s="63">
        <v>2.0230000000000001</v>
      </c>
      <c r="AQ25" s="63">
        <v>0</v>
      </c>
      <c r="AR25" s="66"/>
      <c r="AS25" s="63"/>
      <c r="AT25" s="63"/>
      <c r="AU25" s="63">
        <v>3.456</v>
      </c>
      <c r="AV25" s="63">
        <v>1.7417400000000001</v>
      </c>
      <c r="AW25" s="63">
        <v>0</v>
      </c>
      <c r="AX25" s="63">
        <v>5.9684999999999997</v>
      </c>
      <c r="AY25" s="63">
        <v>11.695320000000001</v>
      </c>
      <c r="AZ25" s="63">
        <v>7.6440000000000001</v>
      </c>
      <c r="BA25" s="63">
        <v>0.9425</v>
      </c>
      <c r="BB25" s="63">
        <v>12.330500000000001</v>
      </c>
      <c r="BC25" s="63">
        <v>0</v>
      </c>
      <c r="BD25" s="57"/>
      <c r="BE25" s="67"/>
      <c r="BF25" s="67"/>
      <c r="BG25" s="67"/>
      <c r="BH25" s="67"/>
      <c r="BI25" s="68">
        <v>26.89</v>
      </c>
      <c r="BJ25" s="68">
        <v>17.68</v>
      </c>
      <c r="BK25" s="68">
        <v>17.68</v>
      </c>
      <c r="BL25" s="68">
        <v>17.68</v>
      </c>
      <c r="BM25" s="69">
        <f t="shared" si="0"/>
        <v>1540.5516689999995</v>
      </c>
      <c r="BN25" s="67"/>
      <c r="BO25" s="67"/>
      <c r="BP25" s="70">
        <v>17.68</v>
      </c>
      <c r="BQ25" s="71">
        <v>17.68</v>
      </c>
      <c r="BR25" s="70">
        <v>17.68</v>
      </c>
      <c r="BS25" s="5">
        <v>17.68</v>
      </c>
      <c r="BT25" s="5">
        <v>17.68</v>
      </c>
      <c r="BU25" s="5">
        <v>17.68</v>
      </c>
      <c r="BV25" s="5">
        <v>17.68</v>
      </c>
      <c r="BW25" s="5">
        <v>17.68</v>
      </c>
      <c r="BX25" s="5">
        <v>17.68</v>
      </c>
    </row>
    <row r="26" spans="1:76" ht="18" customHeight="1">
      <c r="A26" s="61" t="s">
        <v>133</v>
      </c>
      <c r="B26" s="72" t="s">
        <v>133</v>
      </c>
      <c r="C26" s="63">
        <v>0</v>
      </c>
      <c r="D26" s="64">
        <v>14.0694</v>
      </c>
      <c r="E26" s="65">
        <v>0</v>
      </c>
      <c r="F26" s="63">
        <v>0</v>
      </c>
      <c r="G26" s="64">
        <v>10.424799999999999</v>
      </c>
      <c r="H26" s="64">
        <v>10.292</v>
      </c>
      <c r="I26" s="63">
        <v>52.548960999999998</v>
      </c>
      <c r="J26" s="63">
        <v>14.4</v>
      </c>
      <c r="K26" s="63">
        <v>79.417000000000002</v>
      </c>
      <c r="L26" s="63">
        <v>46.445880000000002</v>
      </c>
      <c r="M26" s="63">
        <v>29.669899999999998</v>
      </c>
      <c r="N26" s="63">
        <v>0</v>
      </c>
      <c r="O26" s="64">
        <v>12.04</v>
      </c>
      <c r="P26" s="64">
        <v>10.836</v>
      </c>
      <c r="Q26" s="63"/>
      <c r="R26" s="63">
        <v>1.6625700000000001</v>
      </c>
      <c r="S26" s="63">
        <v>36.128974999999997</v>
      </c>
      <c r="T26" s="63">
        <v>9.8760480000000008</v>
      </c>
      <c r="U26" s="63">
        <v>0</v>
      </c>
      <c r="V26" s="63"/>
      <c r="W26" s="63">
        <v>0</v>
      </c>
      <c r="X26" s="63"/>
      <c r="Y26" s="63">
        <v>21.515625</v>
      </c>
      <c r="Z26" s="63">
        <v>244.72</v>
      </c>
      <c r="AA26" s="63">
        <v>0</v>
      </c>
      <c r="AB26" s="63"/>
      <c r="AC26" s="63"/>
      <c r="AD26" s="63">
        <v>11.448</v>
      </c>
      <c r="AE26" s="63">
        <v>587.16700000000003</v>
      </c>
      <c r="AF26" s="63">
        <v>14.3</v>
      </c>
      <c r="AG26" s="63">
        <v>1.30375</v>
      </c>
      <c r="AH26" s="63">
        <v>182.7276</v>
      </c>
      <c r="AI26" s="63">
        <v>0</v>
      </c>
      <c r="AJ26" s="63">
        <v>14.11</v>
      </c>
      <c r="AK26" s="63">
        <v>33.764000000000003</v>
      </c>
      <c r="AL26" s="63">
        <v>32.625</v>
      </c>
      <c r="AM26" s="63">
        <v>16.426600000000001</v>
      </c>
      <c r="AN26" s="63">
        <v>6.8310000000000004</v>
      </c>
      <c r="AO26" s="63">
        <v>0</v>
      </c>
      <c r="AP26" s="63">
        <v>2.0230000000000001</v>
      </c>
      <c r="AQ26" s="63">
        <v>0</v>
      </c>
      <c r="AR26" s="66"/>
      <c r="AS26" s="63"/>
      <c r="AT26" s="63"/>
      <c r="AU26" s="63">
        <v>3.456</v>
      </c>
      <c r="AV26" s="63">
        <v>1.7417400000000001</v>
      </c>
      <c r="AW26" s="63">
        <v>0</v>
      </c>
      <c r="AX26" s="63">
        <v>5.9684999999999997</v>
      </c>
      <c r="AY26" s="63">
        <v>11.695320000000001</v>
      </c>
      <c r="AZ26" s="63">
        <v>7.6440000000000001</v>
      </c>
      <c r="BA26" s="63">
        <v>0.9425</v>
      </c>
      <c r="BB26" s="63">
        <v>12.330500000000001</v>
      </c>
      <c r="BC26" s="63">
        <v>0</v>
      </c>
      <c r="BD26" s="57"/>
      <c r="BE26" s="67"/>
      <c r="BF26" s="67"/>
      <c r="BG26" s="67"/>
      <c r="BH26" s="67"/>
      <c r="BI26" s="68">
        <v>2.5</v>
      </c>
      <c r="BJ26" s="68">
        <v>2.5</v>
      </c>
      <c r="BK26" s="68">
        <v>2.5</v>
      </c>
      <c r="BL26" s="68">
        <v>2.5</v>
      </c>
      <c r="BM26" s="69">
        <f t="shared" si="0"/>
        <v>1540.5516689999995</v>
      </c>
      <c r="BN26" s="67"/>
      <c r="BO26" s="67"/>
      <c r="BP26" s="70">
        <v>2.5</v>
      </c>
      <c r="BQ26" s="71">
        <v>2.5</v>
      </c>
      <c r="BR26" s="70">
        <v>2.5</v>
      </c>
      <c r="BS26" s="5">
        <v>2.5</v>
      </c>
      <c r="BT26" s="5">
        <v>2.5</v>
      </c>
      <c r="BU26" s="5">
        <v>2.5</v>
      </c>
      <c r="BV26" s="5">
        <v>2.5</v>
      </c>
      <c r="BW26" s="5">
        <v>2.5</v>
      </c>
      <c r="BX26" s="5">
        <v>2.5</v>
      </c>
    </row>
    <row r="27" spans="1:76" ht="18" customHeight="1">
      <c r="A27" s="61" t="s">
        <v>134</v>
      </c>
      <c r="B27" s="72" t="s">
        <v>134</v>
      </c>
      <c r="C27" s="63">
        <v>0</v>
      </c>
      <c r="D27" s="64">
        <v>14.1052</v>
      </c>
      <c r="E27" s="65">
        <v>0</v>
      </c>
      <c r="F27" s="63">
        <v>0</v>
      </c>
      <c r="G27" s="64">
        <v>10.424799999999999</v>
      </c>
      <c r="H27" s="64">
        <v>10.292</v>
      </c>
      <c r="I27" s="63">
        <v>52.548960999999998</v>
      </c>
      <c r="J27" s="63">
        <v>14.4</v>
      </c>
      <c r="K27" s="63">
        <v>59.152999999999999</v>
      </c>
      <c r="L27" s="63">
        <v>46.445880000000002</v>
      </c>
      <c r="M27" s="63">
        <v>29.669899999999998</v>
      </c>
      <c r="N27" s="63">
        <v>0</v>
      </c>
      <c r="O27" s="64">
        <v>12.04</v>
      </c>
      <c r="P27" s="64">
        <v>10.836</v>
      </c>
      <c r="Q27" s="63"/>
      <c r="R27" s="63">
        <v>1.6625700000000001</v>
      </c>
      <c r="S27" s="63">
        <v>36.128974999999997</v>
      </c>
      <c r="T27" s="63">
        <v>9.8760480000000008</v>
      </c>
      <c r="U27" s="63">
        <v>0</v>
      </c>
      <c r="V27" s="63"/>
      <c r="W27" s="63">
        <v>0</v>
      </c>
      <c r="X27" s="63"/>
      <c r="Y27" s="63">
        <v>21.515625</v>
      </c>
      <c r="Z27" s="63">
        <v>244.72</v>
      </c>
      <c r="AA27" s="63">
        <v>0</v>
      </c>
      <c r="AB27" s="63"/>
      <c r="AC27" s="63"/>
      <c r="AD27" s="63">
        <v>11.448</v>
      </c>
      <c r="AE27" s="63">
        <v>587.16700000000003</v>
      </c>
      <c r="AF27" s="63">
        <v>14.3</v>
      </c>
      <c r="AG27" s="63">
        <v>1.30375</v>
      </c>
      <c r="AH27" s="63">
        <v>182.7276</v>
      </c>
      <c r="AI27" s="63">
        <v>0</v>
      </c>
      <c r="AJ27" s="63">
        <v>14.11</v>
      </c>
      <c r="AK27" s="63">
        <v>33.764000000000003</v>
      </c>
      <c r="AL27" s="63">
        <v>32.625</v>
      </c>
      <c r="AM27" s="63">
        <v>16.426600000000001</v>
      </c>
      <c r="AN27" s="63">
        <v>6.8310000000000004</v>
      </c>
      <c r="AO27" s="63">
        <v>0</v>
      </c>
      <c r="AP27" s="63">
        <v>2.0230000000000001</v>
      </c>
      <c r="AQ27" s="63">
        <v>0</v>
      </c>
      <c r="AR27" s="66"/>
      <c r="AS27" s="63"/>
      <c r="AT27" s="63"/>
      <c r="AU27" s="63">
        <v>3.456</v>
      </c>
      <c r="AV27" s="63">
        <v>1.7417400000000001</v>
      </c>
      <c r="AW27" s="63">
        <v>0</v>
      </c>
      <c r="AX27" s="63">
        <v>5.9684999999999997</v>
      </c>
      <c r="AY27" s="63">
        <v>11.695320000000001</v>
      </c>
      <c r="AZ27" s="63">
        <v>7.6440000000000001</v>
      </c>
      <c r="BA27" s="63">
        <v>0.9425</v>
      </c>
      <c r="BB27" s="63">
        <v>12.330500000000001</v>
      </c>
      <c r="BC27" s="63">
        <v>0</v>
      </c>
      <c r="BD27" s="57"/>
      <c r="BE27" s="67"/>
      <c r="BF27" s="67"/>
      <c r="BG27" s="67"/>
      <c r="BH27" s="67"/>
      <c r="BI27" s="68">
        <v>0</v>
      </c>
      <c r="BJ27" s="68">
        <v>0</v>
      </c>
      <c r="BK27" s="68">
        <v>0</v>
      </c>
      <c r="BL27" s="68">
        <v>0</v>
      </c>
      <c r="BM27" s="69">
        <f t="shared" si="0"/>
        <v>1520.3234689999995</v>
      </c>
      <c r="BN27" s="67"/>
      <c r="BO27" s="67"/>
      <c r="BP27" s="70">
        <v>0</v>
      </c>
      <c r="BQ27" s="71">
        <v>0</v>
      </c>
      <c r="BR27" s="70">
        <v>0</v>
      </c>
      <c r="BS27" s="5">
        <v>0</v>
      </c>
      <c r="BT27" s="5">
        <v>0</v>
      </c>
      <c r="BU27" s="5">
        <v>0</v>
      </c>
      <c r="BV27" s="5">
        <v>0</v>
      </c>
      <c r="BW27" s="5">
        <v>0</v>
      </c>
      <c r="BX27" s="5">
        <v>0</v>
      </c>
    </row>
    <row r="28" spans="1:76" ht="18" customHeight="1">
      <c r="A28" s="61" t="s">
        <v>135</v>
      </c>
      <c r="B28" s="72" t="s">
        <v>135</v>
      </c>
      <c r="C28" s="63">
        <v>0</v>
      </c>
      <c r="D28" s="64">
        <v>14.1052</v>
      </c>
      <c r="E28" s="65">
        <v>0</v>
      </c>
      <c r="F28" s="63">
        <v>0</v>
      </c>
      <c r="G28" s="64">
        <v>10.424799999999999</v>
      </c>
      <c r="H28" s="64">
        <v>10.292</v>
      </c>
      <c r="I28" s="63">
        <v>52.548960999999998</v>
      </c>
      <c r="J28" s="63">
        <v>14.4</v>
      </c>
      <c r="K28" s="63">
        <v>52.895000000000003</v>
      </c>
      <c r="L28" s="63">
        <v>46.445880000000002</v>
      </c>
      <c r="M28" s="63">
        <v>29.669899999999998</v>
      </c>
      <c r="N28" s="63">
        <v>0</v>
      </c>
      <c r="O28" s="64">
        <v>12.04</v>
      </c>
      <c r="P28" s="64">
        <v>10.836</v>
      </c>
      <c r="Q28" s="63"/>
      <c r="R28" s="63">
        <v>1.6625700000000001</v>
      </c>
      <c r="S28" s="63">
        <v>36.128974999999997</v>
      </c>
      <c r="T28" s="63">
        <v>9.8760480000000008</v>
      </c>
      <c r="U28" s="63">
        <v>0</v>
      </c>
      <c r="V28" s="63"/>
      <c r="W28" s="63">
        <v>0</v>
      </c>
      <c r="X28" s="63"/>
      <c r="Y28" s="63">
        <v>21.515625</v>
      </c>
      <c r="Z28" s="63">
        <v>244.72</v>
      </c>
      <c r="AA28" s="63">
        <v>0</v>
      </c>
      <c r="AB28" s="63"/>
      <c r="AC28" s="63"/>
      <c r="AD28" s="63">
        <v>11.448</v>
      </c>
      <c r="AE28" s="63">
        <v>587.16700000000003</v>
      </c>
      <c r="AF28" s="63">
        <v>14.3</v>
      </c>
      <c r="AG28" s="63">
        <v>1.30375</v>
      </c>
      <c r="AH28" s="63">
        <v>182.7276</v>
      </c>
      <c r="AI28" s="63">
        <v>0</v>
      </c>
      <c r="AJ28" s="63">
        <v>14.11</v>
      </c>
      <c r="AK28" s="63">
        <v>33.764000000000003</v>
      </c>
      <c r="AL28" s="63">
        <v>32.625</v>
      </c>
      <c r="AM28" s="63">
        <v>16.426600000000001</v>
      </c>
      <c r="AN28" s="63">
        <v>6.8310000000000004</v>
      </c>
      <c r="AO28" s="63">
        <v>0</v>
      </c>
      <c r="AP28" s="63">
        <v>2.0230000000000001</v>
      </c>
      <c r="AQ28" s="63">
        <v>0</v>
      </c>
      <c r="AR28" s="66"/>
      <c r="AS28" s="63"/>
      <c r="AT28" s="63"/>
      <c r="AU28" s="63">
        <v>3.456</v>
      </c>
      <c r="AV28" s="63">
        <v>1.7417400000000001</v>
      </c>
      <c r="AW28" s="63">
        <v>0</v>
      </c>
      <c r="AX28" s="63">
        <v>5.9684999999999997</v>
      </c>
      <c r="AY28" s="63">
        <v>11.695320000000001</v>
      </c>
      <c r="AZ28" s="63">
        <v>7.6440000000000001</v>
      </c>
      <c r="BA28" s="63">
        <v>0.9425</v>
      </c>
      <c r="BB28" s="63">
        <v>12.330500000000001</v>
      </c>
      <c r="BC28" s="63">
        <v>0</v>
      </c>
      <c r="BD28" s="57"/>
      <c r="BE28" s="67"/>
      <c r="BF28" s="67"/>
      <c r="BG28" s="67"/>
      <c r="BH28" s="67"/>
      <c r="BI28" s="68">
        <v>0</v>
      </c>
      <c r="BJ28" s="68">
        <v>0</v>
      </c>
      <c r="BK28" s="68">
        <v>0</v>
      </c>
      <c r="BL28" s="68">
        <v>0</v>
      </c>
      <c r="BM28" s="69">
        <f t="shared" si="0"/>
        <v>1514.0654689999997</v>
      </c>
      <c r="BN28" s="67"/>
      <c r="BO28" s="67"/>
      <c r="BP28" s="70">
        <v>0</v>
      </c>
      <c r="BQ28" s="71">
        <v>0</v>
      </c>
      <c r="BR28" s="70">
        <v>0</v>
      </c>
      <c r="BS28" s="5">
        <v>0</v>
      </c>
      <c r="BT28" s="5">
        <v>0</v>
      </c>
      <c r="BU28" s="5">
        <v>0</v>
      </c>
      <c r="BV28" s="5">
        <v>0</v>
      </c>
      <c r="BW28" s="5">
        <v>0</v>
      </c>
      <c r="BX28" s="5">
        <v>0</v>
      </c>
    </row>
    <row r="29" spans="1:76" ht="18" customHeight="1">
      <c r="A29" s="61" t="s">
        <v>136</v>
      </c>
      <c r="B29" s="72" t="s">
        <v>136</v>
      </c>
      <c r="C29" s="63">
        <v>0</v>
      </c>
      <c r="D29" s="64">
        <v>14.1052</v>
      </c>
      <c r="E29" s="65">
        <v>0</v>
      </c>
      <c r="F29" s="63">
        <v>0</v>
      </c>
      <c r="G29" s="64">
        <v>10.424799999999999</v>
      </c>
      <c r="H29" s="64">
        <v>10.292</v>
      </c>
      <c r="I29" s="63">
        <v>52.548960999999998</v>
      </c>
      <c r="J29" s="63">
        <v>14.4</v>
      </c>
      <c r="K29" s="63">
        <v>52.895000000000003</v>
      </c>
      <c r="L29" s="63">
        <v>46.445880000000002</v>
      </c>
      <c r="M29" s="63">
        <v>29.669899999999998</v>
      </c>
      <c r="N29" s="63">
        <v>0</v>
      </c>
      <c r="O29" s="64">
        <v>12.04</v>
      </c>
      <c r="P29" s="64">
        <v>10.836</v>
      </c>
      <c r="Q29" s="63"/>
      <c r="R29" s="63">
        <v>1.6625700000000001</v>
      </c>
      <c r="S29" s="63">
        <v>37.278975000000003</v>
      </c>
      <c r="T29" s="63">
        <v>9.8760480000000008</v>
      </c>
      <c r="U29" s="63">
        <v>0</v>
      </c>
      <c r="V29" s="63"/>
      <c r="W29" s="63">
        <v>0</v>
      </c>
      <c r="X29" s="63"/>
      <c r="Y29" s="63">
        <v>21.515625</v>
      </c>
      <c r="Z29" s="63">
        <v>244.72</v>
      </c>
      <c r="AA29" s="63">
        <v>0</v>
      </c>
      <c r="AB29" s="63"/>
      <c r="AC29" s="63"/>
      <c r="AD29" s="63">
        <v>11.448</v>
      </c>
      <c r="AE29" s="63">
        <v>587.16700000000003</v>
      </c>
      <c r="AF29" s="63">
        <v>14.3</v>
      </c>
      <c r="AG29" s="63">
        <v>1.30375</v>
      </c>
      <c r="AH29" s="63">
        <v>182.7276</v>
      </c>
      <c r="AI29" s="63">
        <v>0</v>
      </c>
      <c r="AJ29" s="63">
        <v>14.11</v>
      </c>
      <c r="AK29" s="63">
        <v>33.764000000000003</v>
      </c>
      <c r="AL29" s="63">
        <v>32.625</v>
      </c>
      <c r="AM29" s="63">
        <v>16.426600000000001</v>
      </c>
      <c r="AN29" s="63">
        <v>6.9794999999999998</v>
      </c>
      <c r="AO29" s="63">
        <v>0</v>
      </c>
      <c r="AP29" s="63">
        <v>2.0230000000000001</v>
      </c>
      <c r="AQ29" s="63">
        <v>0</v>
      </c>
      <c r="AR29" s="66"/>
      <c r="AS29" s="63"/>
      <c r="AT29" s="63"/>
      <c r="AU29" s="63">
        <v>3.456</v>
      </c>
      <c r="AV29" s="63">
        <v>1.7417400000000001</v>
      </c>
      <c r="AW29" s="63">
        <v>0</v>
      </c>
      <c r="AX29" s="63">
        <v>5.9684999999999997</v>
      </c>
      <c r="AY29" s="63">
        <v>11.695320000000001</v>
      </c>
      <c r="AZ29" s="63">
        <v>7.6440000000000001</v>
      </c>
      <c r="BA29" s="63">
        <v>0.9425</v>
      </c>
      <c r="BB29" s="63">
        <v>12.330500000000001</v>
      </c>
      <c r="BC29" s="63">
        <v>0</v>
      </c>
      <c r="BD29" s="57"/>
      <c r="BE29" s="67"/>
      <c r="BF29" s="67"/>
      <c r="BG29" s="67"/>
      <c r="BH29" s="67"/>
      <c r="BI29" s="68">
        <v>0</v>
      </c>
      <c r="BJ29" s="68">
        <v>0</v>
      </c>
      <c r="BK29" s="68">
        <v>0</v>
      </c>
      <c r="BL29" s="68">
        <v>0</v>
      </c>
      <c r="BM29" s="69">
        <f t="shared" si="0"/>
        <v>1515.3639689999995</v>
      </c>
      <c r="BN29" s="67"/>
      <c r="BO29" s="67"/>
      <c r="BP29" s="70">
        <v>0</v>
      </c>
      <c r="BQ29" s="71">
        <v>0</v>
      </c>
      <c r="BR29" s="70">
        <v>0</v>
      </c>
      <c r="BS29" s="5">
        <v>0</v>
      </c>
      <c r="BT29" s="5">
        <v>0</v>
      </c>
      <c r="BU29" s="5">
        <v>0</v>
      </c>
      <c r="BV29" s="5">
        <v>0</v>
      </c>
      <c r="BW29" s="5">
        <v>0</v>
      </c>
      <c r="BX29" s="5">
        <v>0</v>
      </c>
    </row>
    <row r="30" spans="1:76" ht="18" customHeight="1">
      <c r="A30" s="61" t="s">
        <v>137</v>
      </c>
      <c r="B30" s="72" t="s">
        <v>137</v>
      </c>
      <c r="C30" s="63">
        <v>0</v>
      </c>
      <c r="D30" s="64">
        <v>14.1052</v>
      </c>
      <c r="E30" s="65">
        <v>0</v>
      </c>
      <c r="F30" s="63">
        <v>0</v>
      </c>
      <c r="G30" s="64">
        <v>10.424799999999999</v>
      </c>
      <c r="H30" s="64">
        <v>10.292</v>
      </c>
      <c r="I30" s="63">
        <v>52.548960999999998</v>
      </c>
      <c r="J30" s="63">
        <v>14.4</v>
      </c>
      <c r="K30" s="63">
        <v>52.895000000000003</v>
      </c>
      <c r="L30" s="63">
        <v>46.445880000000002</v>
      </c>
      <c r="M30" s="63">
        <v>29.669899999999998</v>
      </c>
      <c r="N30" s="63">
        <v>0</v>
      </c>
      <c r="O30" s="64">
        <v>12.04</v>
      </c>
      <c r="P30" s="64">
        <v>10.836</v>
      </c>
      <c r="Q30" s="63"/>
      <c r="R30" s="63">
        <v>1.6625700000000001</v>
      </c>
      <c r="S30" s="63">
        <v>36.128974999999997</v>
      </c>
      <c r="T30" s="63">
        <v>9.8760480000000008</v>
      </c>
      <c r="U30" s="63">
        <v>0</v>
      </c>
      <c r="V30" s="63"/>
      <c r="W30" s="63">
        <v>0</v>
      </c>
      <c r="X30" s="63"/>
      <c r="Y30" s="63">
        <v>21.515625</v>
      </c>
      <c r="Z30" s="63">
        <v>244.72</v>
      </c>
      <c r="AA30" s="63">
        <v>0</v>
      </c>
      <c r="AB30" s="63"/>
      <c r="AC30" s="63"/>
      <c r="AD30" s="63">
        <v>11.448</v>
      </c>
      <c r="AE30" s="63">
        <v>587.16700000000003</v>
      </c>
      <c r="AF30" s="63">
        <v>14.3</v>
      </c>
      <c r="AG30" s="63">
        <v>1.30375</v>
      </c>
      <c r="AH30" s="63">
        <v>182.7276</v>
      </c>
      <c r="AI30" s="63">
        <v>0</v>
      </c>
      <c r="AJ30" s="63">
        <v>14.11</v>
      </c>
      <c r="AK30" s="63">
        <v>33.764000000000003</v>
      </c>
      <c r="AL30" s="63">
        <v>32.625</v>
      </c>
      <c r="AM30" s="63">
        <v>16.426600000000001</v>
      </c>
      <c r="AN30" s="63">
        <v>6.8310000000000004</v>
      </c>
      <c r="AO30" s="63">
        <v>0</v>
      </c>
      <c r="AP30" s="63">
        <v>2.0230000000000001</v>
      </c>
      <c r="AQ30" s="63">
        <v>0</v>
      </c>
      <c r="AR30" s="66"/>
      <c r="AS30" s="63"/>
      <c r="AT30" s="63"/>
      <c r="AU30" s="63">
        <v>3.456</v>
      </c>
      <c r="AV30" s="63">
        <v>1.7417400000000001</v>
      </c>
      <c r="AW30" s="63">
        <v>0</v>
      </c>
      <c r="AX30" s="63">
        <v>5.9684999999999997</v>
      </c>
      <c r="AY30" s="63">
        <v>11.695320000000001</v>
      </c>
      <c r="AZ30" s="63">
        <v>7.6440000000000001</v>
      </c>
      <c r="BA30" s="63">
        <v>0.9425</v>
      </c>
      <c r="BB30" s="63">
        <v>12.330500000000001</v>
      </c>
      <c r="BC30" s="63">
        <v>0</v>
      </c>
      <c r="BD30" s="57"/>
      <c r="BE30" s="67"/>
      <c r="BF30" s="67"/>
      <c r="BG30" s="67"/>
      <c r="BH30" s="67"/>
      <c r="BI30" s="68">
        <v>0</v>
      </c>
      <c r="BJ30" s="68">
        <v>0</v>
      </c>
      <c r="BK30" s="68">
        <v>0</v>
      </c>
      <c r="BL30" s="68">
        <v>0</v>
      </c>
      <c r="BM30" s="69">
        <f t="shared" si="0"/>
        <v>1514.0654689999997</v>
      </c>
      <c r="BN30" s="67"/>
      <c r="BO30" s="67"/>
      <c r="BP30" s="70">
        <v>0</v>
      </c>
      <c r="BQ30" s="71">
        <v>0</v>
      </c>
      <c r="BR30" s="70">
        <v>0</v>
      </c>
      <c r="BS30" s="5">
        <v>0</v>
      </c>
      <c r="BT30" s="5">
        <v>0</v>
      </c>
      <c r="BU30" s="5">
        <v>0</v>
      </c>
      <c r="BV30" s="5">
        <v>0</v>
      </c>
      <c r="BW30" s="5">
        <v>0</v>
      </c>
      <c r="BX30" s="5">
        <v>0</v>
      </c>
    </row>
    <row r="31" spans="1:76" ht="18" customHeight="1">
      <c r="A31" s="61" t="s">
        <v>138</v>
      </c>
      <c r="B31" s="72" t="s">
        <v>138</v>
      </c>
      <c r="C31" s="63">
        <v>0</v>
      </c>
      <c r="D31" s="64">
        <v>14.1052</v>
      </c>
      <c r="E31" s="65">
        <v>0</v>
      </c>
      <c r="F31" s="63">
        <v>0</v>
      </c>
      <c r="G31" s="64">
        <v>10.424799999999999</v>
      </c>
      <c r="H31" s="64">
        <v>10.292</v>
      </c>
      <c r="I31" s="63">
        <v>52.548960999999998</v>
      </c>
      <c r="J31" s="63">
        <v>14.4</v>
      </c>
      <c r="K31" s="63">
        <v>52.895000000000003</v>
      </c>
      <c r="L31" s="63">
        <v>46.445880000000002</v>
      </c>
      <c r="M31" s="63">
        <v>29.669899999999998</v>
      </c>
      <c r="N31" s="63">
        <v>0</v>
      </c>
      <c r="O31" s="64">
        <v>12.04</v>
      </c>
      <c r="P31" s="64">
        <v>10.836</v>
      </c>
      <c r="Q31" s="63"/>
      <c r="R31" s="63">
        <v>1.6625700000000001</v>
      </c>
      <c r="S31" s="63">
        <v>36.128974999999997</v>
      </c>
      <c r="T31" s="63">
        <v>9.8760480000000008</v>
      </c>
      <c r="U31" s="63">
        <v>0</v>
      </c>
      <c r="V31" s="63"/>
      <c r="W31" s="63">
        <v>0</v>
      </c>
      <c r="X31" s="63"/>
      <c r="Y31" s="63">
        <v>21.515625</v>
      </c>
      <c r="Z31" s="63">
        <v>244.72</v>
      </c>
      <c r="AA31" s="63">
        <v>0</v>
      </c>
      <c r="AB31" s="63"/>
      <c r="AC31" s="63"/>
      <c r="AD31" s="63">
        <v>11.448</v>
      </c>
      <c r="AE31" s="63">
        <v>587.16700000000003</v>
      </c>
      <c r="AF31" s="63">
        <v>14.3</v>
      </c>
      <c r="AG31" s="63">
        <v>1.30375</v>
      </c>
      <c r="AH31" s="63">
        <v>182.7276</v>
      </c>
      <c r="AI31" s="63">
        <v>0</v>
      </c>
      <c r="AJ31" s="63">
        <v>14.11</v>
      </c>
      <c r="AK31" s="63">
        <v>33.764000000000003</v>
      </c>
      <c r="AL31" s="63">
        <v>32.625</v>
      </c>
      <c r="AM31" s="63">
        <v>16.426600000000001</v>
      </c>
      <c r="AN31" s="63">
        <v>6.8310000000000004</v>
      </c>
      <c r="AO31" s="63">
        <v>0</v>
      </c>
      <c r="AP31" s="63">
        <v>2.0230000000000001</v>
      </c>
      <c r="AQ31" s="63">
        <v>0</v>
      </c>
      <c r="AR31" s="66"/>
      <c r="AS31" s="63"/>
      <c r="AT31" s="63"/>
      <c r="AU31" s="63">
        <v>3.456</v>
      </c>
      <c r="AV31" s="63">
        <v>1.7417400000000001</v>
      </c>
      <c r="AW31" s="63">
        <v>0</v>
      </c>
      <c r="AX31" s="63">
        <v>5.9684999999999997</v>
      </c>
      <c r="AY31" s="63">
        <v>11.695320000000001</v>
      </c>
      <c r="AZ31" s="63">
        <v>7.6440000000000001</v>
      </c>
      <c r="BA31" s="63">
        <v>0.9425</v>
      </c>
      <c r="BB31" s="63">
        <v>12.330500000000001</v>
      </c>
      <c r="BC31" s="63">
        <v>0</v>
      </c>
      <c r="BD31" s="57"/>
      <c r="BE31" s="67"/>
      <c r="BF31" s="67"/>
      <c r="BG31" s="67"/>
      <c r="BH31" s="67"/>
      <c r="BI31" s="68">
        <v>16.829999999999998</v>
      </c>
      <c r="BJ31" s="68">
        <v>16.829999999999998</v>
      </c>
      <c r="BK31" s="68">
        <v>16.829999999999998</v>
      </c>
      <c r="BL31" s="68">
        <v>16.829999999999998</v>
      </c>
      <c r="BM31" s="69">
        <f t="shared" si="0"/>
        <v>1514.0654689999997</v>
      </c>
      <c r="BN31" s="67"/>
      <c r="BO31" s="67"/>
      <c r="BP31" s="70">
        <v>16.829999999999998</v>
      </c>
      <c r="BQ31" s="71">
        <v>16.829999999999998</v>
      </c>
      <c r="BR31" s="70">
        <v>16.829999999999998</v>
      </c>
      <c r="BS31" s="5">
        <v>16.829999999999998</v>
      </c>
      <c r="BT31" s="5">
        <v>16.829999999999998</v>
      </c>
      <c r="BU31" s="5">
        <v>16.829999999999998</v>
      </c>
      <c r="BV31" s="5">
        <v>16.829999999999998</v>
      </c>
      <c r="BW31" s="5">
        <v>16.829999999999998</v>
      </c>
      <c r="BX31" s="5">
        <v>16.829999999999998</v>
      </c>
    </row>
    <row r="32" spans="1:76" ht="18" customHeight="1">
      <c r="A32" s="61" t="s">
        <v>139</v>
      </c>
      <c r="B32" s="72" t="s">
        <v>139</v>
      </c>
      <c r="C32" s="63">
        <v>0</v>
      </c>
      <c r="D32" s="64">
        <v>14.1052</v>
      </c>
      <c r="E32" s="65">
        <v>0</v>
      </c>
      <c r="F32" s="63">
        <v>0</v>
      </c>
      <c r="G32" s="64">
        <v>10.424799999999999</v>
      </c>
      <c r="H32" s="64">
        <v>10.292</v>
      </c>
      <c r="I32" s="63">
        <v>52.548960999999998</v>
      </c>
      <c r="J32" s="63">
        <v>14.4</v>
      </c>
      <c r="K32" s="63">
        <v>52.895000000000003</v>
      </c>
      <c r="L32" s="63">
        <v>46.445880000000002</v>
      </c>
      <c r="M32" s="63">
        <v>29.669899999999998</v>
      </c>
      <c r="N32" s="63">
        <v>0</v>
      </c>
      <c r="O32" s="64">
        <v>12.04</v>
      </c>
      <c r="P32" s="64">
        <v>10.836</v>
      </c>
      <c r="Q32" s="63"/>
      <c r="R32" s="63">
        <v>1.6625700000000001</v>
      </c>
      <c r="S32" s="63">
        <v>36.128974999999997</v>
      </c>
      <c r="T32" s="63">
        <v>9.8760480000000008</v>
      </c>
      <c r="U32" s="63">
        <v>0</v>
      </c>
      <c r="V32" s="63"/>
      <c r="W32" s="63">
        <v>0</v>
      </c>
      <c r="X32" s="63"/>
      <c r="Y32" s="63">
        <v>21.515625</v>
      </c>
      <c r="Z32" s="63">
        <v>244.72</v>
      </c>
      <c r="AA32" s="63">
        <v>0</v>
      </c>
      <c r="AB32" s="63"/>
      <c r="AC32" s="63"/>
      <c r="AD32" s="63">
        <v>11.448</v>
      </c>
      <c r="AE32" s="63">
        <v>587.16700000000003</v>
      </c>
      <c r="AF32" s="63">
        <v>14.3</v>
      </c>
      <c r="AG32" s="63">
        <v>1.30375</v>
      </c>
      <c r="AH32" s="63">
        <v>182.7276</v>
      </c>
      <c r="AI32" s="63">
        <v>0</v>
      </c>
      <c r="AJ32" s="63">
        <v>14.11</v>
      </c>
      <c r="AK32" s="63">
        <v>33.764000000000003</v>
      </c>
      <c r="AL32" s="63">
        <v>32.625</v>
      </c>
      <c r="AM32" s="63">
        <v>16.426600000000001</v>
      </c>
      <c r="AN32" s="63">
        <v>6.8310000000000004</v>
      </c>
      <c r="AO32" s="63">
        <v>0</v>
      </c>
      <c r="AP32" s="63">
        <v>2.0230000000000001</v>
      </c>
      <c r="AQ32" s="63">
        <v>0</v>
      </c>
      <c r="AR32" s="66"/>
      <c r="AS32" s="63"/>
      <c r="AT32" s="63"/>
      <c r="AU32" s="63">
        <v>3.456</v>
      </c>
      <c r="AV32" s="63">
        <v>1.7417400000000001</v>
      </c>
      <c r="AW32" s="63">
        <v>0</v>
      </c>
      <c r="AX32" s="63">
        <v>5.9684999999999997</v>
      </c>
      <c r="AY32" s="63">
        <v>11.695320000000001</v>
      </c>
      <c r="AZ32" s="63">
        <v>7.6440000000000001</v>
      </c>
      <c r="BA32" s="63">
        <v>0.9425</v>
      </c>
      <c r="BB32" s="63">
        <v>12.330500000000001</v>
      </c>
      <c r="BC32" s="63">
        <v>0</v>
      </c>
      <c r="BD32" s="57"/>
      <c r="BE32" s="67"/>
      <c r="BF32" s="67"/>
      <c r="BG32" s="67"/>
      <c r="BH32" s="67"/>
      <c r="BI32" s="68">
        <v>0</v>
      </c>
      <c r="BJ32" s="68">
        <v>0</v>
      </c>
      <c r="BK32" s="68">
        <v>0</v>
      </c>
      <c r="BL32" s="68">
        <v>0</v>
      </c>
      <c r="BM32" s="69">
        <f t="shared" si="0"/>
        <v>1514.0654689999997</v>
      </c>
      <c r="BN32" s="67"/>
      <c r="BO32" s="67"/>
      <c r="BP32" s="70">
        <v>0</v>
      </c>
      <c r="BQ32" s="71">
        <v>0</v>
      </c>
      <c r="BR32" s="70">
        <v>0</v>
      </c>
      <c r="BS32" s="5">
        <v>0</v>
      </c>
      <c r="BT32" s="5">
        <v>0</v>
      </c>
      <c r="BU32" s="5">
        <v>0</v>
      </c>
      <c r="BV32" s="5">
        <v>0</v>
      </c>
      <c r="BW32" s="5">
        <v>0</v>
      </c>
      <c r="BX32" s="5">
        <v>0</v>
      </c>
    </row>
    <row r="33" spans="1:76" ht="18" customHeight="1">
      <c r="A33" s="61" t="s">
        <v>140</v>
      </c>
      <c r="B33" s="72" t="s">
        <v>140</v>
      </c>
      <c r="C33" s="63">
        <v>0</v>
      </c>
      <c r="D33" s="64">
        <v>14.1052</v>
      </c>
      <c r="E33" s="65">
        <v>0</v>
      </c>
      <c r="F33" s="63">
        <v>0</v>
      </c>
      <c r="G33" s="64">
        <v>10.258800000000001</v>
      </c>
      <c r="H33" s="64">
        <v>10.292</v>
      </c>
      <c r="I33" s="63">
        <v>52.548960999999998</v>
      </c>
      <c r="J33" s="63">
        <v>14.4</v>
      </c>
      <c r="K33" s="63">
        <v>52.895000000000003</v>
      </c>
      <c r="L33" s="63">
        <v>46.445880000000002</v>
      </c>
      <c r="M33" s="63">
        <v>29.669899999999998</v>
      </c>
      <c r="N33" s="63">
        <v>0</v>
      </c>
      <c r="O33" s="64">
        <v>12.04</v>
      </c>
      <c r="P33" s="64">
        <v>10.836</v>
      </c>
      <c r="Q33" s="63"/>
      <c r="R33" s="63">
        <v>1.6625700000000001</v>
      </c>
      <c r="S33" s="63">
        <v>33.253974999999997</v>
      </c>
      <c r="T33" s="63">
        <v>9.8760480000000008</v>
      </c>
      <c r="U33" s="63">
        <v>0</v>
      </c>
      <c r="V33" s="63"/>
      <c r="W33" s="63">
        <v>0</v>
      </c>
      <c r="X33" s="63"/>
      <c r="Y33" s="63">
        <v>21.515625</v>
      </c>
      <c r="Z33" s="63">
        <v>244.72</v>
      </c>
      <c r="AA33" s="63">
        <v>0</v>
      </c>
      <c r="AB33" s="63"/>
      <c r="AC33" s="63"/>
      <c r="AD33" s="63">
        <v>11.448</v>
      </c>
      <c r="AE33" s="63">
        <v>587.16700000000003</v>
      </c>
      <c r="AF33" s="63">
        <v>3.25</v>
      </c>
      <c r="AG33" s="63">
        <v>1.30375</v>
      </c>
      <c r="AH33" s="63">
        <v>182.7276</v>
      </c>
      <c r="AI33" s="63">
        <v>0</v>
      </c>
      <c r="AJ33" s="63">
        <v>14.11</v>
      </c>
      <c r="AK33" s="63">
        <v>33.764000000000003</v>
      </c>
      <c r="AL33" s="63">
        <v>32.625</v>
      </c>
      <c r="AM33" s="63">
        <v>16.426600000000001</v>
      </c>
      <c r="AN33" s="63">
        <v>6.8310000000000004</v>
      </c>
      <c r="AO33" s="63">
        <v>0</v>
      </c>
      <c r="AP33" s="63">
        <v>2.0230000000000001</v>
      </c>
      <c r="AQ33" s="63">
        <v>0</v>
      </c>
      <c r="AR33" s="66"/>
      <c r="AS33" s="63"/>
      <c r="AT33" s="63"/>
      <c r="AU33" s="63">
        <v>3.456</v>
      </c>
      <c r="AV33" s="63">
        <v>1.7417400000000001</v>
      </c>
      <c r="AW33" s="63">
        <v>0</v>
      </c>
      <c r="AX33" s="63">
        <v>5.9684999999999997</v>
      </c>
      <c r="AY33" s="63">
        <v>11.695320000000001</v>
      </c>
      <c r="AZ33" s="63">
        <v>7.6440000000000001</v>
      </c>
      <c r="BA33" s="63">
        <v>0.9425</v>
      </c>
      <c r="BB33" s="63">
        <v>12.330500000000001</v>
      </c>
      <c r="BC33" s="63">
        <v>0</v>
      </c>
      <c r="BD33" s="57"/>
      <c r="BE33" s="67"/>
      <c r="BF33" s="67"/>
      <c r="BG33" s="67"/>
      <c r="BH33" s="67"/>
      <c r="BI33" s="68">
        <v>0</v>
      </c>
      <c r="BJ33" s="68">
        <v>0</v>
      </c>
      <c r="BK33" s="68">
        <v>0</v>
      </c>
      <c r="BL33" s="68">
        <v>0</v>
      </c>
      <c r="BM33" s="69">
        <f t="shared" si="0"/>
        <v>1499.9744689999995</v>
      </c>
      <c r="BN33" s="67"/>
      <c r="BO33" s="67"/>
      <c r="BP33" s="70">
        <v>0</v>
      </c>
      <c r="BQ33" s="71">
        <v>0</v>
      </c>
      <c r="BR33" s="70">
        <v>0</v>
      </c>
      <c r="BS33" s="5">
        <v>0</v>
      </c>
      <c r="BT33" s="5">
        <v>0</v>
      </c>
      <c r="BU33" s="5">
        <v>0</v>
      </c>
      <c r="BV33" s="5">
        <v>0</v>
      </c>
      <c r="BW33" s="5">
        <v>0</v>
      </c>
      <c r="BX33" s="5">
        <v>0</v>
      </c>
    </row>
    <row r="34" spans="1:76" ht="18" customHeight="1">
      <c r="A34" s="61" t="s">
        <v>141</v>
      </c>
      <c r="B34" s="72" t="s">
        <v>141</v>
      </c>
      <c r="C34" s="63">
        <v>0</v>
      </c>
      <c r="D34" s="64">
        <v>14.0694</v>
      </c>
      <c r="E34" s="65">
        <v>0</v>
      </c>
      <c r="F34" s="63">
        <v>0</v>
      </c>
      <c r="G34" s="64">
        <v>10.258800000000001</v>
      </c>
      <c r="H34" s="64">
        <v>10.292</v>
      </c>
      <c r="I34" s="63">
        <v>52.548960999999998</v>
      </c>
      <c r="J34" s="63">
        <v>14.4</v>
      </c>
      <c r="K34" s="63">
        <v>52.895000000000003</v>
      </c>
      <c r="L34" s="63">
        <v>46.445880000000002</v>
      </c>
      <c r="M34" s="63">
        <v>29.669899999999998</v>
      </c>
      <c r="N34" s="63">
        <v>0</v>
      </c>
      <c r="O34" s="64">
        <v>12.04</v>
      </c>
      <c r="P34" s="64">
        <v>10.836</v>
      </c>
      <c r="Q34" s="63"/>
      <c r="R34" s="63">
        <v>1.6625700000000001</v>
      </c>
      <c r="S34" s="63">
        <v>33.253974999999997</v>
      </c>
      <c r="T34" s="63">
        <v>9.8760480000000008</v>
      </c>
      <c r="U34" s="63">
        <v>0</v>
      </c>
      <c r="V34" s="63"/>
      <c r="W34" s="63">
        <v>0</v>
      </c>
      <c r="X34" s="63"/>
      <c r="Y34" s="63">
        <v>21.515625</v>
      </c>
      <c r="Z34" s="63">
        <v>244.72</v>
      </c>
      <c r="AA34" s="63">
        <v>0</v>
      </c>
      <c r="AB34" s="63"/>
      <c r="AC34" s="63"/>
      <c r="AD34" s="63">
        <v>11.448</v>
      </c>
      <c r="AE34" s="63">
        <v>587.16700000000003</v>
      </c>
      <c r="AF34" s="63">
        <v>3.25</v>
      </c>
      <c r="AG34" s="63">
        <v>1.30375</v>
      </c>
      <c r="AH34" s="63">
        <v>182.7276</v>
      </c>
      <c r="AI34" s="63">
        <v>0</v>
      </c>
      <c r="AJ34" s="63">
        <v>14.11</v>
      </c>
      <c r="AK34" s="63">
        <v>33.764000000000003</v>
      </c>
      <c r="AL34" s="63">
        <v>32.625</v>
      </c>
      <c r="AM34" s="63">
        <v>16.426600000000001</v>
      </c>
      <c r="AN34" s="63">
        <v>6.8310000000000004</v>
      </c>
      <c r="AO34" s="63">
        <v>0</v>
      </c>
      <c r="AP34" s="63">
        <v>2.0230000000000001</v>
      </c>
      <c r="AQ34" s="63">
        <v>0</v>
      </c>
      <c r="AR34" s="66"/>
      <c r="AS34" s="63"/>
      <c r="AT34" s="63"/>
      <c r="AU34" s="63">
        <v>3.456</v>
      </c>
      <c r="AV34" s="63">
        <v>1.7417400000000001</v>
      </c>
      <c r="AW34" s="63">
        <v>0</v>
      </c>
      <c r="AX34" s="63">
        <v>5.9684999999999997</v>
      </c>
      <c r="AY34" s="63">
        <v>11.695320000000001</v>
      </c>
      <c r="AZ34" s="63">
        <v>7.6440000000000001</v>
      </c>
      <c r="BA34" s="63">
        <v>0.9425</v>
      </c>
      <c r="BB34" s="63">
        <v>12.330500000000001</v>
      </c>
      <c r="BC34" s="63">
        <v>0</v>
      </c>
      <c r="BD34" s="57"/>
      <c r="BE34" s="67"/>
      <c r="BF34" s="67"/>
      <c r="BG34" s="67"/>
      <c r="BH34" s="67"/>
      <c r="BI34" s="68">
        <v>0</v>
      </c>
      <c r="BJ34" s="68">
        <v>0</v>
      </c>
      <c r="BK34" s="68">
        <v>0</v>
      </c>
      <c r="BL34" s="68">
        <v>0</v>
      </c>
      <c r="BM34" s="69">
        <f t="shared" si="0"/>
        <v>1499.9386689999994</v>
      </c>
      <c r="BN34" s="67"/>
      <c r="BO34" s="67"/>
      <c r="BP34" s="70">
        <v>0</v>
      </c>
      <c r="BQ34" s="71">
        <v>0</v>
      </c>
      <c r="BR34" s="70">
        <v>0</v>
      </c>
      <c r="BS34" s="5">
        <v>0</v>
      </c>
      <c r="BT34" s="5">
        <v>0</v>
      </c>
      <c r="BU34" s="5">
        <v>0</v>
      </c>
      <c r="BV34" s="5">
        <v>0</v>
      </c>
      <c r="BW34" s="5">
        <v>0</v>
      </c>
      <c r="BX34" s="5">
        <v>0</v>
      </c>
    </row>
    <row r="35" spans="1:76" ht="18" customHeight="1">
      <c r="A35" s="61" t="s">
        <v>142</v>
      </c>
      <c r="B35" s="72" t="s">
        <v>142</v>
      </c>
      <c r="C35" s="63">
        <v>0</v>
      </c>
      <c r="D35" s="64">
        <v>14.0694</v>
      </c>
      <c r="E35" s="65">
        <v>0</v>
      </c>
      <c r="F35" s="63">
        <v>0</v>
      </c>
      <c r="G35" s="64">
        <v>10.258800000000001</v>
      </c>
      <c r="H35" s="64">
        <v>10.292</v>
      </c>
      <c r="I35" s="63">
        <v>52.548960999999998</v>
      </c>
      <c r="J35" s="63">
        <v>14.4</v>
      </c>
      <c r="K35" s="63">
        <v>52.895000000000003</v>
      </c>
      <c r="L35" s="63">
        <v>46.445880000000002</v>
      </c>
      <c r="M35" s="63">
        <v>29.669899999999998</v>
      </c>
      <c r="N35" s="63">
        <v>0</v>
      </c>
      <c r="O35" s="64">
        <v>12.04</v>
      </c>
      <c r="P35" s="64">
        <v>10.836</v>
      </c>
      <c r="Q35" s="63"/>
      <c r="R35" s="63">
        <v>1.6625700000000001</v>
      </c>
      <c r="S35" s="63">
        <v>33.253974999999997</v>
      </c>
      <c r="T35" s="63">
        <v>9.8760480000000008</v>
      </c>
      <c r="U35" s="63">
        <v>0</v>
      </c>
      <c r="V35" s="63"/>
      <c r="W35" s="63">
        <v>0</v>
      </c>
      <c r="X35" s="63"/>
      <c r="Y35" s="63">
        <v>21.515625</v>
      </c>
      <c r="Z35" s="63">
        <v>244.72</v>
      </c>
      <c r="AA35" s="63">
        <v>0</v>
      </c>
      <c r="AB35" s="63"/>
      <c r="AC35" s="63"/>
      <c r="AD35" s="63">
        <v>11.448</v>
      </c>
      <c r="AE35" s="63">
        <v>587.16700000000003</v>
      </c>
      <c r="AF35" s="63">
        <v>3.25</v>
      </c>
      <c r="AG35" s="63">
        <v>1.30375</v>
      </c>
      <c r="AH35" s="63">
        <v>182.7276</v>
      </c>
      <c r="AI35" s="63">
        <v>0</v>
      </c>
      <c r="AJ35" s="63">
        <v>14.11</v>
      </c>
      <c r="AK35" s="63">
        <v>33.764000000000003</v>
      </c>
      <c r="AL35" s="63">
        <v>32.625</v>
      </c>
      <c r="AM35" s="63">
        <v>16.426600000000001</v>
      </c>
      <c r="AN35" s="63">
        <v>6.8310000000000004</v>
      </c>
      <c r="AO35" s="63">
        <v>0</v>
      </c>
      <c r="AP35" s="63">
        <v>2.0230000000000001</v>
      </c>
      <c r="AQ35" s="63">
        <v>0</v>
      </c>
      <c r="AR35" s="66"/>
      <c r="AS35" s="63"/>
      <c r="AT35" s="63"/>
      <c r="AU35" s="63">
        <v>3.456</v>
      </c>
      <c r="AV35" s="63">
        <v>1.7417400000000001</v>
      </c>
      <c r="AW35" s="63">
        <v>0</v>
      </c>
      <c r="AX35" s="63">
        <v>5.9684999999999997</v>
      </c>
      <c r="AY35" s="63">
        <v>11.695320000000001</v>
      </c>
      <c r="AZ35" s="63">
        <v>7.6440000000000001</v>
      </c>
      <c r="BA35" s="63">
        <v>0.9425</v>
      </c>
      <c r="BB35" s="63">
        <v>12.330500000000001</v>
      </c>
      <c r="BC35" s="63">
        <v>0</v>
      </c>
      <c r="BD35" s="57"/>
      <c r="BE35" s="67"/>
      <c r="BF35" s="67"/>
      <c r="BG35" s="67"/>
      <c r="BH35" s="67"/>
      <c r="BI35" s="68">
        <v>0</v>
      </c>
      <c r="BJ35" s="68">
        <v>0</v>
      </c>
      <c r="BK35" s="68">
        <v>0</v>
      </c>
      <c r="BL35" s="68">
        <v>0</v>
      </c>
      <c r="BM35" s="69">
        <f t="shared" si="0"/>
        <v>1499.9386689999994</v>
      </c>
      <c r="BN35" s="67"/>
      <c r="BO35" s="67"/>
      <c r="BP35" s="70">
        <v>0</v>
      </c>
      <c r="BQ35" s="71">
        <v>0</v>
      </c>
      <c r="BR35" s="70">
        <v>0</v>
      </c>
      <c r="BS35" s="5">
        <v>0</v>
      </c>
      <c r="BT35" s="5">
        <v>0</v>
      </c>
      <c r="BU35" s="5">
        <v>0</v>
      </c>
      <c r="BV35" s="5">
        <v>0</v>
      </c>
      <c r="BW35" s="5">
        <v>0</v>
      </c>
      <c r="BX35" s="5">
        <v>0</v>
      </c>
    </row>
    <row r="36" spans="1:76" ht="18" customHeight="1">
      <c r="A36" s="61" t="s">
        <v>143</v>
      </c>
      <c r="B36" s="72" t="s">
        <v>143</v>
      </c>
      <c r="C36" s="63">
        <v>0</v>
      </c>
      <c r="D36" s="64">
        <v>14.0336</v>
      </c>
      <c r="E36" s="65">
        <v>0</v>
      </c>
      <c r="F36" s="63">
        <v>0</v>
      </c>
      <c r="G36" s="64">
        <v>10.258800000000001</v>
      </c>
      <c r="H36" s="64">
        <v>10.292</v>
      </c>
      <c r="I36" s="63">
        <v>52.548960999999998</v>
      </c>
      <c r="J36" s="63">
        <v>14.4</v>
      </c>
      <c r="K36" s="63">
        <v>52.895000000000003</v>
      </c>
      <c r="L36" s="63">
        <v>46.445880000000002</v>
      </c>
      <c r="M36" s="63">
        <v>29.669899999999998</v>
      </c>
      <c r="N36" s="63">
        <v>0</v>
      </c>
      <c r="O36" s="64">
        <v>12.04</v>
      </c>
      <c r="P36" s="64">
        <v>10.836</v>
      </c>
      <c r="Q36" s="63"/>
      <c r="R36" s="63">
        <v>1.6625700000000001</v>
      </c>
      <c r="S36" s="63">
        <v>34.403975000000003</v>
      </c>
      <c r="T36" s="63">
        <v>9.8760480000000008</v>
      </c>
      <c r="U36" s="63">
        <v>0</v>
      </c>
      <c r="V36" s="63"/>
      <c r="W36" s="63">
        <v>0</v>
      </c>
      <c r="X36" s="63"/>
      <c r="Y36" s="63">
        <v>21.515625</v>
      </c>
      <c r="Z36" s="63">
        <v>244.72</v>
      </c>
      <c r="AA36" s="63">
        <v>0</v>
      </c>
      <c r="AB36" s="63"/>
      <c r="AC36" s="63"/>
      <c r="AD36" s="63">
        <v>11.448</v>
      </c>
      <c r="AE36" s="63">
        <v>587.16700000000003</v>
      </c>
      <c r="AF36" s="63">
        <v>3.25</v>
      </c>
      <c r="AG36" s="63">
        <v>1.30375</v>
      </c>
      <c r="AH36" s="63">
        <v>182.7276</v>
      </c>
      <c r="AI36" s="63">
        <v>0</v>
      </c>
      <c r="AJ36" s="63">
        <v>14.11</v>
      </c>
      <c r="AK36" s="63">
        <v>33.764000000000003</v>
      </c>
      <c r="AL36" s="63">
        <v>32.625</v>
      </c>
      <c r="AM36" s="63">
        <v>16.426600000000001</v>
      </c>
      <c r="AN36" s="63">
        <v>6.8310000000000004</v>
      </c>
      <c r="AO36" s="63">
        <v>0</v>
      </c>
      <c r="AP36" s="63">
        <v>2.0230000000000001</v>
      </c>
      <c r="AQ36" s="63">
        <v>0</v>
      </c>
      <c r="AR36" s="66"/>
      <c r="AS36" s="63"/>
      <c r="AT36" s="63"/>
      <c r="AU36" s="63">
        <v>3.456</v>
      </c>
      <c r="AV36" s="63">
        <v>1.7417400000000001</v>
      </c>
      <c r="AW36" s="63">
        <v>0</v>
      </c>
      <c r="AX36" s="63">
        <v>5.9684999999999997</v>
      </c>
      <c r="AY36" s="63">
        <v>11.695320000000001</v>
      </c>
      <c r="AZ36" s="63">
        <v>7.6440000000000001</v>
      </c>
      <c r="BA36" s="63">
        <v>0.9425</v>
      </c>
      <c r="BB36" s="63">
        <v>12.330500000000001</v>
      </c>
      <c r="BC36" s="63">
        <v>0</v>
      </c>
      <c r="BD36" s="57"/>
      <c r="BE36" s="67"/>
      <c r="BF36" s="67"/>
      <c r="BG36" s="67"/>
      <c r="BH36" s="67"/>
      <c r="BI36" s="68">
        <v>0</v>
      </c>
      <c r="BJ36" s="68">
        <v>0</v>
      </c>
      <c r="BK36" s="68">
        <v>0</v>
      </c>
      <c r="BL36" s="68">
        <v>0</v>
      </c>
      <c r="BM36" s="69">
        <f t="shared" si="0"/>
        <v>1501.0528689999996</v>
      </c>
      <c r="BN36" s="67"/>
      <c r="BO36" s="67"/>
      <c r="BP36" s="70">
        <v>0</v>
      </c>
      <c r="BQ36" s="71">
        <v>0</v>
      </c>
      <c r="BR36" s="70">
        <v>0</v>
      </c>
      <c r="BS36" s="5">
        <v>0</v>
      </c>
      <c r="BT36" s="5">
        <v>0</v>
      </c>
      <c r="BU36" s="5">
        <v>0</v>
      </c>
      <c r="BV36" s="5">
        <v>0</v>
      </c>
      <c r="BW36" s="5">
        <v>0</v>
      </c>
      <c r="BX36" s="5">
        <v>0</v>
      </c>
    </row>
    <row r="37" spans="1:76" ht="18" customHeight="1">
      <c r="A37" s="61" t="s">
        <v>144</v>
      </c>
      <c r="B37" s="72" t="s">
        <v>144</v>
      </c>
      <c r="C37" s="63">
        <v>0</v>
      </c>
      <c r="D37" s="64">
        <v>14.0336</v>
      </c>
      <c r="E37" s="65">
        <v>0</v>
      </c>
      <c r="F37" s="63">
        <v>0</v>
      </c>
      <c r="G37" s="64">
        <v>10.258800000000001</v>
      </c>
      <c r="H37" s="64">
        <v>9.9600000000000009</v>
      </c>
      <c r="I37" s="63">
        <v>52.548960999999998</v>
      </c>
      <c r="J37" s="63">
        <v>14.4</v>
      </c>
      <c r="K37" s="63">
        <v>52.895000000000003</v>
      </c>
      <c r="L37" s="63">
        <v>46.445880000000002</v>
      </c>
      <c r="M37" s="63">
        <v>29.669899999999998</v>
      </c>
      <c r="N37" s="63">
        <v>0</v>
      </c>
      <c r="O37" s="64">
        <v>12.04</v>
      </c>
      <c r="P37" s="64">
        <v>10.836</v>
      </c>
      <c r="Q37" s="63"/>
      <c r="R37" s="63">
        <v>1.6625700000000001</v>
      </c>
      <c r="S37" s="63">
        <v>33.253974999999997</v>
      </c>
      <c r="T37" s="63">
        <v>9.8760480000000008</v>
      </c>
      <c r="U37" s="63">
        <v>0</v>
      </c>
      <c r="V37" s="63"/>
      <c r="W37" s="63">
        <v>0</v>
      </c>
      <c r="X37" s="63"/>
      <c r="Y37" s="63">
        <v>21.515625</v>
      </c>
      <c r="Z37" s="63">
        <v>244.72</v>
      </c>
      <c r="AA37" s="63">
        <v>0</v>
      </c>
      <c r="AB37" s="63"/>
      <c r="AC37" s="63"/>
      <c r="AD37" s="63">
        <v>11.448</v>
      </c>
      <c r="AE37" s="63">
        <v>587.16700000000003</v>
      </c>
      <c r="AF37" s="63">
        <v>3.25</v>
      </c>
      <c r="AG37" s="63">
        <v>1.30375</v>
      </c>
      <c r="AH37" s="63">
        <v>182.7276</v>
      </c>
      <c r="AI37" s="63">
        <v>0</v>
      </c>
      <c r="AJ37" s="63">
        <v>14.11</v>
      </c>
      <c r="AK37" s="63">
        <v>33.764000000000003</v>
      </c>
      <c r="AL37" s="63">
        <v>32.625</v>
      </c>
      <c r="AM37" s="63">
        <v>16.426600000000001</v>
      </c>
      <c r="AN37" s="63">
        <v>6.8310000000000004</v>
      </c>
      <c r="AO37" s="63">
        <v>0</v>
      </c>
      <c r="AP37" s="63">
        <v>2.0230000000000001</v>
      </c>
      <c r="AQ37" s="63">
        <v>0</v>
      </c>
      <c r="AR37" s="66"/>
      <c r="AS37" s="63"/>
      <c r="AT37" s="63"/>
      <c r="AU37" s="63">
        <v>3.456</v>
      </c>
      <c r="AV37" s="63">
        <v>1.7417400000000001</v>
      </c>
      <c r="AW37" s="63">
        <v>0</v>
      </c>
      <c r="AX37" s="63">
        <v>5.9684999999999997</v>
      </c>
      <c r="AY37" s="63">
        <v>11.695320000000001</v>
      </c>
      <c r="AZ37" s="63">
        <v>7.6440000000000001</v>
      </c>
      <c r="BA37" s="63">
        <v>0.9425</v>
      </c>
      <c r="BB37" s="63">
        <v>12.330500000000001</v>
      </c>
      <c r="BC37" s="63">
        <v>0</v>
      </c>
      <c r="BD37" s="57"/>
      <c r="BE37" s="67"/>
      <c r="BF37" s="67"/>
      <c r="BG37" s="67"/>
      <c r="BH37" s="67"/>
      <c r="BI37" s="68">
        <v>91.18</v>
      </c>
      <c r="BJ37" s="68">
        <v>127.65</v>
      </c>
      <c r="BK37" s="68">
        <v>182.35</v>
      </c>
      <c r="BL37" s="68">
        <v>182.35</v>
      </c>
      <c r="BM37" s="69">
        <f t="shared" si="0"/>
        <v>1499.5708689999994</v>
      </c>
      <c r="BN37" s="67"/>
      <c r="BO37" s="67"/>
      <c r="BP37" s="70">
        <v>91.18</v>
      </c>
      <c r="BQ37" s="71">
        <v>91.18</v>
      </c>
      <c r="BR37" s="70">
        <v>91.18</v>
      </c>
      <c r="BS37" s="5">
        <v>91.18</v>
      </c>
      <c r="BT37" s="5">
        <v>91.18</v>
      </c>
      <c r="BU37" s="5">
        <v>91.18</v>
      </c>
      <c r="BV37" s="5">
        <v>91.18</v>
      </c>
      <c r="BW37" s="5">
        <v>91.18</v>
      </c>
      <c r="BX37" s="5">
        <v>182.35</v>
      </c>
    </row>
    <row r="38" spans="1:76" ht="18" customHeight="1">
      <c r="A38" s="61" t="s">
        <v>145</v>
      </c>
      <c r="B38" s="72" t="s">
        <v>145</v>
      </c>
      <c r="C38" s="63">
        <v>0</v>
      </c>
      <c r="D38" s="64">
        <v>14.0336</v>
      </c>
      <c r="E38" s="65">
        <v>0</v>
      </c>
      <c r="F38" s="63">
        <v>0</v>
      </c>
      <c r="G38" s="64">
        <v>10.258800000000001</v>
      </c>
      <c r="H38" s="64">
        <v>9.9600000000000009</v>
      </c>
      <c r="I38" s="63">
        <v>52.548960999999998</v>
      </c>
      <c r="J38" s="63">
        <v>14.4</v>
      </c>
      <c r="K38" s="63">
        <v>52.895000000000003</v>
      </c>
      <c r="L38" s="63">
        <v>46.445880000000002</v>
      </c>
      <c r="M38" s="63">
        <v>29.669899999999998</v>
      </c>
      <c r="N38" s="63">
        <v>0</v>
      </c>
      <c r="O38" s="64">
        <v>12.04</v>
      </c>
      <c r="P38" s="64">
        <v>10.836</v>
      </c>
      <c r="Q38" s="63"/>
      <c r="R38" s="63">
        <v>1.6625700000000001</v>
      </c>
      <c r="S38" s="63">
        <v>33.253974999999997</v>
      </c>
      <c r="T38" s="63">
        <v>9.8760480000000008</v>
      </c>
      <c r="U38" s="63">
        <v>0</v>
      </c>
      <c r="V38" s="63"/>
      <c r="W38" s="63">
        <v>0</v>
      </c>
      <c r="X38" s="63"/>
      <c r="Y38" s="63">
        <v>21.515625</v>
      </c>
      <c r="Z38" s="63">
        <v>244.72</v>
      </c>
      <c r="AA38" s="63">
        <v>0</v>
      </c>
      <c r="AB38" s="63"/>
      <c r="AC38" s="63"/>
      <c r="AD38" s="63">
        <v>11.448</v>
      </c>
      <c r="AE38" s="63">
        <v>587.16700000000003</v>
      </c>
      <c r="AF38" s="63">
        <v>3.25</v>
      </c>
      <c r="AG38" s="63">
        <v>1.30375</v>
      </c>
      <c r="AH38" s="63">
        <v>182.7276</v>
      </c>
      <c r="AI38" s="63">
        <v>0</v>
      </c>
      <c r="AJ38" s="63">
        <v>14.11</v>
      </c>
      <c r="AK38" s="63">
        <v>33.764000000000003</v>
      </c>
      <c r="AL38" s="63">
        <v>32.625</v>
      </c>
      <c r="AM38" s="63">
        <v>16.426600000000001</v>
      </c>
      <c r="AN38" s="63">
        <v>6.8310000000000004</v>
      </c>
      <c r="AO38" s="63">
        <v>0</v>
      </c>
      <c r="AP38" s="63">
        <v>2.0230000000000001</v>
      </c>
      <c r="AQ38" s="63">
        <v>0</v>
      </c>
      <c r="AR38" s="66"/>
      <c r="AS38" s="63"/>
      <c r="AT38" s="63"/>
      <c r="AU38" s="63">
        <v>3.456</v>
      </c>
      <c r="AV38" s="63">
        <v>1.7417400000000001</v>
      </c>
      <c r="AW38" s="63">
        <v>0</v>
      </c>
      <c r="AX38" s="63">
        <v>5.9684999999999997</v>
      </c>
      <c r="AY38" s="63">
        <v>11.695320000000001</v>
      </c>
      <c r="AZ38" s="63">
        <v>7.6440000000000001</v>
      </c>
      <c r="BA38" s="63">
        <v>0.9425</v>
      </c>
      <c r="BB38" s="63">
        <v>12.330500000000001</v>
      </c>
      <c r="BC38" s="63">
        <v>0</v>
      </c>
      <c r="BD38" s="57"/>
      <c r="BE38" s="67"/>
      <c r="BF38" s="67"/>
      <c r="BG38" s="67"/>
      <c r="BH38" s="67"/>
      <c r="BI38" s="68">
        <v>0</v>
      </c>
      <c r="BJ38" s="68">
        <v>0</v>
      </c>
      <c r="BK38" s="68">
        <v>0</v>
      </c>
      <c r="BL38" s="68">
        <v>0</v>
      </c>
      <c r="BM38" s="69">
        <f t="shared" si="0"/>
        <v>1499.5708689999994</v>
      </c>
      <c r="BN38" s="67"/>
      <c r="BO38" s="67"/>
      <c r="BP38" s="70">
        <v>0</v>
      </c>
      <c r="BQ38" s="71">
        <v>0</v>
      </c>
      <c r="BR38" s="70">
        <v>0</v>
      </c>
      <c r="BS38" s="5">
        <v>0</v>
      </c>
      <c r="BT38" s="5">
        <v>0</v>
      </c>
      <c r="BU38" s="5">
        <v>0</v>
      </c>
      <c r="BV38" s="5">
        <v>0</v>
      </c>
      <c r="BW38" s="5">
        <v>0</v>
      </c>
      <c r="BX38" s="5">
        <v>0</v>
      </c>
    </row>
    <row r="39" spans="1:76" ht="18" customHeight="1">
      <c r="A39" s="61" t="s">
        <v>146</v>
      </c>
      <c r="B39" s="72" t="s">
        <v>146</v>
      </c>
      <c r="C39" s="63">
        <v>0</v>
      </c>
      <c r="D39" s="64">
        <v>13.9978</v>
      </c>
      <c r="E39" s="65">
        <v>0</v>
      </c>
      <c r="F39" s="63">
        <v>0</v>
      </c>
      <c r="G39" s="64">
        <v>10.258800000000001</v>
      </c>
      <c r="H39" s="64">
        <v>9.9600000000000009</v>
      </c>
      <c r="I39" s="63">
        <v>52.548960999999998</v>
      </c>
      <c r="J39" s="63">
        <v>14.4</v>
      </c>
      <c r="K39" s="63">
        <v>52.895000000000003</v>
      </c>
      <c r="L39" s="63">
        <v>46.445880000000002</v>
      </c>
      <c r="M39" s="63">
        <v>29.669899999999998</v>
      </c>
      <c r="N39" s="63">
        <v>0</v>
      </c>
      <c r="O39" s="64">
        <v>12.04</v>
      </c>
      <c r="P39" s="64">
        <v>10.836</v>
      </c>
      <c r="Q39" s="63"/>
      <c r="R39" s="63">
        <v>1.6625700000000001</v>
      </c>
      <c r="S39" s="63">
        <v>33.253974999999997</v>
      </c>
      <c r="T39" s="63">
        <v>9.8760480000000008</v>
      </c>
      <c r="U39" s="63">
        <v>0</v>
      </c>
      <c r="V39" s="63"/>
      <c r="W39" s="63">
        <v>0</v>
      </c>
      <c r="X39" s="63"/>
      <c r="Y39" s="63">
        <v>21.515625</v>
      </c>
      <c r="Z39" s="63">
        <v>244.72</v>
      </c>
      <c r="AA39" s="63">
        <v>0</v>
      </c>
      <c r="AB39" s="63"/>
      <c r="AC39" s="63"/>
      <c r="AD39" s="63">
        <v>11.448</v>
      </c>
      <c r="AE39" s="63">
        <v>587.16700000000003</v>
      </c>
      <c r="AF39" s="63">
        <v>3.25</v>
      </c>
      <c r="AG39" s="63">
        <v>1.30375</v>
      </c>
      <c r="AH39" s="63">
        <v>182.7276</v>
      </c>
      <c r="AI39" s="63">
        <v>0</v>
      </c>
      <c r="AJ39" s="63">
        <v>14.11</v>
      </c>
      <c r="AK39" s="63">
        <v>33.764000000000003</v>
      </c>
      <c r="AL39" s="63">
        <v>32.625</v>
      </c>
      <c r="AM39" s="63">
        <v>16.426600000000001</v>
      </c>
      <c r="AN39" s="63">
        <v>6.8310000000000004</v>
      </c>
      <c r="AO39" s="63">
        <v>0</v>
      </c>
      <c r="AP39" s="63">
        <v>2.0230000000000001</v>
      </c>
      <c r="AQ39" s="63">
        <v>0</v>
      </c>
      <c r="AR39" s="66"/>
      <c r="AS39" s="63"/>
      <c r="AT39" s="63"/>
      <c r="AU39" s="63">
        <v>3.456</v>
      </c>
      <c r="AV39" s="63">
        <v>1.7417400000000001</v>
      </c>
      <c r="AW39" s="63">
        <v>0</v>
      </c>
      <c r="AX39" s="63">
        <v>5.9684999999999997</v>
      </c>
      <c r="AY39" s="63">
        <v>11.695320000000001</v>
      </c>
      <c r="AZ39" s="63">
        <v>7.6440000000000001</v>
      </c>
      <c r="BA39" s="63">
        <v>0.9425</v>
      </c>
      <c r="BB39" s="63">
        <v>12.330500000000001</v>
      </c>
      <c r="BC39" s="63">
        <v>0</v>
      </c>
      <c r="BD39" s="57"/>
      <c r="BE39" s="67"/>
      <c r="BF39" s="67"/>
      <c r="BG39" s="67"/>
      <c r="BH39" s="67"/>
      <c r="BI39" s="68">
        <v>3.72</v>
      </c>
      <c r="BJ39" s="68">
        <v>3.72</v>
      </c>
      <c r="BK39" s="68">
        <v>3.72</v>
      </c>
      <c r="BL39" s="68">
        <v>3.72</v>
      </c>
      <c r="BM39" s="69">
        <f t="shared" si="0"/>
        <v>1499.5350689999996</v>
      </c>
      <c r="BN39" s="67"/>
      <c r="BO39" s="67"/>
      <c r="BP39" s="70">
        <v>3.72</v>
      </c>
      <c r="BQ39" s="71">
        <v>3.72</v>
      </c>
      <c r="BR39" s="70">
        <v>3.72</v>
      </c>
      <c r="BS39" s="5">
        <v>3.72</v>
      </c>
      <c r="BT39" s="5">
        <v>3.72</v>
      </c>
      <c r="BU39" s="5">
        <v>3.72</v>
      </c>
      <c r="BV39" s="5">
        <v>3.72</v>
      </c>
      <c r="BW39" s="5">
        <v>3.72</v>
      </c>
      <c r="BX39" s="5">
        <v>3.72</v>
      </c>
    </row>
    <row r="40" spans="1:76" ht="18" customHeight="1">
      <c r="A40" s="61" t="s">
        <v>147</v>
      </c>
      <c r="B40" s="72" t="s">
        <v>147</v>
      </c>
      <c r="C40" s="63">
        <v>0</v>
      </c>
      <c r="D40" s="64">
        <v>13.9978</v>
      </c>
      <c r="E40" s="65">
        <v>0</v>
      </c>
      <c r="F40" s="63">
        <v>0</v>
      </c>
      <c r="G40" s="64">
        <v>10.258800000000001</v>
      </c>
      <c r="H40" s="64">
        <v>9.9600000000000009</v>
      </c>
      <c r="I40" s="63">
        <v>52.548960999999998</v>
      </c>
      <c r="J40" s="63">
        <v>14.4</v>
      </c>
      <c r="K40" s="63">
        <v>52.895000000000003</v>
      </c>
      <c r="L40" s="63">
        <v>46.445880000000002</v>
      </c>
      <c r="M40" s="63">
        <v>29.669899999999998</v>
      </c>
      <c r="N40" s="63">
        <v>0</v>
      </c>
      <c r="O40" s="64">
        <v>12.04</v>
      </c>
      <c r="P40" s="64">
        <v>10.836</v>
      </c>
      <c r="Q40" s="63"/>
      <c r="R40" s="63">
        <v>1.6625700000000001</v>
      </c>
      <c r="S40" s="63">
        <v>33.253974999999997</v>
      </c>
      <c r="T40" s="63">
        <v>9.8760480000000008</v>
      </c>
      <c r="U40" s="63">
        <v>0</v>
      </c>
      <c r="V40" s="63"/>
      <c r="W40" s="63">
        <v>0</v>
      </c>
      <c r="X40" s="63"/>
      <c r="Y40" s="63">
        <v>21.515625</v>
      </c>
      <c r="Z40" s="63">
        <v>244.72</v>
      </c>
      <c r="AA40" s="63">
        <v>0</v>
      </c>
      <c r="AB40" s="63"/>
      <c r="AC40" s="63"/>
      <c r="AD40" s="63">
        <v>11.448</v>
      </c>
      <c r="AE40" s="63">
        <v>587.16700000000003</v>
      </c>
      <c r="AF40" s="63">
        <v>3.25</v>
      </c>
      <c r="AG40" s="63">
        <v>1.30375</v>
      </c>
      <c r="AH40" s="63">
        <v>182.7276</v>
      </c>
      <c r="AI40" s="63">
        <v>0</v>
      </c>
      <c r="AJ40" s="63">
        <v>14.11</v>
      </c>
      <c r="AK40" s="63">
        <v>33.764000000000003</v>
      </c>
      <c r="AL40" s="63">
        <v>32.625</v>
      </c>
      <c r="AM40" s="63">
        <v>16.426600000000001</v>
      </c>
      <c r="AN40" s="63">
        <v>6.8310000000000004</v>
      </c>
      <c r="AO40" s="63">
        <v>0</v>
      </c>
      <c r="AP40" s="63">
        <v>2.0230000000000001</v>
      </c>
      <c r="AQ40" s="63">
        <v>0</v>
      </c>
      <c r="AR40" s="66"/>
      <c r="AS40" s="63"/>
      <c r="AT40" s="63"/>
      <c r="AU40" s="63">
        <v>3.456</v>
      </c>
      <c r="AV40" s="63">
        <v>1.7417400000000001</v>
      </c>
      <c r="AW40" s="63">
        <v>0</v>
      </c>
      <c r="AX40" s="63">
        <v>5.9684999999999997</v>
      </c>
      <c r="AY40" s="63">
        <v>11.695320000000001</v>
      </c>
      <c r="AZ40" s="63">
        <v>7.6440000000000001</v>
      </c>
      <c r="BA40" s="63">
        <v>0.9425</v>
      </c>
      <c r="BB40" s="63">
        <v>12.330500000000001</v>
      </c>
      <c r="BC40" s="63">
        <v>0</v>
      </c>
      <c r="BD40" s="57"/>
      <c r="BE40" s="67"/>
      <c r="BF40" s="67"/>
      <c r="BG40" s="67"/>
      <c r="BH40" s="67"/>
      <c r="BI40" s="68">
        <v>30.17</v>
      </c>
      <c r="BJ40" s="68">
        <v>30.17</v>
      </c>
      <c r="BK40" s="68">
        <v>58.67</v>
      </c>
      <c r="BL40" s="68">
        <v>58.67</v>
      </c>
      <c r="BM40" s="69">
        <f t="shared" si="0"/>
        <v>1499.5350689999996</v>
      </c>
      <c r="BN40" s="67"/>
      <c r="BO40" s="67"/>
      <c r="BP40" s="70">
        <v>30.17</v>
      </c>
      <c r="BQ40" s="71">
        <v>29.76</v>
      </c>
      <c r="BR40" s="70">
        <v>29.76</v>
      </c>
      <c r="BS40" s="5">
        <v>29.76</v>
      </c>
      <c r="BT40" s="5">
        <v>29.76</v>
      </c>
      <c r="BU40" s="5">
        <v>29.76</v>
      </c>
      <c r="BV40" s="5">
        <v>29.76</v>
      </c>
      <c r="BW40" s="5">
        <v>29.76</v>
      </c>
      <c r="BX40" s="5">
        <v>58.67</v>
      </c>
    </row>
    <row r="41" spans="1:76" ht="18" customHeight="1">
      <c r="A41" s="61" t="s">
        <v>148</v>
      </c>
      <c r="B41" s="72" t="s">
        <v>148</v>
      </c>
      <c r="C41" s="63">
        <v>0</v>
      </c>
      <c r="D41" s="64">
        <v>13.9978</v>
      </c>
      <c r="E41" s="65">
        <v>0</v>
      </c>
      <c r="F41" s="63">
        <v>0</v>
      </c>
      <c r="G41" s="64">
        <v>10.1592</v>
      </c>
      <c r="H41" s="64">
        <v>9.8935999999999993</v>
      </c>
      <c r="I41" s="63">
        <v>52.548960999999998</v>
      </c>
      <c r="J41" s="63">
        <v>14.4</v>
      </c>
      <c r="K41" s="63">
        <v>52.895000000000003</v>
      </c>
      <c r="L41" s="63">
        <v>46.445880000000002</v>
      </c>
      <c r="M41" s="63">
        <v>29.669899999999998</v>
      </c>
      <c r="N41" s="63">
        <v>0</v>
      </c>
      <c r="O41" s="64">
        <v>12.04</v>
      </c>
      <c r="P41" s="64">
        <v>10.836</v>
      </c>
      <c r="Q41" s="63"/>
      <c r="R41" s="63">
        <v>1.6625700000000001</v>
      </c>
      <c r="S41" s="63">
        <v>33.253974999999997</v>
      </c>
      <c r="T41" s="63">
        <v>9.8760480000000008</v>
      </c>
      <c r="U41" s="63">
        <v>0</v>
      </c>
      <c r="V41" s="63"/>
      <c r="W41" s="63">
        <v>0</v>
      </c>
      <c r="X41" s="63"/>
      <c r="Y41" s="63">
        <v>21.515625</v>
      </c>
      <c r="Z41" s="63">
        <v>244.72</v>
      </c>
      <c r="AA41" s="63">
        <v>0</v>
      </c>
      <c r="AB41" s="63"/>
      <c r="AC41" s="63"/>
      <c r="AD41" s="63">
        <v>11.448</v>
      </c>
      <c r="AE41" s="63">
        <v>587.16700000000003</v>
      </c>
      <c r="AF41" s="63">
        <v>15.6</v>
      </c>
      <c r="AG41" s="63">
        <v>1.30375</v>
      </c>
      <c r="AH41" s="63">
        <v>182.7276</v>
      </c>
      <c r="AI41" s="63">
        <v>0</v>
      </c>
      <c r="AJ41" s="63">
        <v>14.11</v>
      </c>
      <c r="AK41" s="63">
        <v>33.764000000000003</v>
      </c>
      <c r="AL41" s="63">
        <v>32.625</v>
      </c>
      <c r="AM41" s="63">
        <v>16.426600000000001</v>
      </c>
      <c r="AN41" s="63">
        <v>6.9794999999999998</v>
      </c>
      <c r="AO41" s="63">
        <v>0</v>
      </c>
      <c r="AP41" s="63">
        <v>2.0230000000000001</v>
      </c>
      <c r="AQ41" s="63">
        <v>0</v>
      </c>
      <c r="AR41" s="66"/>
      <c r="AS41" s="63"/>
      <c r="AT41" s="63"/>
      <c r="AU41" s="63">
        <v>3.456</v>
      </c>
      <c r="AV41" s="63">
        <v>1.7417400000000001</v>
      </c>
      <c r="AW41" s="63">
        <v>0</v>
      </c>
      <c r="AX41" s="63">
        <v>5.9684999999999997</v>
      </c>
      <c r="AY41" s="63">
        <v>11.695320000000001</v>
      </c>
      <c r="AZ41" s="63">
        <v>7.6440000000000001</v>
      </c>
      <c r="BA41" s="63">
        <v>0.9425</v>
      </c>
      <c r="BB41" s="63">
        <v>12.330500000000001</v>
      </c>
      <c r="BC41" s="63">
        <v>0</v>
      </c>
      <c r="BD41" s="57"/>
      <c r="BE41" s="67"/>
      <c r="BF41" s="67"/>
      <c r="BG41" s="67"/>
      <c r="BH41" s="67"/>
      <c r="BI41" s="68">
        <v>0</v>
      </c>
      <c r="BJ41" s="68">
        <v>0</v>
      </c>
      <c r="BK41" s="68">
        <v>0</v>
      </c>
      <c r="BL41" s="68">
        <v>0</v>
      </c>
      <c r="BM41" s="69">
        <f t="shared" si="0"/>
        <v>1511.8675689999995</v>
      </c>
      <c r="BN41" s="67"/>
      <c r="BO41" s="67"/>
      <c r="BP41" s="70">
        <v>0</v>
      </c>
      <c r="BQ41" s="71">
        <v>0</v>
      </c>
      <c r="BR41" s="70">
        <v>0</v>
      </c>
      <c r="BS41" s="5">
        <v>0</v>
      </c>
      <c r="BT41" s="5">
        <v>0</v>
      </c>
      <c r="BU41" s="5">
        <v>0</v>
      </c>
      <c r="BV41" s="5">
        <v>0</v>
      </c>
      <c r="BW41" s="5">
        <v>0</v>
      </c>
      <c r="BX41" s="5">
        <v>0</v>
      </c>
    </row>
    <row r="42" spans="1:76" ht="18" customHeight="1">
      <c r="A42" s="61" t="s">
        <v>149</v>
      </c>
      <c r="B42" s="72" t="s">
        <v>149</v>
      </c>
      <c r="C42" s="63">
        <v>0</v>
      </c>
      <c r="D42" s="64">
        <v>13.9262</v>
      </c>
      <c r="E42" s="65">
        <v>0</v>
      </c>
      <c r="F42" s="63">
        <v>0</v>
      </c>
      <c r="G42" s="64">
        <v>10.1592</v>
      </c>
      <c r="H42" s="64">
        <v>9.8935999999999993</v>
      </c>
      <c r="I42" s="63">
        <v>52.548960999999998</v>
      </c>
      <c r="J42" s="63">
        <v>14.4</v>
      </c>
      <c r="K42" s="63">
        <v>52.895000000000003</v>
      </c>
      <c r="L42" s="63">
        <v>46.445880000000002</v>
      </c>
      <c r="M42" s="63">
        <v>29.669899999999998</v>
      </c>
      <c r="N42" s="63">
        <v>0</v>
      </c>
      <c r="O42" s="64">
        <v>12.04</v>
      </c>
      <c r="P42" s="64">
        <v>10.836</v>
      </c>
      <c r="Q42" s="63"/>
      <c r="R42" s="63">
        <v>1.6625700000000001</v>
      </c>
      <c r="S42" s="63">
        <v>33.253974999999997</v>
      </c>
      <c r="T42" s="63">
        <v>9.8760480000000008</v>
      </c>
      <c r="U42" s="63">
        <v>0</v>
      </c>
      <c r="V42" s="63"/>
      <c r="W42" s="63">
        <v>0</v>
      </c>
      <c r="X42" s="63"/>
      <c r="Y42" s="63">
        <v>21.515625</v>
      </c>
      <c r="Z42" s="63">
        <v>244.72</v>
      </c>
      <c r="AA42" s="63">
        <v>0</v>
      </c>
      <c r="AB42" s="63"/>
      <c r="AC42" s="63"/>
      <c r="AD42" s="63">
        <v>11.448</v>
      </c>
      <c r="AE42" s="63">
        <v>587.16700000000003</v>
      </c>
      <c r="AF42" s="63">
        <v>7.8</v>
      </c>
      <c r="AG42" s="63">
        <v>1.30375</v>
      </c>
      <c r="AH42" s="63">
        <v>182.7276</v>
      </c>
      <c r="AI42" s="63">
        <v>0</v>
      </c>
      <c r="AJ42" s="63">
        <v>14.11</v>
      </c>
      <c r="AK42" s="63">
        <v>33.764000000000003</v>
      </c>
      <c r="AL42" s="63">
        <v>32.625</v>
      </c>
      <c r="AM42" s="63">
        <v>16.426600000000001</v>
      </c>
      <c r="AN42" s="63">
        <v>6.8310000000000004</v>
      </c>
      <c r="AO42" s="63">
        <v>0</v>
      </c>
      <c r="AP42" s="63">
        <v>2.0230000000000001</v>
      </c>
      <c r="AQ42" s="63">
        <v>0</v>
      </c>
      <c r="AR42" s="66"/>
      <c r="AS42" s="63"/>
      <c r="AT42" s="63"/>
      <c r="AU42" s="63">
        <v>3.456</v>
      </c>
      <c r="AV42" s="63">
        <v>1.7417400000000001</v>
      </c>
      <c r="AW42" s="63">
        <v>0</v>
      </c>
      <c r="AX42" s="63">
        <v>5.9684999999999997</v>
      </c>
      <c r="AY42" s="63">
        <v>11.695320000000001</v>
      </c>
      <c r="AZ42" s="63">
        <v>7.6440000000000001</v>
      </c>
      <c r="BA42" s="63">
        <v>0.9425</v>
      </c>
      <c r="BB42" s="63">
        <v>12.330500000000001</v>
      </c>
      <c r="BC42" s="63">
        <v>0</v>
      </c>
      <c r="BD42" s="57"/>
      <c r="BE42" s="67"/>
      <c r="BF42" s="67"/>
      <c r="BG42" s="67"/>
      <c r="BH42" s="67"/>
      <c r="BI42" s="68">
        <v>13.6</v>
      </c>
      <c r="BJ42" s="68">
        <v>13.6</v>
      </c>
      <c r="BK42" s="68">
        <v>13.6</v>
      </c>
      <c r="BL42" s="68">
        <v>13.6</v>
      </c>
      <c r="BM42" s="69">
        <f t="shared" si="0"/>
        <v>1503.8474689999994</v>
      </c>
      <c r="BN42" s="67"/>
      <c r="BO42" s="67"/>
      <c r="BP42" s="70">
        <v>13.6</v>
      </c>
      <c r="BQ42" s="71">
        <v>13.6</v>
      </c>
      <c r="BR42" s="70">
        <v>13.6</v>
      </c>
      <c r="BS42" s="5">
        <v>13.6</v>
      </c>
      <c r="BT42" s="5">
        <v>13.6</v>
      </c>
      <c r="BU42" s="5">
        <v>13.6</v>
      </c>
      <c r="BV42" s="5">
        <v>13.6</v>
      </c>
      <c r="BW42" s="5">
        <v>13.6</v>
      </c>
      <c r="BX42" s="5">
        <v>13.6</v>
      </c>
    </row>
    <row r="43" spans="1:76" ht="18" customHeight="1">
      <c r="A43" s="61" t="s">
        <v>150</v>
      </c>
      <c r="B43" s="72" t="s">
        <v>150</v>
      </c>
      <c r="C43" s="63">
        <v>0</v>
      </c>
      <c r="D43" s="64">
        <v>13.9262</v>
      </c>
      <c r="E43" s="65">
        <v>0</v>
      </c>
      <c r="F43" s="63">
        <v>0</v>
      </c>
      <c r="G43" s="64">
        <v>10.1592</v>
      </c>
      <c r="H43" s="64">
        <v>9.8935999999999993</v>
      </c>
      <c r="I43" s="63">
        <v>52.548960999999998</v>
      </c>
      <c r="J43" s="63">
        <v>14.4</v>
      </c>
      <c r="K43" s="63">
        <v>52.895000000000003</v>
      </c>
      <c r="L43" s="63">
        <v>46.445880000000002</v>
      </c>
      <c r="M43" s="63">
        <v>29.669899999999998</v>
      </c>
      <c r="N43" s="63">
        <v>0</v>
      </c>
      <c r="O43" s="64">
        <v>12.04</v>
      </c>
      <c r="P43" s="64">
        <v>10.836</v>
      </c>
      <c r="Q43" s="63"/>
      <c r="R43" s="63">
        <v>1.6625700000000001</v>
      </c>
      <c r="S43" s="63">
        <v>34.403975000000003</v>
      </c>
      <c r="T43" s="63">
        <v>9.8760480000000008</v>
      </c>
      <c r="U43" s="63">
        <v>0</v>
      </c>
      <c r="V43" s="63"/>
      <c r="W43" s="63">
        <v>0</v>
      </c>
      <c r="X43" s="63"/>
      <c r="Y43" s="63">
        <v>21.515625</v>
      </c>
      <c r="Z43" s="63">
        <v>244.72</v>
      </c>
      <c r="AA43" s="63">
        <v>0</v>
      </c>
      <c r="AB43" s="63"/>
      <c r="AC43" s="63"/>
      <c r="AD43" s="63">
        <v>11.448</v>
      </c>
      <c r="AE43" s="63">
        <v>587.16700000000003</v>
      </c>
      <c r="AF43" s="63">
        <v>7.8</v>
      </c>
      <c r="AG43" s="63">
        <v>1.30375</v>
      </c>
      <c r="AH43" s="63">
        <v>182.7276</v>
      </c>
      <c r="AI43" s="63">
        <v>0</v>
      </c>
      <c r="AJ43" s="63">
        <v>14.11</v>
      </c>
      <c r="AK43" s="63">
        <v>33.764000000000003</v>
      </c>
      <c r="AL43" s="63">
        <v>32.625</v>
      </c>
      <c r="AM43" s="63">
        <v>16.426600000000001</v>
      </c>
      <c r="AN43" s="63">
        <v>6.8310000000000004</v>
      </c>
      <c r="AO43" s="63">
        <v>0</v>
      </c>
      <c r="AP43" s="63">
        <v>2.0230000000000001</v>
      </c>
      <c r="AQ43" s="63">
        <v>0</v>
      </c>
      <c r="AR43" s="66"/>
      <c r="AS43" s="63"/>
      <c r="AT43" s="63"/>
      <c r="AU43" s="63">
        <v>3.456</v>
      </c>
      <c r="AV43" s="63">
        <v>1.7417400000000001</v>
      </c>
      <c r="AW43" s="63">
        <v>0</v>
      </c>
      <c r="AX43" s="63">
        <v>5.9684999999999997</v>
      </c>
      <c r="AY43" s="63">
        <v>11.695320000000001</v>
      </c>
      <c r="AZ43" s="63">
        <v>7.6440000000000001</v>
      </c>
      <c r="BA43" s="63">
        <v>0.9425</v>
      </c>
      <c r="BB43" s="63">
        <v>12.330500000000001</v>
      </c>
      <c r="BC43" s="63">
        <v>0</v>
      </c>
      <c r="BD43" s="57"/>
      <c r="BE43" s="67"/>
      <c r="BF43" s="67"/>
      <c r="BG43" s="67"/>
      <c r="BH43" s="67"/>
      <c r="BI43" s="68">
        <v>31.45</v>
      </c>
      <c r="BJ43" s="68">
        <v>31.45</v>
      </c>
      <c r="BK43" s="68">
        <v>31.45</v>
      </c>
      <c r="BL43" s="68">
        <v>31.45</v>
      </c>
      <c r="BM43" s="69">
        <f t="shared" si="0"/>
        <v>1504.9974689999995</v>
      </c>
      <c r="BN43" s="67"/>
      <c r="BO43" s="67"/>
      <c r="BP43" s="70">
        <v>31.45</v>
      </c>
      <c r="BQ43" s="71">
        <v>31.45</v>
      </c>
      <c r="BR43" s="70">
        <v>31.45</v>
      </c>
      <c r="BS43" s="5">
        <v>31.45</v>
      </c>
      <c r="BT43" s="5">
        <v>31.45</v>
      </c>
      <c r="BU43" s="5">
        <v>31.45</v>
      </c>
      <c r="BV43" s="5">
        <v>31.45</v>
      </c>
      <c r="BW43" s="5">
        <v>31.45</v>
      </c>
      <c r="BX43" s="5">
        <v>31.45</v>
      </c>
    </row>
    <row r="44" spans="1:76" ht="18" customHeight="1">
      <c r="A44" s="61" t="s">
        <v>151</v>
      </c>
      <c r="B44" s="72" t="s">
        <v>151</v>
      </c>
      <c r="C44" s="63">
        <v>0</v>
      </c>
      <c r="D44" s="64">
        <v>13.8188</v>
      </c>
      <c r="E44" s="65">
        <v>0</v>
      </c>
      <c r="F44" s="63">
        <v>0</v>
      </c>
      <c r="G44" s="64">
        <v>10.1592</v>
      </c>
      <c r="H44" s="64">
        <v>9.8935999999999993</v>
      </c>
      <c r="I44" s="63">
        <v>52.548960999999998</v>
      </c>
      <c r="J44" s="63">
        <v>14.4</v>
      </c>
      <c r="K44" s="63">
        <v>52.895000000000003</v>
      </c>
      <c r="L44" s="63">
        <v>46.445880000000002</v>
      </c>
      <c r="M44" s="63">
        <v>29.669899999999998</v>
      </c>
      <c r="N44" s="63">
        <v>0</v>
      </c>
      <c r="O44" s="64">
        <v>12.04</v>
      </c>
      <c r="P44" s="64">
        <v>10.836</v>
      </c>
      <c r="Q44" s="63"/>
      <c r="R44" s="63">
        <v>1.6625700000000001</v>
      </c>
      <c r="S44" s="63">
        <v>33.253974999999997</v>
      </c>
      <c r="T44" s="63">
        <v>9.8760480000000008</v>
      </c>
      <c r="U44" s="63">
        <v>0</v>
      </c>
      <c r="V44" s="63"/>
      <c r="W44" s="63">
        <v>0</v>
      </c>
      <c r="X44" s="63"/>
      <c r="Y44" s="63">
        <v>21.515625</v>
      </c>
      <c r="Z44" s="63">
        <v>244.72</v>
      </c>
      <c r="AA44" s="63">
        <v>0</v>
      </c>
      <c r="AB44" s="63"/>
      <c r="AC44" s="63"/>
      <c r="AD44" s="63">
        <v>11.448</v>
      </c>
      <c r="AE44" s="63">
        <v>587.16700000000003</v>
      </c>
      <c r="AF44" s="63">
        <v>11.7</v>
      </c>
      <c r="AG44" s="63">
        <v>1.30375</v>
      </c>
      <c r="AH44" s="63">
        <v>182.7276</v>
      </c>
      <c r="AI44" s="63">
        <v>0</v>
      </c>
      <c r="AJ44" s="63">
        <v>14.11</v>
      </c>
      <c r="AK44" s="63">
        <v>33.764000000000003</v>
      </c>
      <c r="AL44" s="63">
        <v>32.625</v>
      </c>
      <c r="AM44" s="63">
        <v>16.426600000000001</v>
      </c>
      <c r="AN44" s="63">
        <v>6.8310000000000004</v>
      </c>
      <c r="AO44" s="63">
        <v>0</v>
      </c>
      <c r="AP44" s="63">
        <v>2.0230000000000001</v>
      </c>
      <c r="AQ44" s="63">
        <v>0</v>
      </c>
      <c r="AR44" s="66"/>
      <c r="AS44" s="63"/>
      <c r="AT44" s="63"/>
      <c r="AU44" s="63">
        <v>3.456</v>
      </c>
      <c r="AV44" s="63">
        <v>1.7417400000000001</v>
      </c>
      <c r="AW44" s="63">
        <v>0</v>
      </c>
      <c r="AX44" s="63">
        <v>5.9684999999999997</v>
      </c>
      <c r="AY44" s="63">
        <v>11.695320000000001</v>
      </c>
      <c r="AZ44" s="63">
        <v>7.6440000000000001</v>
      </c>
      <c r="BA44" s="63">
        <v>0.9425</v>
      </c>
      <c r="BB44" s="63">
        <v>12.330500000000001</v>
      </c>
      <c r="BC44" s="63">
        <v>0</v>
      </c>
      <c r="BD44" s="57"/>
      <c r="BE44" s="67"/>
      <c r="BF44" s="67"/>
      <c r="BG44" s="67"/>
      <c r="BH44" s="67"/>
      <c r="BI44" s="68">
        <v>33.200000000000003</v>
      </c>
      <c r="BJ44" s="68">
        <v>33.200000000000003</v>
      </c>
      <c r="BK44" s="68">
        <v>33.200000000000003</v>
      </c>
      <c r="BL44" s="68">
        <v>33.200000000000003</v>
      </c>
      <c r="BM44" s="69">
        <f t="shared" si="0"/>
        <v>1507.6400689999996</v>
      </c>
      <c r="BN44" s="67"/>
      <c r="BO44" s="67"/>
      <c r="BP44" s="70">
        <v>33.200000000000003</v>
      </c>
      <c r="BQ44" s="71">
        <v>33.200000000000003</v>
      </c>
      <c r="BR44" s="70">
        <v>33.200000000000003</v>
      </c>
      <c r="BS44" s="5">
        <v>33.200000000000003</v>
      </c>
      <c r="BT44" s="5">
        <v>33.200000000000003</v>
      </c>
      <c r="BU44" s="5">
        <v>33.200000000000003</v>
      </c>
      <c r="BV44" s="5">
        <v>33.200000000000003</v>
      </c>
      <c r="BW44" s="5">
        <v>33.200000000000003</v>
      </c>
      <c r="BX44" s="5">
        <v>33.200000000000003</v>
      </c>
    </row>
    <row r="45" spans="1:76" ht="18" customHeight="1">
      <c r="A45" s="61" t="s">
        <v>152</v>
      </c>
      <c r="B45" s="72" t="s">
        <v>152</v>
      </c>
      <c r="C45" s="63">
        <v>0</v>
      </c>
      <c r="D45" s="64">
        <v>13.8188</v>
      </c>
      <c r="E45" s="65">
        <v>0</v>
      </c>
      <c r="F45" s="63">
        <v>0</v>
      </c>
      <c r="G45" s="64">
        <v>10.1592</v>
      </c>
      <c r="H45" s="64">
        <v>9.8935999999999993</v>
      </c>
      <c r="I45" s="63">
        <v>52.548960999999998</v>
      </c>
      <c r="J45" s="63">
        <v>14.4</v>
      </c>
      <c r="K45" s="63">
        <v>52.895000000000003</v>
      </c>
      <c r="L45" s="63">
        <v>46.445880000000002</v>
      </c>
      <c r="M45" s="63">
        <v>29.669899999999998</v>
      </c>
      <c r="N45" s="63">
        <v>0</v>
      </c>
      <c r="O45" s="64">
        <v>12.04</v>
      </c>
      <c r="P45" s="64">
        <v>10.535</v>
      </c>
      <c r="Q45" s="63"/>
      <c r="R45" s="63">
        <v>1.6625700000000001</v>
      </c>
      <c r="S45" s="63">
        <v>33.253974999999997</v>
      </c>
      <c r="T45" s="63">
        <v>9.8760480000000008</v>
      </c>
      <c r="U45" s="63">
        <v>0</v>
      </c>
      <c r="V45" s="63"/>
      <c r="W45" s="63">
        <v>0</v>
      </c>
      <c r="X45" s="63"/>
      <c r="Y45" s="63">
        <v>21.515625</v>
      </c>
      <c r="Z45" s="63">
        <v>244.72</v>
      </c>
      <c r="AA45" s="63">
        <v>0</v>
      </c>
      <c r="AB45" s="63"/>
      <c r="AC45" s="63"/>
      <c r="AD45" s="63">
        <v>11.448</v>
      </c>
      <c r="AE45" s="63">
        <v>587.16700000000003</v>
      </c>
      <c r="AF45" s="63">
        <v>15.6</v>
      </c>
      <c r="AG45" s="63">
        <v>1.30375</v>
      </c>
      <c r="AH45" s="63">
        <v>182.7276</v>
      </c>
      <c r="AI45" s="63">
        <v>0</v>
      </c>
      <c r="AJ45" s="63">
        <v>14.11</v>
      </c>
      <c r="AK45" s="63">
        <v>33.764000000000003</v>
      </c>
      <c r="AL45" s="63">
        <v>32.625</v>
      </c>
      <c r="AM45" s="63">
        <v>16.426600000000001</v>
      </c>
      <c r="AN45" s="63">
        <v>6.8310000000000004</v>
      </c>
      <c r="AO45" s="63">
        <v>0</v>
      </c>
      <c r="AP45" s="63">
        <v>2.0230000000000001</v>
      </c>
      <c r="AQ45" s="63">
        <v>0</v>
      </c>
      <c r="AR45" s="66"/>
      <c r="AS45" s="63"/>
      <c r="AT45" s="63"/>
      <c r="AU45" s="63">
        <v>3.456</v>
      </c>
      <c r="AV45" s="63">
        <v>1.7417400000000001</v>
      </c>
      <c r="AW45" s="63">
        <v>0</v>
      </c>
      <c r="AX45" s="63">
        <v>5.9684999999999997</v>
      </c>
      <c r="AY45" s="63">
        <v>11.695320000000001</v>
      </c>
      <c r="AZ45" s="63">
        <v>7.6440000000000001</v>
      </c>
      <c r="BA45" s="63">
        <v>0.9425</v>
      </c>
      <c r="BB45" s="63">
        <v>12.330500000000001</v>
      </c>
      <c r="BC45" s="63">
        <v>0</v>
      </c>
      <c r="BD45" s="57"/>
      <c r="BE45" s="67"/>
      <c r="BF45" s="67"/>
      <c r="BG45" s="67"/>
      <c r="BH45" s="67"/>
      <c r="BI45" s="68">
        <v>17.38</v>
      </c>
      <c r="BJ45" s="68">
        <v>17.38</v>
      </c>
      <c r="BK45" s="68">
        <v>17.38</v>
      </c>
      <c r="BL45" s="68">
        <v>17.38</v>
      </c>
      <c r="BM45" s="69">
        <f t="shared" si="0"/>
        <v>1511.2390689999995</v>
      </c>
      <c r="BN45" s="67"/>
      <c r="BO45" s="67"/>
      <c r="BP45" s="70">
        <v>17.38</v>
      </c>
      <c r="BQ45" s="71">
        <v>17.38</v>
      </c>
      <c r="BR45" s="70">
        <v>17.38</v>
      </c>
      <c r="BS45" s="5">
        <v>17.38</v>
      </c>
      <c r="BT45" s="5">
        <v>17.38</v>
      </c>
      <c r="BU45" s="5">
        <v>17.38</v>
      </c>
      <c r="BV45" s="5">
        <v>17.38</v>
      </c>
      <c r="BW45" s="5">
        <v>17.38</v>
      </c>
      <c r="BX45" s="5">
        <v>17.38</v>
      </c>
    </row>
    <row r="46" spans="1:76" ht="18" customHeight="1">
      <c r="A46" s="61" t="s">
        <v>153</v>
      </c>
      <c r="B46" s="72" t="s">
        <v>153</v>
      </c>
      <c r="C46" s="63">
        <v>0</v>
      </c>
      <c r="D46" s="64">
        <v>13.8188</v>
      </c>
      <c r="E46" s="65">
        <v>0</v>
      </c>
      <c r="F46" s="63">
        <v>0</v>
      </c>
      <c r="G46" s="64">
        <v>10.1592</v>
      </c>
      <c r="H46" s="64">
        <v>9.8935999999999993</v>
      </c>
      <c r="I46" s="63">
        <v>52.548960999999998</v>
      </c>
      <c r="J46" s="63">
        <v>14.4</v>
      </c>
      <c r="K46" s="63">
        <v>52.895000000000003</v>
      </c>
      <c r="L46" s="63">
        <v>46.445880000000002</v>
      </c>
      <c r="M46" s="63">
        <v>29.669899999999998</v>
      </c>
      <c r="N46" s="63">
        <v>0</v>
      </c>
      <c r="O46" s="64">
        <v>12.04</v>
      </c>
      <c r="P46" s="64">
        <v>10.535</v>
      </c>
      <c r="Q46" s="63"/>
      <c r="R46" s="63">
        <v>1.6625700000000001</v>
      </c>
      <c r="S46" s="63">
        <v>33.253974999999997</v>
      </c>
      <c r="T46" s="63">
        <v>9.8760480000000008</v>
      </c>
      <c r="U46" s="63">
        <v>0</v>
      </c>
      <c r="V46" s="63"/>
      <c r="W46" s="63">
        <v>0</v>
      </c>
      <c r="X46" s="63"/>
      <c r="Y46" s="63">
        <v>21.515625</v>
      </c>
      <c r="Z46" s="63">
        <v>244.72</v>
      </c>
      <c r="AA46" s="63">
        <v>0</v>
      </c>
      <c r="AB46" s="63"/>
      <c r="AC46" s="63"/>
      <c r="AD46" s="63">
        <v>11.448</v>
      </c>
      <c r="AE46" s="63">
        <v>587.16700000000003</v>
      </c>
      <c r="AF46" s="63">
        <v>67.599999999999994</v>
      </c>
      <c r="AG46" s="63">
        <v>1.30375</v>
      </c>
      <c r="AH46" s="63">
        <v>182.7276</v>
      </c>
      <c r="AI46" s="63">
        <v>0</v>
      </c>
      <c r="AJ46" s="63">
        <v>14.11</v>
      </c>
      <c r="AK46" s="63">
        <v>33.764000000000003</v>
      </c>
      <c r="AL46" s="63">
        <v>32.625</v>
      </c>
      <c r="AM46" s="63">
        <v>16.426600000000001</v>
      </c>
      <c r="AN46" s="63">
        <v>6.8310000000000004</v>
      </c>
      <c r="AO46" s="63">
        <v>0</v>
      </c>
      <c r="AP46" s="63">
        <v>2.0230000000000001</v>
      </c>
      <c r="AQ46" s="63">
        <v>0</v>
      </c>
      <c r="AR46" s="66"/>
      <c r="AS46" s="63"/>
      <c r="AT46" s="63"/>
      <c r="AU46" s="63">
        <v>3.456</v>
      </c>
      <c r="AV46" s="63">
        <v>1.7417400000000001</v>
      </c>
      <c r="AW46" s="63">
        <v>0</v>
      </c>
      <c r="AX46" s="63">
        <v>5.9684999999999997</v>
      </c>
      <c r="AY46" s="63">
        <v>11.695320000000001</v>
      </c>
      <c r="AZ46" s="63">
        <v>7.6440000000000001</v>
      </c>
      <c r="BA46" s="63">
        <v>0.9425</v>
      </c>
      <c r="BB46" s="63">
        <v>12.330500000000001</v>
      </c>
      <c r="BC46" s="63">
        <v>0</v>
      </c>
      <c r="BD46" s="57"/>
      <c r="BE46" s="67"/>
      <c r="BF46" s="67"/>
      <c r="BG46" s="67"/>
      <c r="BH46" s="67"/>
      <c r="BI46" s="68">
        <v>2.1800000000000002</v>
      </c>
      <c r="BJ46" s="68">
        <v>2.1800000000000002</v>
      </c>
      <c r="BK46" s="68">
        <v>2.1800000000000002</v>
      </c>
      <c r="BL46" s="68">
        <v>2.1800000000000002</v>
      </c>
      <c r="BM46" s="69">
        <f t="shared" si="0"/>
        <v>1563.2390689999995</v>
      </c>
      <c r="BN46" s="67"/>
      <c r="BO46" s="67"/>
      <c r="BP46" s="70">
        <v>2.1800000000000002</v>
      </c>
      <c r="BQ46" s="71">
        <v>2.1800000000000002</v>
      </c>
      <c r="BR46" s="70">
        <v>2.1800000000000002</v>
      </c>
      <c r="BS46" s="5">
        <v>2.1800000000000002</v>
      </c>
      <c r="BT46" s="5">
        <v>2.1800000000000002</v>
      </c>
      <c r="BU46" s="5">
        <v>2.1800000000000002</v>
      </c>
      <c r="BV46" s="5">
        <v>2.1800000000000002</v>
      </c>
      <c r="BW46" s="5">
        <v>2.1800000000000002</v>
      </c>
      <c r="BX46" s="5">
        <v>2.1800000000000002</v>
      </c>
    </row>
    <row r="47" spans="1:76" ht="18" customHeight="1">
      <c r="A47" s="61" t="s">
        <v>154</v>
      </c>
      <c r="B47" s="72" t="s">
        <v>154</v>
      </c>
      <c r="C47" s="63">
        <v>0</v>
      </c>
      <c r="D47" s="64">
        <v>13.8188</v>
      </c>
      <c r="E47" s="65">
        <v>0</v>
      </c>
      <c r="F47" s="63">
        <v>0</v>
      </c>
      <c r="G47" s="64">
        <v>10.1592</v>
      </c>
      <c r="H47" s="64">
        <v>9.8935999999999993</v>
      </c>
      <c r="I47" s="63">
        <v>52.548960999999998</v>
      </c>
      <c r="J47" s="63">
        <v>14.4</v>
      </c>
      <c r="K47" s="63">
        <v>52.895000000000003</v>
      </c>
      <c r="L47" s="63">
        <v>46.445880000000002</v>
      </c>
      <c r="M47" s="63">
        <v>29.669899999999998</v>
      </c>
      <c r="N47" s="63">
        <v>0</v>
      </c>
      <c r="O47" s="64">
        <v>12.04</v>
      </c>
      <c r="P47" s="64">
        <v>10.535</v>
      </c>
      <c r="Q47" s="63"/>
      <c r="R47" s="63">
        <v>1.6625700000000001</v>
      </c>
      <c r="S47" s="63">
        <v>33.253974999999997</v>
      </c>
      <c r="T47" s="63">
        <v>9.8760480000000008</v>
      </c>
      <c r="U47" s="63">
        <v>0</v>
      </c>
      <c r="V47" s="63"/>
      <c r="W47" s="63">
        <v>0</v>
      </c>
      <c r="X47" s="63"/>
      <c r="Y47" s="63">
        <v>21.515625</v>
      </c>
      <c r="Z47" s="63">
        <v>244.72</v>
      </c>
      <c r="AA47" s="63">
        <v>0</v>
      </c>
      <c r="AB47" s="63"/>
      <c r="AC47" s="63"/>
      <c r="AD47" s="63">
        <v>11.448</v>
      </c>
      <c r="AE47" s="63">
        <v>587.16700000000003</v>
      </c>
      <c r="AF47" s="63">
        <v>67.599999999999994</v>
      </c>
      <c r="AG47" s="63">
        <v>1.30375</v>
      </c>
      <c r="AH47" s="63">
        <v>182.7276</v>
      </c>
      <c r="AI47" s="63">
        <v>0</v>
      </c>
      <c r="AJ47" s="63">
        <v>14.11</v>
      </c>
      <c r="AK47" s="63">
        <v>33.764000000000003</v>
      </c>
      <c r="AL47" s="63">
        <v>32.625</v>
      </c>
      <c r="AM47" s="63">
        <v>16.426600000000001</v>
      </c>
      <c r="AN47" s="63">
        <v>6.8310000000000004</v>
      </c>
      <c r="AO47" s="63">
        <v>0</v>
      </c>
      <c r="AP47" s="63">
        <v>2.0230000000000001</v>
      </c>
      <c r="AQ47" s="63">
        <v>0</v>
      </c>
      <c r="AR47" s="66"/>
      <c r="AS47" s="63"/>
      <c r="AT47" s="63"/>
      <c r="AU47" s="63">
        <v>3.456</v>
      </c>
      <c r="AV47" s="63">
        <v>1.7417400000000001</v>
      </c>
      <c r="AW47" s="63">
        <v>0</v>
      </c>
      <c r="AX47" s="63">
        <v>5.9684999999999997</v>
      </c>
      <c r="AY47" s="63">
        <v>11.695320000000001</v>
      </c>
      <c r="AZ47" s="63">
        <v>7.6440000000000001</v>
      </c>
      <c r="BA47" s="63">
        <v>0.9425</v>
      </c>
      <c r="BB47" s="63">
        <v>12.330500000000001</v>
      </c>
      <c r="BC47" s="63">
        <v>0</v>
      </c>
      <c r="BD47" s="57"/>
      <c r="BE47" s="67"/>
      <c r="BF47" s="67"/>
      <c r="BG47" s="67"/>
      <c r="BH47" s="67"/>
      <c r="BI47" s="68">
        <v>0</v>
      </c>
      <c r="BJ47" s="68">
        <v>0</v>
      </c>
      <c r="BK47" s="68">
        <v>0</v>
      </c>
      <c r="BL47" s="68">
        <v>0</v>
      </c>
      <c r="BM47" s="69">
        <f t="shared" si="0"/>
        <v>1563.2390689999995</v>
      </c>
      <c r="BN47" s="67"/>
      <c r="BO47" s="67"/>
      <c r="BP47" s="70">
        <v>0</v>
      </c>
      <c r="BQ47" s="71">
        <v>0</v>
      </c>
      <c r="BR47" s="70">
        <v>0</v>
      </c>
      <c r="BS47" s="5">
        <v>0</v>
      </c>
      <c r="BT47" s="5">
        <v>0</v>
      </c>
      <c r="BU47" s="5">
        <v>0</v>
      </c>
      <c r="BV47" s="5">
        <v>0</v>
      </c>
      <c r="BW47" s="5">
        <v>0</v>
      </c>
      <c r="BX47" s="5">
        <v>0</v>
      </c>
    </row>
    <row r="48" spans="1:76" ht="18" customHeight="1">
      <c r="A48" s="61" t="s">
        <v>155</v>
      </c>
      <c r="B48" s="72" t="s">
        <v>155</v>
      </c>
      <c r="C48" s="63">
        <v>0</v>
      </c>
      <c r="D48" s="64">
        <v>13.711399999999999</v>
      </c>
      <c r="E48" s="65">
        <v>0</v>
      </c>
      <c r="F48" s="63">
        <v>0</v>
      </c>
      <c r="G48" s="64">
        <v>10.1592</v>
      </c>
      <c r="H48" s="64">
        <v>9.8935999999999993</v>
      </c>
      <c r="I48" s="63">
        <v>52.548960999999998</v>
      </c>
      <c r="J48" s="63">
        <v>14.4</v>
      </c>
      <c r="K48" s="63">
        <v>52.895000000000003</v>
      </c>
      <c r="L48" s="63">
        <v>46.445880000000002</v>
      </c>
      <c r="M48" s="63">
        <v>29.669899999999998</v>
      </c>
      <c r="N48" s="63">
        <v>0</v>
      </c>
      <c r="O48" s="64">
        <v>12.04</v>
      </c>
      <c r="P48" s="64">
        <v>10.535</v>
      </c>
      <c r="Q48" s="63"/>
      <c r="R48" s="63">
        <v>1.6625700000000001</v>
      </c>
      <c r="S48" s="63">
        <v>33.253974999999997</v>
      </c>
      <c r="T48" s="63">
        <v>9.8760480000000008</v>
      </c>
      <c r="U48" s="63">
        <v>0</v>
      </c>
      <c r="V48" s="63"/>
      <c r="W48" s="63">
        <v>0</v>
      </c>
      <c r="X48" s="63"/>
      <c r="Y48" s="63">
        <v>21.515625</v>
      </c>
      <c r="Z48" s="63">
        <v>244.72</v>
      </c>
      <c r="AA48" s="63">
        <v>0</v>
      </c>
      <c r="AB48" s="63"/>
      <c r="AC48" s="63"/>
      <c r="AD48" s="63">
        <v>11.448</v>
      </c>
      <c r="AE48" s="63">
        <v>587.16700000000003</v>
      </c>
      <c r="AF48" s="63">
        <v>67.599999999999994</v>
      </c>
      <c r="AG48" s="63">
        <v>1.30375</v>
      </c>
      <c r="AH48" s="63">
        <v>182.7276</v>
      </c>
      <c r="AI48" s="63">
        <v>0</v>
      </c>
      <c r="AJ48" s="63">
        <v>14.11</v>
      </c>
      <c r="AK48" s="63">
        <v>33.764000000000003</v>
      </c>
      <c r="AL48" s="63">
        <v>32.625</v>
      </c>
      <c r="AM48" s="63">
        <v>16.426600000000001</v>
      </c>
      <c r="AN48" s="63">
        <v>6.8310000000000004</v>
      </c>
      <c r="AO48" s="63">
        <v>0</v>
      </c>
      <c r="AP48" s="63">
        <v>2.0230000000000001</v>
      </c>
      <c r="AQ48" s="63">
        <v>0</v>
      </c>
      <c r="AR48" s="66"/>
      <c r="AS48" s="63"/>
      <c r="AT48" s="63"/>
      <c r="AU48" s="63">
        <v>3.456</v>
      </c>
      <c r="AV48" s="63">
        <v>1.7417400000000001</v>
      </c>
      <c r="AW48" s="63">
        <v>0</v>
      </c>
      <c r="AX48" s="63">
        <v>5.9684999999999997</v>
      </c>
      <c r="AY48" s="63">
        <v>11.695320000000001</v>
      </c>
      <c r="AZ48" s="63">
        <v>7.6440000000000001</v>
      </c>
      <c r="BA48" s="63">
        <v>0.9425</v>
      </c>
      <c r="BB48" s="63">
        <v>12.330500000000001</v>
      </c>
      <c r="BC48" s="63">
        <v>0</v>
      </c>
      <c r="BD48" s="57"/>
      <c r="BE48" s="67"/>
      <c r="BF48" s="67"/>
      <c r="BG48" s="67"/>
      <c r="BH48" s="67"/>
      <c r="BI48" s="68">
        <v>2.92</v>
      </c>
      <c r="BJ48" s="68">
        <v>2.92</v>
      </c>
      <c r="BK48" s="68">
        <v>2.92</v>
      </c>
      <c r="BL48" s="68">
        <v>2.92</v>
      </c>
      <c r="BM48" s="69">
        <f t="shared" si="0"/>
        <v>1563.1316689999996</v>
      </c>
      <c r="BN48" s="67"/>
      <c r="BO48" s="67"/>
      <c r="BP48" s="70">
        <v>2.92</v>
      </c>
      <c r="BQ48" s="71">
        <v>2.92</v>
      </c>
      <c r="BR48" s="70">
        <v>2.92</v>
      </c>
      <c r="BS48" s="5">
        <v>2.92</v>
      </c>
      <c r="BT48" s="5">
        <v>2.92</v>
      </c>
      <c r="BU48" s="5">
        <v>2.92</v>
      </c>
      <c r="BV48" s="5">
        <v>2.92</v>
      </c>
      <c r="BW48" s="5">
        <v>2.92</v>
      </c>
      <c r="BX48" s="5">
        <v>2.92</v>
      </c>
    </row>
    <row r="49" spans="1:76" ht="18" customHeight="1">
      <c r="A49" s="61" t="s">
        <v>156</v>
      </c>
      <c r="B49" s="72" t="s">
        <v>156</v>
      </c>
      <c r="C49" s="63">
        <v>0</v>
      </c>
      <c r="D49" s="64">
        <v>13.711399999999999</v>
      </c>
      <c r="E49" s="65">
        <v>0</v>
      </c>
      <c r="F49" s="63">
        <v>0</v>
      </c>
      <c r="G49" s="64">
        <v>10.1592</v>
      </c>
      <c r="H49" s="64">
        <v>9.8935999999999993</v>
      </c>
      <c r="I49" s="63">
        <v>52.548960999999998</v>
      </c>
      <c r="J49" s="63">
        <v>14.4</v>
      </c>
      <c r="K49" s="63">
        <v>52.895000000000003</v>
      </c>
      <c r="L49" s="63">
        <v>46.445880000000002</v>
      </c>
      <c r="M49" s="63">
        <v>29.669899999999998</v>
      </c>
      <c r="N49" s="63">
        <v>0</v>
      </c>
      <c r="O49" s="64">
        <v>12.04</v>
      </c>
      <c r="P49" s="64">
        <v>10.535</v>
      </c>
      <c r="Q49" s="63"/>
      <c r="R49" s="63">
        <v>1.6625700000000001</v>
      </c>
      <c r="S49" s="63">
        <v>33.253974999999997</v>
      </c>
      <c r="T49" s="63">
        <v>9.8760480000000008</v>
      </c>
      <c r="U49" s="63">
        <v>0</v>
      </c>
      <c r="V49" s="63"/>
      <c r="W49" s="63">
        <v>0</v>
      </c>
      <c r="X49" s="63"/>
      <c r="Y49" s="63">
        <v>21.515625</v>
      </c>
      <c r="Z49" s="63">
        <v>244.72</v>
      </c>
      <c r="AA49" s="63">
        <v>0</v>
      </c>
      <c r="AB49" s="63"/>
      <c r="AC49" s="63"/>
      <c r="AD49" s="63">
        <v>11.448</v>
      </c>
      <c r="AE49" s="63">
        <v>587.16700000000003</v>
      </c>
      <c r="AF49" s="63">
        <v>67.599999999999994</v>
      </c>
      <c r="AG49" s="63">
        <v>1.30375</v>
      </c>
      <c r="AH49" s="63">
        <v>182.7276</v>
      </c>
      <c r="AI49" s="63">
        <v>0</v>
      </c>
      <c r="AJ49" s="63">
        <v>14.11</v>
      </c>
      <c r="AK49" s="63">
        <v>33.764000000000003</v>
      </c>
      <c r="AL49" s="63">
        <v>32.625</v>
      </c>
      <c r="AM49" s="63">
        <v>16.426600000000001</v>
      </c>
      <c r="AN49" s="63">
        <v>6.8310000000000004</v>
      </c>
      <c r="AO49" s="63">
        <v>0</v>
      </c>
      <c r="AP49" s="63">
        <v>2.0230000000000001</v>
      </c>
      <c r="AQ49" s="63">
        <v>0</v>
      </c>
      <c r="AR49" s="66"/>
      <c r="AS49" s="63"/>
      <c r="AT49" s="63"/>
      <c r="AU49" s="63">
        <v>3.456</v>
      </c>
      <c r="AV49" s="63">
        <v>1.7417400000000001</v>
      </c>
      <c r="AW49" s="63">
        <v>0</v>
      </c>
      <c r="AX49" s="63">
        <v>5.9684999999999997</v>
      </c>
      <c r="AY49" s="63">
        <v>11.695320000000001</v>
      </c>
      <c r="AZ49" s="63">
        <v>7.6440000000000001</v>
      </c>
      <c r="BA49" s="63">
        <v>0.9425</v>
      </c>
      <c r="BB49" s="63">
        <v>12.330500000000001</v>
      </c>
      <c r="BC49" s="63">
        <v>0</v>
      </c>
      <c r="BD49" s="57"/>
      <c r="BE49" s="67"/>
      <c r="BF49" s="67"/>
      <c r="BG49" s="67"/>
      <c r="BH49" s="67"/>
      <c r="BI49" s="68">
        <v>12</v>
      </c>
      <c r="BJ49" s="68">
        <v>10</v>
      </c>
      <c r="BK49" s="68">
        <v>10</v>
      </c>
      <c r="BL49" s="68">
        <v>10</v>
      </c>
      <c r="BM49" s="69">
        <f t="shared" si="0"/>
        <v>1563.1316689999996</v>
      </c>
      <c r="BN49" s="67"/>
      <c r="BO49" s="67"/>
      <c r="BP49" s="70">
        <v>8</v>
      </c>
      <c r="BQ49" s="71">
        <v>8</v>
      </c>
      <c r="BR49" s="70">
        <v>4</v>
      </c>
      <c r="BS49" s="5">
        <v>4</v>
      </c>
      <c r="BT49" s="5">
        <v>4</v>
      </c>
      <c r="BU49" s="5">
        <v>4</v>
      </c>
      <c r="BV49" s="5">
        <v>2</v>
      </c>
      <c r="BW49" s="5">
        <v>2</v>
      </c>
      <c r="BX49" s="5">
        <v>2</v>
      </c>
    </row>
    <row r="50" spans="1:76" ht="18" customHeight="1">
      <c r="A50" s="61" t="s">
        <v>157</v>
      </c>
      <c r="B50" s="72" t="s">
        <v>157</v>
      </c>
      <c r="C50" s="63">
        <v>0</v>
      </c>
      <c r="D50" s="64">
        <v>13.639799999999999</v>
      </c>
      <c r="E50" s="65">
        <v>0</v>
      </c>
      <c r="F50" s="63">
        <v>0</v>
      </c>
      <c r="G50" s="64">
        <v>10.1592</v>
      </c>
      <c r="H50" s="64">
        <v>9.8935999999999993</v>
      </c>
      <c r="I50" s="63">
        <v>52.548960999999998</v>
      </c>
      <c r="J50" s="63">
        <v>14.4</v>
      </c>
      <c r="K50" s="63">
        <v>52.895000000000003</v>
      </c>
      <c r="L50" s="63">
        <v>46.445880000000002</v>
      </c>
      <c r="M50" s="63">
        <v>29.669899999999998</v>
      </c>
      <c r="N50" s="63">
        <v>0</v>
      </c>
      <c r="O50" s="64">
        <v>12.04</v>
      </c>
      <c r="P50" s="64">
        <v>10.535</v>
      </c>
      <c r="Q50" s="63"/>
      <c r="R50" s="63">
        <v>1.6625700000000001</v>
      </c>
      <c r="S50" s="63">
        <v>34.403975000000003</v>
      </c>
      <c r="T50" s="63">
        <v>9.8760480000000008</v>
      </c>
      <c r="U50" s="63">
        <v>0</v>
      </c>
      <c r="V50" s="63"/>
      <c r="W50" s="63">
        <v>0</v>
      </c>
      <c r="X50" s="63"/>
      <c r="Y50" s="63">
        <v>21.515625</v>
      </c>
      <c r="Z50" s="63">
        <v>244.72</v>
      </c>
      <c r="AA50" s="63">
        <v>0</v>
      </c>
      <c r="AB50" s="63"/>
      <c r="AC50" s="63"/>
      <c r="AD50" s="63">
        <v>11.448</v>
      </c>
      <c r="AE50" s="63">
        <v>587.16700000000003</v>
      </c>
      <c r="AF50" s="63">
        <v>67.599999999999994</v>
      </c>
      <c r="AG50" s="63">
        <v>1.30375</v>
      </c>
      <c r="AH50" s="63">
        <v>182.7276</v>
      </c>
      <c r="AI50" s="63">
        <v>0</v>
      </c>
      <c r="AJ50" s="63">
        <v>14.11</v>
      </c>
      <c r="AK50" s="63">
        <v>33.764000000000003</v>
      </c>
      <c r="AL50" s="63">
        <v>32.625</v>
      </c>
      <c r="AM50" s="63">
        <v>16.426600000000001</v>
      </c>
      <c r="AN50" s="63">
        <v>6.8310000000000004</v>
      </c>
      <c r="AO50" s="63">
        <v>0</v>
      </c>
      <c r="AP50" s="63">
        <v>2.0230000000000001</v>
      </c>
      <c r="AQ50" s="63">
        <v>0</v>
      </c>
      <c r="AR50" s="66"/>
      <c r="AS50" s="63"/>
      <c r="AT50" s="63"/>
      <c r="AU50" s="63">
        <v>3.456</v>
      </c>
      <c r="AV50" s="63">
        <v>1.7417400000000001</v>
      </c>
      <c r="AW50" s="63">
        <v>0</v>
      </c>
      <c r="AX50" s="63">
        <v>5.9684999999999997</v>
      </c>
      <c r="AY50" s="63">
        <v>11.695320000000001</v>
      </c>
      <c r="AZ50" s="63">
        <v>7.6440000000000001</v>
      </c>
      <c r="BA50" s="63">
        <v>0.9425</v>
      </c>
      <c r="BB50" s="63">
        <v>12.330500000000001</v>
      </c>
      <c r="BC50" s="63">
        <v>0</v>
      </c>
      <c r="BD50" s="57"/>
      <c r="BE50" s="67"/>
      <c r="BF50" s="67"/>
      <c r="BG50" s="67"/>
      <c r="BH50" s="67"/>
      <c r="BI50" s="68">
        <v>0</v>
      </c>
      <c r="BJ50" s="68">
        <v>0</v>
      </c>
      <c r="BK50" s="68">
        <v>0</v>
      </c>
      <c r="BL50" s="68">
        <v>0</v>
      </c>
      <c r="BM50" s="69">
        <f t="shared" si="0"/>
        <v>1564.2100689999995</v>
      </c>
      <c r="BN50" s="67"/>
      <c r="BO50" s="67"/>
      <c r="BP50" s="70">
        <v>0</v>
      </c>
      <c r="BQ50" s="71">
        <v>0</v>
      </c>
      <c r="BR50" s="70">
        <v>0</v>
      </c>
      <c r="BS50" s="5">
        <v>0</v>
      </c>
      <c r="BT50" s="5">
        <v>0</v>
      </c>
      <c r="BU50" s="5">
        <v>0</v>
      </c>
      <c r="BV50" s="5">
        <v>0</v>
      </c>
      <c r="BW50" s="5">
        <v>0</v>
      </c>
      <c r="BX50" s="5">
        <v>0</v>
      </c>
    </row>
    <row r="51" spans="1:76" ht="18" customHeight="1">
      <c r="A51" s="61" t="s">
        <v>158</v>
      </c>
      <c r="B51" s="72" t="s">
        <v>158</v>
      </c>
      <c r="C51" s="63">
        <v>0</v>
      </c>
      <c r="D51" s="64">
        <v>13.639799999999999</v>
      </c>
      <c r="E51" s="65">
        <v>0</v>
      </c>
      <c r="F51" s="63">
        <v>0</v>
      </c>
      <c r="G51" s="64">
        <v>10.1592</v>
      </c>
      <c r="H51" s="64">
        <v>9.8935999999999993</v>
      </c>
      <c r="I51" s="63">
        <v>52.548960999999998</v>
      </c>
      <c r="J51" s="63">
        <v>14.4</v>
      </c>
      <c r="K51" s="63">
        <v>52.895000000000003</v>
      </c>
      <c r="L51" s="63">
        <v>46.445880000000002</v>
      </c>
      <c r="M51" s="63">
        <v>29.669899999999998</v>
      </c>
      <c r="N51" s="63">
        <v>0</v>
      </c>
      <c r="O51" s="64">
        <v>12.04</v>
      </c>
      <c r="P51" s="64">
        <v>10.535</v>
      </c>
      <c r="Q51" s="63"/>
      <c r="R51" s="63">
        <v>1.6625700000000001</v>
      </c>
      <c r="S51" s="63">
        <v>33.253974999999997</v>
      </c>
      <c r="T51" s="63">
        <v>9.8760480000000008</v>
      </c>
      <c r="U51" s="63">
        <v>0</v>
      </c>
      <c r="V51" s="63"/>
      <c r="W51" s="63">
        <v>0</v>
      </c>
      <c r="X51" s="63"/>
      <c r="Y51" s="63">
        <v>21.515625</v>
      </c>
      <c r="Z51" s="63">
        <v>244.72</v>
      </c>
      <c r="AA51" s="63">
        <v>0</v>
      </c>
      <c r="AB51" s="63"/>
      <c r="AC51" s="63"/>
      <c r="AD51" s="63">
        <v>11.448</v>
      </c>
      <c r="AE51" s="63">
        <v>587.16700000000003</v>
      </c>
      <c r="AF51" s="63">
        <v>67.599999999999994</v>
      </c>
      <c r="AG51" s="63">
        <v>1.30375</v>
      </c>
      <c r="AH51" s="63">
        <v>182.7276</v>
      </c>
      <c r="AI51" s="63">
        <v>0</v>
      </c>
      <c r="AJ51" s="63">
        <v>14.11</v>
      </c>
      <c r="AK51" s="63">
        <v>33.764000000000003</v>
      </c>
      <c r="AL51" s="63">
        <v>32.625</v>
      </c>
      <c r="AM51" s="63">
        <v>16.426600000000001</v>
      </c>
      <c r="AN51" s="63">
        <v>6.9794999999999998</v>
      </c>
      <c r="AO51" s="63">
        <v>0</v>
      </c>
      <c r="AP51" s="63">
        <v>2.0230000000000001</v>
      </c>
      <c r="AQ51" s="63">
        <v>0</v>
      </c>
      <c r="AR51" s="66"/>
      <c r="AS51" s="63"/>
      <c r="AT51" s="63"/>
      <c r="AU51" s="63">
        <v>3.456</v>
      </c>
      <c r="AV51" s="63">
        <v>1.7417400000000001</v>
      </c>
      <c r="AW51" s="63">
        <v>0</v>
      </c>
      <c r="AX51" s="63">
        <v>5.9684999999999997</v>
      </c>
      <c r="AY51" s="63">
        <v>11.695320000000001</v>
      </c>
      <c r="AZ51" s="63">
        <v>7.6440000000000001</v>
      </c>
      <c r="BA51" s="63">
        <v>0.9425</v>
      </c>
      <c r="BB51" s="63">
        <v>12.330500000000001</v>
      </c>
      <c r="BC51" s="63">
        <v>0</v>
      </c>
      <c r="BD51" s="57"/>
      <c r="BE51" s="67"/>
      <c r="BF51" s="67"/>
      <c r="BG51" s="67"/>
      <c r="BH51" s="67"/>
      <c r="BI51" s="68">
        <v>0</v>
      </c>
      <c r="BJ51" s="68">
        <v>0</v>
      </c>
      <c r="BK51" s="68">
        <v>0</v>
      </c>
      <c r="BL51" s="68">
        <v>0</v>
      </c>
      <c r="BM51" s="69">
        <f t="shared" si="0"/>
        <v>1563.2085689999994</v>
      </c>
      <c r="BN51" s="67"/>
      <c r="BO51" s="67"/>
      <c r="BP51" s="70">
        <v>0</v>
      </c>
      <c r="BQ51" s="71">
        <v>0</v>
      </c>
      <c r="BR51" s="70">
        <v>0</v>
      </c>
      <c r="BS51" s="5">
        <v>0</v>
      </c>
      <c r="BT51" s="5">
        <v>0</v>
      </c>
      <c r="BU51" s="5">
        <v>0</v>
      </c>
      <c r="BV51" s="5">
        <v>0</v>
      </c>
      <c r="BW51" s="5">
        <v>0</v>
      </c>
      <c r="BX51" s="5">
        <v>0</v>
      </c>
    </row>
    <row r="52" spans="1:76" ht="18" customHeight="1">
      <c r="A52" s="61" t="s">
        <v>159</v>
      </c>
      <c r="B52" s="72" t="s">
        <v>159</v>
      </c>
      <c r="C52" s="63">
        <v>0</v>
      </c>
      <c r="D52" s="64">
        <v>13.460800000000001</v>
      </c>
      <c r="E52" s="65">
        <v>0</v>
      </c>
      <c r="F52" s="63">
        <v>0</v>
      </c>
      <c r="G52" s="64">
        <v>10.1592</v>
      </c>
      <c r="H52" s="64">
        <v>9.8935999999999993</v>
      </c>
      <c r="I52" s="63">
        <v>52.548960999999998</v>
      </c>
      <c r="J52" s="63">
        <v>14.4</v>
      </c>
      <c r="K52" s="63">
        <v>52.895000000000003</v>
      </c>
      <c r="L52" s="63">
        <v>46.445880000000002</v>
      </c>
      <c r="M52" s="63">
        <v>29.669899999999998</v>
      </c>
      <c r="N52" s="63">
        <v>0</v>
      </c>
      <c r="O52" s="64">
        <v>12.04</v>
      </c>
      <c r="P52" s="64">
        <v>10.535</v>
      </c>
      <c r="Q52" s="63"/>
      <c r="R52" s="63">
        <v>1.6625700000000001</v>
      </c>
      <c r="S52" s="63">
        <v>33.253974999999997</v>
      </c>
      <c r="T52" s="63">
        <v>9.8760480000000008</v>
      </c>
      <c r="U52" s="63">
        <v>0</v>
      </c>
      <c r="V52" s="63"/>
      <c r="W52" s="63">
        <v>0</v>
      </c>
      <c r="X52" s="63"/>
      <c r="Y52" s="63">
        <v>21.515625</v>
      </c>
      <c r="Z52" s="63">
        <v>244.72</v>
      </c>
      <c r="AA52" s="63">
        <v>0</v>
      </c>
      <c r="AB52" s="63"/>
      <c r="AC52" s="63"/>
      <c r="AD52" s="63">
        <v>11.448</v>
      </c>
      <c r="AE52" s="63">
        <v>587.16700000000003</v>
      </c>
      <c r="AF52" s="63">
        <v>15.6</v>
      </c>
      <c r="AG52" s="63">
        <v>1.30375</v>
      </c>
      <c r="AH52" s="63">
        <v>182.7276</v>
      </c>
      <c r="AI52" s="63">
        <v>0</v>
      </c>
      <c r="AJ52" s="63">
        <v>14.11</v>
      </c>
      <c r="AK52" s="63">
        <v>33.764000000000003</v>
      </c>
      <c r="AL52" s="63">
        <v>32.625</v>
      </c>
      <c r="AM52" s="63">
        <v>16.426600000000001</v>
      </c>
      <c r="AN52" s="63">
        <v>6.8310000000000004</v>
      </c>
      <c r="AO52" s="63">
        <v>0</v>
      </c>
      <c r="AP52" s="63">
        <v>2.0230000000000001</v>
      </c>
      <c r="AQ52" s="63">
        <v>0</v>
      </c>
      <c r="AR52" s="66"/>
      <c r="AS52" s="63"/>
      <c r="AT52" s="63"/>
      <c r="AU52" s="63">
        <v>3.456</v>
      </c>
      <c r="AV52" s="63">
        <v>1.7417400000000001</v>
      </c>
      <c r="AW52" s="63">
        <v>0</v>
      </c>
      <c r="AX52" s="63">
        <v>5.9684999999999997</v>
      </c>
      <c r="AY52" s="63">
        <v>11.695320000000001</v>
      </c>
      <c r="AZ52" s="63">
        <v>7.6440000000000001</v>
      </c>
      <c r="BA52" s="63">
        <v>0.9425</v>
      </c>
      <c r="BB52" s="63">
        <v>12.330500000000001</v>
      </c>
      <c r="BC52" s="63">
        <v>0</v>
      </c>
      <c r="BD52" s="57"/>
      <c r="BE52" s="67"/>
      <c r="BF52" s="67"/>
      <c r="BG52" s="67"/>
      <c r="BH52" s="67"/>
      <c r="BI52" s="68">
        <v>3.26</v>
      </c>
      <c r="BJ52" s="68">
        <v>3.26</v>
      </c>
      <c r="BK52" s="68">
        <v>3.26</v>
      </c>
      <c r="BL52" s="68">
        <v>3.26</v>
      </c>
      <c r="BM52" s="69">
        <f t="shared" si="0"/>
        <v>1510.8810689999993</v>
      </c>
      <c r="BN52" s="67"/>
      <c r="BO52" s="67"/>
      <c r="BP52" s="70">
        <v>2.11</v>
      </c>
      <c r="BQ52" s="71">
        <v>2.11</v>
      </c>
      <c r="BR52" s="70">
        <v>2.11</v>
      </c>
      <c r="BS52" s="5">
        <v>2.11</v>
      </c>
      <c r="BT52" s="5">
        <v>2.11</v>
      </c>
      <c r="BU52" s="5">
        <v>2.2999999999999998</v>
      </c>
      <c r="BV52" s="5">
        <v>2.2999999999999998</v>
      </c>
      <c r="BW52" s="5">
        <v>2.2999999999999998</v>
      </c>
      <c r="BX52" s="5">
        <v>2.2999999999999998</v>
      </c>
    </row>
    <row r="53" spans="1:76" ht="18" customHeight="1">
      <c r="A53" s="61" t="s">
        <v>160</v>
      </c>
      <c r="B53" s="72" t="s">
        <v>160</v>
      </c>
      <c r="C53" s="63">
        <v>0</v>
      </c>
      <c r="D53" s="64">
        <v>13.425000000000001</v>
      </c>
      <c r="E53" s="65">
        <v>0</v>
      </c>
      <c r="F53" s="63">
        <v>0</v>
      </c>
      <c r="G53" s="64">
        <v>10.1592</v>
      </c>
      <c r="H53" s="64">
        <v>9.8935999999999993</v>
      </c>
      <c r="I53" s="63">
        <v>52.548960999999998</v>
      </c>
      <c r="J53" s="63">
        <v>14.4</v>
      </c>
      <c r="K53" s="63">
        <v>52.895000000000003</v>
      </c>
      <c r="L53" s="63">
        <v>46.445880000000002</v>
      </c>
      <c r="M53" s="63">
        <v>29.669899999999998</v>
      </c>
      <c r="N53" s="63">
        <v>0</v>
      </c>
      <c r="O53" s="64">
        <v>12.04</v>
      </c>
      <c r="P53" s="64">
        <v>10.535</v>
      </c>
      <c r="Q53" s="63"/>
      <c r="R53" s="63">
        <v>1.6625700000000001</v>
      </c>
      <c r="S53" s="63">
        <v>33.253974999999997</v>
      </c>
      <c r="T53" s="63">
        <v>9.8760480000000008</v>
      </c>
      <c r="U53" s="63">
        <v>0</v>
      </c>
      <c r="V53" s="63"/>
      <c r="W53" s="63">
        <v>0</v>
      </c>
      <c r="X53" s="63"/>
      <c r="Y53" s="63">
        <v>21.515625</v>
      </c>
      <c r="Z53" s="63">
        <v>244.72</v>
      </c>
      <c r="AA53" s="63">
        <v>0</v>
      </c>
      <c r="AB53" s="63"/>
      <c r="AC53" s="63"/>
      <c r="AD53" s="63">
        <v>11.448</v>
      </c>
      <c r="AE53" s="63">
        <v>587.16700000000003</v>
      </c>
      <c r="AF53" s="63">
        <v>3.25</v>
      </c>
      <c r="AG53" s="63">
        <v>1.30375</v>
      </c>
      <c r="AH53" s="63">
        <v>182.7276</v>
      </c>
      <c r="AI53" s="63">
        <v>0</v>
      </c>
      <c r="AJ53" s="63">
        <v>14.11</v>
      </c>
      <c r="AK53" s="63">
        <v>33.764000000000003</v>
      </c>
      <c r="AL53" s="63">
        <v>32.625</v>
      </c>
      <c r="AM53" s="63">
        <v>16.426600000000001</v>
      </c>
      <c r="AN53" s="63">
        <v>6.8310000000000004</v>
      </c>
      <c r="AO53" s="63">
        <v>0</v>
      </c>
      <c r="AP53" s="63">
        <v>2.0230000000000001</v>
      </c>
      <c r="AQ53" s="63">
        <v>0</v>
      </c>
      <c r="AR53" s="66"/>
      <c r="AS53" s="63"/>
      <c r="AT53" s="63"/>
      <c r="AU53" s="63">
        <v>3.456</v>
      </c>
      <c r="AV53" s="63">
        <v>1.7417400000000001</v>
      </c>
      <c r="AW53" s="63">
        <v>0</v>
      </c>
      <c r="AX53" s="63">
        <v>5.9684999999999997</v>
      </c>
      <c r="AY53" s="63">
        <v>11.695320000000001</v>
      </c>
      <c r="AZ53" s="63">
        <v>7.6440000000000001</v>
      </c>
      <c r="BA53" s="63">
        <v>0.9425</v>
      </c>
      <c r="BB53" s="63">
        <v>12.330500000000001</v>
      </c>
      <c r="BC53" s="63">
        <v>0</v>
      </c>
      <c r="BD53" s="57"/>
      <c r="BE53" s="67"/>
      <c r="BF53" s="67"/>
      <c r="BG53" s="67"/>
      <c r="BH53" s="67"/>
      <c r="BI53" s="68">
        <v>0</v>
      </c>
      <c r="BJ53" s="68">
        <v>0</v>
      </c>
      <c r="BK53" s="68">
        <v>0</v>
      </c>
      <c r="BL53" s="68">
        <v>0</v>
      </c>
      <c r="BM53" s="69">
        <f t="shared" si="0"/>
        <v>1498.4952689999996</v>
      </c>
      <c r="BN53" s="67"/>
      <c r="BO53" s="67"/>
      <c r="BP53" s="70">
        <v>0</v>
      </c>
      <c r="BQ53" s="71">
        <v>0</v>
      </c>
      <c r="BR53" s="70">
        <v>0</v>
      </c>
      <c r="BS53" s="5">
        <v>0</v>
      </c>
      <c r="BT53" s="5">
        <v>0</v>
      </c>
      <c r="BU53" s="5">
        <v>0</v>
      </c>
      <c r="BV53" s="5">
        <v>0</v>
      </c>
      <c r="BW53" s="5">
        <v>0</v>
      </c>
      <c r="BX53" s="5">
        <v>0</v>
      </c>
    </row>
    <row r="54" spans="1:76" ht="18" customHeight="1">
      <c r="A54" s="61" t="s">
        <v>161</v>
      </c>
      <c r="B54" s="72" t="s">
        <v>161</v>
      </c>
      <c r="C54" s="63">
        <v>0</v>
      </c>
      <c r="D54" s="64">
        <v>13.353400000000001</v>
      </c>
      <c r="E54" s="65">
        <v>0</v>
      </c>
      <c r="F54" s="63">
        <v>0</v>
      </c>
      <c r="G54" s="64">
        <v>10.1592</v>
      </c>
      <c r="H54" s="64">
        <v>9.8935999999999993</v>
      </c>
      <c r="I54" s="63">
        <v>52.548960999999998</v>
      </c>
      <c r="J54" s="63">
        <v>14.4</v>
      </c>
      <c r="K54" s="63">
        <v>52.895000000000003</v>
      </c>
      <c r="L54" s="63">
        <v>46.445880000000002</v>
      </c>
      <c r="M54" s="63">
        <v>29.669899999999998</v>
      </c>
      <c r="N54" s="63">
        <v>0</v>
      </c>
      <c r="O54" s="64">
        <v>12.04</v>
      </c>
      <c r="P54" s="64">
        <v>10.535</v>
      </c>
      <c r="Q54" s="63"/>
      <c r="R54" s="63">
        <v>1.6625700000000001</v>
      </c>
      <c r="S54" s="63">
        <v>33.253974999999997</v>
      </c>
      <c r="T54" s="63">
        <v>9.8760480000000008</v>
      </c>
      <c r="U54" s="63">
        <v>0</v>
      </c>
      <c r="V54" s="63"/>
      <c r="W54" s="63">
        <v>0</v>
      </c>
      <c r="X54" s="63"/>
      <c r="Y54" s="63">
        <v>21.515625</v>
      </c>
      <c r="Z54" s="63">
        <v>244.72</v>
      </c>
      <c r="AA54" s="63">
        <v>0</v>
      </c>
      <c r="AB54" s="63"/>
      <c r="AC54" s="63"/>
      <c r="AD54" s="63">
        <v>11.448</v>
      </c>
      <c r="AE54" s="63">
        <v>587.16700000000003</v>
      </c>
      <c r="AF54" s="63">
        <v>3.25</v>
      </c>
      <c r="AG54" s="63">
        <v>1.30375</v>
      </c>
      <c r="AH54" s="63">
        <v>182.7276</v>
      </c>
      <c r="AI54" s="63">
        <v>0</v>
      </c>
      <c r="AJ54" s="63">
        <v>14.11</v>
      </c>
      <c r="AK54" s="63">
        <v>33.764000000000003</v>
      </c>
      <c r="AL54" s="63">
        <v>32.625</v>
      </c>
      <c r="AM54" s="63">
        <v>16.426600000000001</v>
      </c>
      <c r="AN54" s="63">
        <v>6.8310000000000004</v>
      </c>
      <c r="AO54" s="63">
        <v>0</v>
      </c>
      <c r="AP54" s="63">
        <v>2.0230000000000001</v>
      </c>
      <c r="AQ54" s="63">
        <v>0</v>
      </c>
      <c r="AR54" s="66"/>
      <c r="AS54" s="63"/>
      <c r="AT54" s="63"/>
      <c r="AU54" s="63">
        <v>3.456</v>
      </c>
      <c r="AV54" s="63">
        <v>1.7417400000000001</v>
      </c>
      <c r="AW54" s="63">
        <v>0</v>
      </c>
      <c r="AX54" s="63">
        <v>5.9684999999999997</v>
      </c>
      <c r="AY54" s="63">
        <v>11.695320000000001</v>
      </c>
      <c r="AZ54" s="63">
        <v>7.6440000000000001</v>
      </c>
      <c r="BA54" s="63">
        <v>0.9425</v>
      </c>
      <c r="BB54" s="63">
        <v>12.330500000000001</v>
      </c>
      <c r="BC54" s="63">
        <v>0</v>
      </c>
      <c r="BD54" s="57"/>
      <c r="BE54" s="67"/>
      <c r="BF54" s="67"/>
      <c r="BG54" s="67"/>
      <c r="BH54" s="67"/>
      <c r="BI54" s="68">
        <v>3.5</v>
      </c>
      <c r="BJ54" s="68">
        <v>3.5</v>
      </c>
      <c r="BK54" s="68">
        <v>3.5</v>
      </c>
      <c r="BL54" s="68">
        <v>3.5</v>
      </c>
      <c r="BM54" s="69">
        <f t="shared" si="0"/>
        <v>1498.4236689999996</v>
      </c>
      <c r="BN54" s="67"/>
      <c r="BO54" s="67"/>
      <c r="BP54" s="70">
        <v>3.5</v>
      </c>
      <c r="BQ54" s="71">
        <v>3.5</v>
      </c>
      <c r="BR54" s="70">
        <v>3.5</v>
      </c>
      <c r="BS54" s="5">
        <v>3.5</v>
      </c>
      <c r="BT54" s="5">
        <v>3.5</v>
      </c>
      <c r="BU54" s="5">
        <v>3.5</v>
      </c>
      <c r="BV54" s="5">
        <v>3.5</v>
      </c>
      <c r="BW54" s="5">
        <v>3.5</v>
      </c>
      <c r="BX54" s="5">
        <v>3.5</v>
      </c>
    </row>
    <row r="55" spans="1:76" ht="18" customHeight="1">
      <c r="A55" s="61" t="s">
        <v>162</v>
      </c>
      <c r="B55" s="72" t="s">
        <v>162</v>
      </c>
      <c r="C55" s="63">
        <v>0</v>
      </c>
      <c r="D55" s="64">
        <v>13.317600000000001</v>
      </c>
      <c r="E55" s="65">
        <v>0</v>
      </c>
      <c r="F55" s="63">
        <v>0</v>
      </c>
      <c r="G55" s="64">
        <v>10.1592</v>
      </c>
      <c r="H55" s="64">
        <v>9.8935999999999993</v>
      </c>
      <c r="I55" s="63">
        <v>52.548960999999998</v>
      </c>
      <c r="J55" s="63">
        <v>14.4</v>
      </c>
      <c r="K55" s="63">
        <v>52.895000000000003</v>
      </c>
      <c r="L55" s="63">
        <v>46.445880000000002</v>
      </c>
      <c r="M55" s="63">
        <v>29.669899999999998</v>
      </c>
      <c r="N55" s="63">
        <v>0</v>
      </c>
      <c r="O55" s="64">
        <v>12.04</v>
      </c>
      <c r="P55" s="64">
        <v>10.535</v>
      </c>
      <c r="Q55" s="63"/>
      <c r="R55" s="63">
        <v>1.6625700000000001</v>
      </c>
      <c r="S55" s="63">
        <v>33.253974999999997</v>
      </c>
      <c r="T55" s="63">
        <v>9.8760480000000008</v>
      </c>
      <c r="U55" s="63">
        <v>0</v>
      </c>
      <c r="V55" s="63"/>
      <c r="W55" s="63">
        <v>0</v>
      </c>
      <c r="X55" s="63"/>
      <c r="Y55" s="63">
        <v>21.515625</v>
      </c>
      <c r="Z55" s="63">
        <v>244.72</v>
      </c>
      <c r="AA55" s="63">
        <v>0</v>
      </c>
      <c r="AB55" s="63"/>
      <c r="AC55" s="63"/>
      <c r="AD55" s="63">
        <v>11.448</v>
      </c>
      <c r="AE55" s="63">
        <v>587.16700000000003</v>
      </c>
      <c r="AF55" s="63">
        <v>3.25</v>
      </c>
      <c r="AG55" s="63">
        <v>1.30375</v>
      </c>
      <c r="AH55" s="63">
        <v>182.7276</v>
      </c>
      <c r="AI55" s="63">
        <v>0</v>
      </c>
      <c r="AJ55" s="63">
        <v>14.11</v>
      </c>
      <c r="AK55" s="63">
        <v>33.764000000000003</v>
      </c>
      <c r="AL55" s="63">
        <v>32.625</v>
      </c>
      <c r="AM55" s="63">
        <v>16.426600000000001</v>
      </c>
      <c r="AN55" s="63">
        <v>6.8310000000000004</v>
      </c>
      <c r="AO55" s="63">
        <v>0</v>
      </c>
      <c r="AP55" s="63">
        <v>2.0230000000000001</v>
      </c>
      <c r="AQ55" s="63">
        <v>0</v>
      </c>
      <c r="AR55" s="66"/>
      <c r="AS55" s="63"/>
      <c r="AT55" s="63"/>
      <c r="AU55" s="63">
        <v>3.456</v>
      </c>
      <c r="AV55" s="63">
        <v>1.7417400000000001</v>
      </c>
      <c r="AW55" s="63">
        <v>0</v>
      </c>
      <c r="AX55" s="63">
        <v>5.9684999999999997</v>
      </c>
      <c r="AY55" s="63">
        <v>11.695320000000001</v>
      </c>
      <c r="AZ55" s="63">
        <v>7.6440000000000001</v>
      </c>
      <c r="BA55" s="63">
        <v>0.9425</v>
      </c>
      <c r="BB55" s="63">
        <v>12.330500000000001</v>
      </c>
      <c r="BC55" s="63">
        <v>0</v>
      </c>
      <c r="BD55" s="57"/>
      <c r="BE55" s="67"/>
      <c r="BF55" s="67"/>
      <c r="BG55" s="67"/>
      <c r="BH55" s="67"/>
      <c r="BI55" s="68">
        <v>12.4</v>
      </c>
      <c r="BJ55" s="68">
        <v>12.4</v>
      </c>
      <c r="BK55" s="68">
        <v>12.4</v>
      </c>
      <c r="BL55" s="68">
        <v>12.4</v>
      </c>
      <c r="BM55" s="69">
        <f t="shared" si="0"/>
        <v>1498.3878689999995</v>
      </c>
      <c r="BN55" s="67"/>
      <c r="BO55" s="67"/>
      <c r="BP55" s="70">
        <v>12.4</v>
      </c>
      <c r="BQ55" s="71">
        <v>12.4</v>
      </c>
      <c r="BR55" s="70">
        <v>12.4</v>
      </c>
      <c r="BS55" s="5">
        <v>12.4</v>
      </c>
      <c r="BT55" s="5">
        <v>12.4</v>
      </c>
      <c r="BU55" s="5">
        <v>12.4</v>
      </c>
      <c r="BV55" s="5">
        <v>12.4</v>
      </c>
      <c r="BW55" s="5">
        <v>12.4</v>
      </c>
      <c r="BX55" s="5">
        <v>12.4</v>
      </c>
    </row>
    <row r="56" spans="1:76" ht="18" customHeight="1" thickBot="1">
      <c r="A56" s="73" t="s">
        <v>163</v>
      </c>
      <c r="B56" s="72" t="s">
        <v>163</v>
      </c>
      <c r="C56" s="63">
        <v>0</v>
      </c>
      <c r="D56" s="64">
        <v>13.317600000000001</v>
      </c>
      <c r="E56" s="65">
        <v>0</v>
      </c>
      <c r="F56" s="63">
        <v>0</v>
      </c>
      <c r="G56" s="64">
        <v>10.1592</v>
      </c>
      <c r="H56" s="64">
        <v>9.8935999999999993</v>
      </c>
      <c r="I56" s="63">
        <v>52.548960999999998</v>
      </c>
      <c r="J56" s="74">
        <v>14.4</v>
      </c>
      <c r="K56" s="63">
        <v>52.895000000000003</v>
      </c>
      <c r="L56" s="74">
        <v>46.445880000000002</v>
      </c>
      <c r="M56" s="74">
        <v>29.669899999999998</v>
      </c>
      <c r="N56" s="74">
        <v>0</v>
      </c>
      <c r="O56" s="64">
        <v>12.04</v>
      </c>
      <c r="P56" s="64">
        <v>10.535</v>
      </c>
      <c r="Q56" s="63"/>
      <c r="R56" s="63">
        <v>1.6625700000000001</v>
      </c>
      <c r="S56" s="63">
        <v>33.253974999999997</v>
      </c>
      <c r="T56" s="63">
        <v>9.8760480000000008</v>
      </c>
      <c r="U56" s="63">
        <v>0</v>
      </c>
      <c r="V56" s="63"/>
      <c r="W56" s="63">
        <v>0</v>
      </c>
      <c r="X56" s="63"/>
      <c r="Y56" s="63">
        <v>21.515625</v>
      </c>
      <c r="Z56" s="75">
        <v>244.72</v>
      </c>
      <c r="AA56" s="74">
        <v>0</v>
      </c>
      <c r="AB56" s="63"/>
      <c r="AC56" s="63"/>
      <c r="AD56" s="63">
        <v>11.448</v>
      </c>
      <c r="AE56" s="63">
        <v>587.16700000000003</v>
      </c>
      <c r="AF56" s="63">
        <v>3.25</v>
      </c>
      <c r="AG56" s="63">
        <v>1.30375</v>
      </c>
      <c r="AH56" s="63">
        <v>182.7276</v>
      </c>
      <c r="AI56" s="63">
        <v>0</v>
      </c>
      <c r="AJ56" s="63">
        <v>14.11</v>
      </c>
      <c r="AK56" s="63">
        <v>33.764000000000003</v>
      </c>
      <c r="AL56" s="63">
        <v>32.625</v>
      </c>
      <c r="AM56" s="63">
        <v>16.426600000000001</v>
      </c>
      <c r="AN56" s="63">
        <v>6.8310000000000004</v>
      </c>
      <c r="AO56" s="63">
        <v>0</v>
      </c>
      <c r="AP56" s="63">
        <v>2.0230000000000001</v>
      </c>
      <c r="AQ56" s="63">
        <v>0</v>
      </c>
      <c r="AR56" s="66"/>
      <c r="AS56" s="63"/>
      <c r="AT56" s="63"/>
      <c r="AU56" s="63">
        <v>3.456</v>
      </c>
      <c r="AV56" s="63">
        <v>1.7417400000000001</v>
      </c>
      <c r="AW56" s="63">
        <v>0</v>
      </c>
      <c r="AX56" s="63">
        <v>5.9684999999999997</v>
      </c>
      <c r="AY56" s="75">
        <v>11.695320000000001</v>
      </c>
      <c r="AZ56" s="74">
        <v>7.6440000000000001</v>
      </c>
      <c r="BA56" s="75">
        <v>0.9425</v>
      </c>
      <c r="BB56" s="63">
        <v>12.330500000000001</v>
      </c>
      <c r="BC56" s="63">
        <v>0</v>
      </c>
      <c r="BD56" s="57"/>
      <c r="BE56" s="67"/>
      <c r="BF56" s="67"/>
      <c r="BG56" s="67"/>
      <c r="BH56" s="67"/>
      <c r="BI56" s="68">
        <v>8.1</v>
      </c>
      <c r="BJ56" s="68">
        <v>8.1</v>
      </c>
      <c r="BK56" s="68">
        <v>8.1</v>
      </c>
      <c r="BL56" s="68">
        <v>8.1</v>
      </c>
      <c r="BM56" s="69">
        <f t="shared" si="0"/>
        <v>1498.3878689999995</v>
      </c>
      <c r="BN56" s="67"/>
      <c r="BO56" s="67"/>
      <c r="BP56" s="70">
        <v>8.1</v>
      </c>
      <c r="BQ56" s="71">
        <v>8.1</v>
      </c>
      <c r="BR56" s="70">
        <v>8.1</v>
      </c>
      <c r="BS56" s="5">
        <v>8.1</v>
      </c>
      <c r="BT56" s="5">
        <v>8.1</v>
      </c>
      <c r="BU56" s="5">
        <v>8.1</v>
      </c>
      <c r="BV56" s="5">
        <v>8.1</v>
      </c>
      <c r="BW56" s="5">
        <v>8.1</v>
      </c>
      <c r="BX56" s="5">
        <v>8.1</v>
      </c>
    </row>
    <row r="57" spans="1:76" ht="18" customHeight="1">
      <c r="A57" s="76" t="s">
        <v>164</v>
      </c>
      <c r="B57" s="72" t="s">
        <v>164</v>
      </c>
      <c r="C57" s="63">
        <v>0</v>
      </c>
      <c r="D57" s="64">
        <v>13.317600000000001</v>
      </c>
      <c r="E57" s="65">
        <v>0</v>
      </c>
      <c r="F57" s="63">
        <v>0</v>
      </c>
      <c r="G57" s="64">
        <v>10.1592</v>
      </c>
      <c r="H57" s="64">
        <v>9.8935999999999993</v>
      </c>
      <c r="I57" s="63">
        <v>52.548960999999998</v>
      </c>
      <c r="J57" s="77">
        <v>14.4</v>
      </c>
      <c r="K57" s="63">
        <v>52.895000000000003</v>
      </c>
      <c r="L57" s="77">
        <v>46.445880000000002</v>
      </c>
      <c r="M57" s="77">
        <v>29.669899999999998</v>
      </c>
      <c r="N57" s="77">
        <v>0</v>
      </c>
      <c r="O57" s="64">
        <v>12.04</v>
      </c>
      <c r="P57" s="64">
        <v>10.535</v>
      </c>
      <c r="Q57" s="63"/>
      <c r="R57" s="63">
        <v>1.6625700000000001</v>
      </c>
      <c r="S57" s="63">
        <v>34.403975000000003</v>
      </c>
      <c r="T57" s="63">
        <v>9.8760480000000008</v>
      </c>
      <c r="U57" s="63">
        <v>0</v>
      </c>
      <c r="V57" s="63"/>
      <c r="W57" s="63">
        <v>0</v>
      </c>
      <c r="X57" s="63"/>
      <c r="Y57" s="63">
        <v>21.515625</v>
      </c>
      <c r="Z57" s="77">
        <v>244.72</v>
      </c>
      <c r="AA57" s="77">
        <v>0</v>
      </c>
      <c r="AB57" s="63"/>
      <c r="AC57" s="63"/>
      <c r="AD57" s="63">
        <v>11.448</v>
      </c>
      <c r="AE57" s="63">
        <v>587.16700000000003</v>
      </c>
      <c r="AF57" s="63">
        <v>15.6</v>
      </c>
      <c r="AG57" s="63">
        <v>0</v>
      </c>
      <c r="AH57" s="63">
        <v>182.7276</v>
      </c>
      <c r="AI57" s="63">
        <v>0</v>
      </c>
      <c r="AJ57" s="63">
        <v>14.11</v>
      </c>
      <c r="AK57" s="63">
        <v>33.764000000000003</v>
      </c>
      <c r="AL57" s="63">
        <v>32.625</v>
      </c>
      <c r="AM57" s="63">
        <v>16.426600000000001</v>
      </c>
      <c r="AN57" s="63">
        <v>7.1280000000000001</v>
      </c>
      <c r="AO57" s="63">
        <v>0</v>
      </c>
      <c r="AP57" s="63">
        <v>2.0230000000000001</v>
      </c>
      <c r="AQ57" s="63">
        <v>0</v>
      </c>
      <c r="AR57" s="66"/>
      <c r="AS57" s="63"/>
      <c r="AT57" s="63"/>
      <c r="AU57" s="63">
        <v>3.456</v>
      </c>
      <c r="AV57" s="63">
        <v>1.7417400000000001</v>
      </c>
      <c r="AW57" s="63">
        <v>0</v>
      </c>
      <c r="AX57" s="63">
        <v>5.9684999999999997</v>
      </c>
      <c r="AY57" s="77">
        <v>11.695320000000001</v>
      </c>
      <c r="AZ57" s="77">
        <v>7.6440000000000001</v>
      </c>
      <c r="BA57" s="77">
        <v>0.9425</v>
      </c>
      <c r="BB57" s="63">
        <v>12.330500000000001</v>
      </c>
      <c r="BC57" s="63">
        <v>0</v>
      </c>
      <c r="BD57" s="57"/>
      <c r="BE57" s="67"/>
      <c r="BF57" s="67"/>
      <c r="BG57" s="67"/>
      <c r="BH57" s="67"/>
      <c r="BI57" s="68">
        <v>12.88</v>
      </c>
      <c r="BJ57" s="68">
        <v>12.88</v>
      </c>
      <c r="BK57" s="68">
        <v>12.88</v>
      </c>
      <c r="BL57" s="68">
        <v>12.88</v>
      </c>
      <c r="BM57" s="69">
        <f t="shared" si="0"/>
        <v>1510.8811189999994</v>
      </c>
      <c r="BN57" s="67"/>
      <c r="BO57" s="67"/>
      <c r="BP57" s="70">
        <v>12.88</v>
      </c>
      <c r="BQ57" s="71">
        <v>12.88</v>
      </c>
      <c r="BR57" s="70">
        <v>12.88</v>
      </c>
      <c r="BS57" s="5">
        <v>12.88</v>
      </c>
      <c r="BT57" s="5">
        <v>12.88</v>
      </c>
      <c r="BU57" s="5">
        <v>12.88</v>
      </c>
      <c r="BV57" s="5">
        <v>12.88</v>
      </c>
      <c r="BW57" s="5">
        <v>12.88</v>
      </c>
      <c r="BX57" s="5">
        <v>12.88</v>
      </c>
    </row>
    <row r="58" spans="1:76" ht="18" customHeight="1">
      <c r="A58" s="61" t="s">
        <v>165</v>
      </c>
      <c r="B58" s="72" t="s">
        <v>165</v>
      </c>
      <c r="C58" s="63">
        <v>0</v>
      </c>
      <c r="D58" s="64">
        <v>13.2818</v>
      </c>
      <c r="E58" s="65">
        <v>0</v>
      </c>
      <c r="F58" s="63">
        <v>0</v>
      </c>
      <c r="G58" s="64">
        <v>10.1592</v>
      </c>
      <c r="H58" s="64">
        <v>9.8935999999999993</v>
      </c>
      <c r="I58" s="63">
        <v>52.548960999999998</v>
      </c>
      <c r="J58" s="77">
        <v>14.4</v>
      </c>
      <c r="K58" s="63">
        <v>52.895000000000003</v>
      </c>
      <c r="L58" s="77">
        <v>46.445880000000002</v>
      </c>
      <c r="M58" s="77">
        <v>29.669899999999998</v>
      </c>
      <c r="N58" s="63">
        <v>0</v>
      </c>
      <c r="O58" s="64">
        <v>12.04</v>
      </c>
      <c r="P58" s="64">
        <v>10.384499999999999</v>
      </c>
      <c r="Q58" s="63"/>
      <c r="R58" s="63">
        <v>1.6625700000000001</v>
      </c>
      <c r="S58" s="63">
        <v>33.253974999999997</v>
      </c>
      <c r="T58" s="63">
        <v>9.8760480000000008</v>
      </c>
      <c r="U58" s="63">
        <v>0</v>
      </c>
      <c r="V58" s="63"/>
      <c r="W58" s="63">
        <v>0</v>
      </c>
      <c r="X58" s="63"/>
      <c r="Y58" s="63">
        <v>21.515625</v>
      </c>
      <c r="Z58" s="63">
        <v>244.72</v>
      </c>
      <c r="AA58" s="63">
        <v>0</v>
      </c>
      <c r="AB58" s="63"/>
      <c r="AC58" s="63"/>
      <c r="AD58" s="63">
        <v>11.448</v>
      </c>
      <c r="AE58" s="63">
        <v>587.16700000000003</v>
      </c>
      <c r="AF58" s="63">
        <v>15.6</v>
      </c>
      <c r="AG58" s="63">
        <v>0</v>
      </c>
      <c r="AH58" s="63">
        <v>182.7276</v>
      </c>
      <c r="AI58" s="63">
        <v>0</v>
      </c>
      <c r="AJ58" s="63">
        <v>14.11</v>
      </c>
      <c r="AK58" s="63">
        <v>33.764000000000003</v>
      </c>
      <c r="AL58" s="63">
        <v>32.625</v>
      </c>
      <c r="AM58" s="63">
        <v>16.426600000000001</v>
      </c>
      <c r="AN58" s="63">
        <v>7.1280000000000001</v>
      </c>
      <c r="AO58" s="63">
        <v>0</v>
      </c>
      <c r="AP58" s="63">
        <v>2.0230000000000001</v>
      </c>
      <c r="AQ58" s="63">
        <v>0</v>
      </c>
      <c r="AR58" s="66"/>
      <c r="AS58" s="63"/>
      <c r="AT58" s="63"/>
      <c r="AU58" s="63">
        <v>3.456</v>
      </c>
      <c r="AV58" s="63">
        <v>1.7417400000000001</v>
      </c>
      <c r="AW58" s="63">
        <v>0</v>
      </c>
      <c r="AX58" s="63">
        <v>5.9684999999999997</v>
      </c>
      <c r="AY58" s="77">
        <v>11.695320000000001</v>
      </c>
      <c r="AZ58" s="77">
        <v>7.6440000000000001</v>
      </c>
      <c r="BA58" s="77">
        <v>0.9425</v>
      </c>
      <c r="BB58" s="63">
        <v>12.330500000000001</v>
      </c>
      <c r="BC58" s="63">
        <v>0</v>
      </c>
      <c r="BD58" s="57"/>
      <c r="BE58" s="67"/>
      <c r="BF58" s="67"/>
      <c r="BG58" s="67"/>
      <c r="BH58" s="67"/>
      <c r="BI58" s="68">
        <v>0</v>
      </c>
      <c r="BJ58" s="68">
        <v>0</v>
      </c>
      <c r="BK58" s="68">
        <v>0</v>
      </c>
      <c r="BL58" s="68">
        <v>0</v>
      </c>
      <c r="BM58" s="69">
        <f t="shared" si="0"/>
        <v>1509.5448189999995</v>
      </c>
      <c r="BN58" s="67"/>
      <c r="BO58" s="67"/>
      <c r="BP58" s="70">
        <v>0</v>
      </c>
      <c r="BQ58" s="71">
        <v>0</v>
      </c>
      <c r="BR58" s="70">
        <v>0</v>
      </c>
      <c r="BS58" s="5">
        <v>0</v>
      </c>
      <c r="BT58" s="5">
        <v>0</v>
      </c>
      <c r="BU58" s="5">
        <v>0</v>
      </c>
      <c r="BV58" s="5">
        <v>0</v>
      </c>
      <c r="BW58" s="5">
        <v>0</v>
      </c>
      <c r="BX58" s="5">
        <v>0</v>
      </c>
    </row>
    <row r="59" spans="1:76" ht="18" customHeight="1">
      <c r="A59" s="61" t="s">
        <v>166</v>
      </c>
      <c r="B59" s="72" t="s">
        <v>166</v>
      </c>
      <c r="C59" s="63">
        <v>0</v>
      </c>
      <c r="D59" s="64">
        <v>13.2818</v>
      </c>
      <c r="E59" s="65">
        <v>0</v>
      </c>
      <c r="F59" s="63">
        <v>0</v>
      </c>
      <c r="G59" s="64">
        <v>10.1592</v>
      </c>
      <c r="H59" s="64">
        <v>9.8935999999999993</v>
      </c>
      <c r="I59" s="63">
        <v>52.548960999999998</v>
      </c>
      <c r="J59" s="77">
        <v>14.4</v>
      </c>
      <c r="K59" s="63">
        <v>52.895000000000003</v>
      </c>
      <c r="L59" s="77">
        <v>46.445880000000002</v>
      </c>
      <c r="M59" s="77">
        <v>29.669899999999998</v>
      </c>
      <c r="N59" s="63">
        <v>0</v>
      </c>
      <c r="O59" s="64">
        <v>12.04</v>
      </c>
      <c r="P59" s="64">
        <v>10.384499999999999</v>
      </c>
      <c r="Q59" s="63"/>
      <c r="R59" s="63">
        <v>1.6625700000000001</v>
      </c>
      <c r="S59" s="63">
        <v>33.253974999999997</v>
      </c>
      <c r="T59" s="63">
        <v>9.8760480000000008</v>
      </c>
      <c r="U59" s="63">
        <v>0</v>
      </c>
      <c r="V59" s="63"/>
      <c r="W59" s="63">
        <v>0</v>
      </c>
      <c r="X59" s="63"/>
      <c r="Y59" s="63">
        <v>21.515625</v>
      </c>
      <c r="Z59" s="63">
        <v>244.72</v>
      </c>
      <c r="AA59" s="63">
        <v>0</v>
      </c>
      <c r="AB59" s="63"/>
      <c r="AC59" s="63"/>
      <c r="AD59" s="63">
        <v>11.448</v>
      </c>
      <c r="AE59" s="63">
        <v>587.16700000000003</v>
      </c>
      <c r="AF59" s="63">
        <v>15.6</v>
      </c>
      <c r="AG59" s="63">
        <v>0</v>
      </c>
      <c r="AH59" s="63">
        <v>182.7276</v>
      </c>
      <c r="AI59" s="63">
        <v>0</v>
      </c>
      <c r="AJ59" s="63">
        <v>14.11</v>
      </c>
      <c r="AK59" s="63">
        <v>33.764000000000003</v>
      </c>
      <c r="AL59" s="63">
        <v>32.625</v>
      </c>
      <c r="AM59" s="63">
        <v>16.426600000000001</v>
      </c>
      <c r="AN59" s="63">
        <v>7.1280000000000001</v>
      </c>
      <c r="AO59" s="63">
        <v>0</v>
      </c>
      <c r="AP59" s="63">
        <v>2.0230000000000001</v>
      </c>
      <c r="AQ59" s="63">
        <v>0</v>
      </c>
      <c r="AR59" s="66"/>
      <c r="AS59" s="63"/>
      <c r="AT59" s="63"/>
      <c r="AU59" s="63">
        <v>3.456</v>
      </c>
      <c r="AV59" s="63">
        <v>1.7417400000000001</v>
      </c>
      <c r="AW59" s="63">
        <v>0</v>
      </c>
      <c r="AX59" s="63">
        <v>5.9684999999999997</v>
      </c>
      <c r="AY59" s="77">
        <v>11.695320000000001</v>
      </c>
      <c r="AZ59" s="77">
        <v>7.6440000000000001</v>
      </c>
      <c r="BA59" s="77">
        <v>0.9425</v>
      </c>
      <c r="BB59" s="63">
        <v>12.330500000000001</v>
      </c>
      <c r="BC59" s="63">
        <v>0</v>
      </c>
      <c r="BD59" s="57"/>
      <c r="BE59" s="67"/>
      <c r="BF59" s="67"/>
      <c r="BG59" s="67"/>
      <c r="BH59" s="67"/>
      <c r="BI59" s="68">
        <f t="shared" ref="BI59:BI104" si="1">N59+O59+P59+Q59+R59+C59+D59+E59+AI59+AJ59+I59+S59+T59+AA59+AB59+AG59+AH59+AN59+AO59+AR59+AU59+AW59+BB59+J59+M59+AE59+BC59+AF59+Z59</f>
        <v>1244.3568539999999</v>
      </c>
      <c r="BJ59" s="68">
        <f t="shared" ref="BJ59:BJ104" si="2">V59+AX59+AY59+AZ59+F59+G59+H59+AD59+U59+AS59+K59+L59</f>
        <v>156.14949999999999</v>
      </c>
      <c r="BK59" s="68" t="e">
        <f>AK59+AL59+AM59+AP59+#REF!+X59+Y59</f>
        <v>#REF!</v>
      </c>
      <c r="BL59" s="68">
        <f t="shared" ref="BL59:BL104" si="3">W59+AC59</f>
        <v>0</v>
      </c>
      <c r="BM59" s="69">
        <f t="shared" si="0"/>
        <v>1509.5448189999995</v>
      </c>
      <c r="BN59" s="67"/>
      <c r="BO59" s="67"/>
      <c r="BP59" s="70">
        <f t="shared" ref="BP59:BP73" si="4">SUM(C59:BC59)</f>
        <v>1509.5448189999995</v>
      </c>
      <c r="BQ59" s="71" t="e">
        <f t="shared" ref="BQ59:BQ104" si="5">((BI59)*$BR$7+(BJ59)*$BS$7+(BK59)*$BT$7+(BL59)*$BU$7)+((BP59-(BI59)*$BR$7+(BJ59)*$BS$7+(BK59)*$BT$7+(BL59)*$BU$7)*$BR$7)</f>
        <v>#REF!</v>
      </c>
      <c r="BR59" s="70" t="e">
        <f t="shared" ref="BR59:BR104" si="6">BP59-BQ59</f>
        <v>#REF!</v>
      </c>
    </row>
    <row r="60" spans="1:76" ht="18" customHeight="1">
      <c r="A60" s="61" t="s">
        <v>167</v>
      </c>
      <c r="B60" s="72" t="s">
        <v>167</v>
      </c>
      <c r="C60" s="63">
        <v>0</v>
      </c>
      <c r="D60" s="64">
        <v>13.2102</v>
      </c>
      <c r="E60" s="65">
        <v>0</v>
      </c>
      <c r="F60" s="63">
        <v>0</v>
      </c>
      <c r="G60" s="64">
        <v>10.1592</v>
      </c>
      <c r="H60" s="64">
        <v>9.8935999999999993</v>
      </c>
      <c r="I60" s="63">
        <v>52.548960999999998</v>
      </c>
      <c r="J60" s="77">
        <v>14.4</v>
      </c>
      <c r="K60" s="63">
        <v>52.895000000000003</v>
      </c>
      <c r="L60" s="77">
        <v>46.445880000000002</v>
      </c>
      <c r="M60" s="77">
        <v>29.669899999999998</v>
      </c>
      <c r="N60" s="63">
        <v>0</v>
      </c>
      <c r="O60" s="64">
        <v>12.04</v>
      </c>
      <c r="P60" s="64">
        <v>10.384499999999999</v>
      </c>
      <c r="Q60" s="63"/>
      <c r="R60" s="63">
        <v>1.6625700000000001</v>
      </c>
      <c r="S60" s="63">
        <v>33.253974999999997</v>
      </c>
      <c r="T60" s="63">
        <v>9.8760480000000008</v>
      </c>
      <c r="U60" s="63">
        <v>0</v>
      </c>
      <c r="V60" s="63"/>
      <c r="W60" s="63">
        <v>0</v>
      </c>
      <c r="X60" s="63"/>
      <c r="Y60" s="63">
        <v>21.515625</v>
      </c>
      <c r="Z60" s="63">
        <v>244.72</v>
      </c>
      <c r="AA60" s="63">
        <v>0</v>
      </c>
      <c r="AB60" s="63"/>
      <c r="AC60" s="63"/>
      <c r="AD60" s="63">
        <v>11.448</v>
      </c>
      <c r="AE60" s="63">
        <v>587.16700000000003</v>
      </c>
      <c r="AF60" s="63">
        <v>15.6</v>
      </c>
      <c r="AG60" s="63">
        <v>0</v>
      </c>
      <c r="AH60" s="63">
        <v>182.7276</v>
      </c>
      <c r="AI60" s="63">
        <v>0</v>
      </c>
      <c r="AJ60" s="63">
        <v>14.11</v>
      </c>
      <c r="AK60" s="63">
        <v>33.764000000000003</v>
      </c>
      <c r="AL60" s="63">
        <v>32.625</v>
      </c>
      <c r="AM60" s="63">
        <v>16.426600000000001</v>
      </c>
      <c r="AN60" s="63">
        <v>7.1280000000000001</v>
      </c>
      <c r="AO60" s="63">
        <v>0</v>
      </c>
      <c r="AP60" s="63">
        <v>2.0230000000000001</v>
      </c>
      <c r="AQ60" s="63">
        <v>0</v>
      </c>
      <c r="AR60" s="66"/>
      <c r="AS60" s="63"/>
      <c r="AT60" s="63"/>
      <c r="AU60" s="63">
        <v>3.456</v>
      </c>
      <c r="AV60" s="63">
        <v>1.7417400000000001</v>
      </c>
      <c r="AW60" s="63">
        <v>0</v>
      </c>
      <c r="AX60" s="63">
        <v>5.9684999999999997</v>
      </c>
      <c r="AY60" s="77">
        <v>11.695320000000001</v>
      </c>
      <c r="AZ60" s="77">
        <v>7.6440000000000001</v>
      </c>
      <c r="BA60" s="77">
        <v>0.9425</v>
      </c>
      <c r="BB60" s="63">
        <v>12.330500000000001</v>
      </c>
      <c r="BC60" s="63">
        <v>0</v>
      </c>
      <c r="BD60" s="57"/>
      <c r="BE60" s="67"/>
      <c r="BF60" s="67"/>
      <c r="BG60" s="67"/>
      <c r="BH60" s="67"/>
      <c r="BI60" s="68">
        <f t="shared" si="1"/>
        <v>1244.2852539999999</v>
      </c>
      <c r="BJ60" s="68">
        <f t="shared" si="2"/>
        <v>156.14949999999999</v>
      </c>
      <c r="BK60" s="68" t="e">
        <f>AK60+AL60+AM60+AP60+#REF!+X60+Y60</f>
        <v>#REF!</v>
      </c>
      <c r="BL60" s="68">
        <f t="shared" si="3"/>
        <v>0</v>
      </c>
      <c r="BM60" s="69">
        <f t="shared" si="0"/>
        <v>1509.4732189999993</v>
      </c>
      <c r="BN60" s="67"/>
      <c r="BO60" s="67"/>
      <c r="BP60" s="70">
        <f t="shared" si="4"/>
        <v>1509.4732189999993</v>
      </c>
      <c r="BQ60" s="71" t="e">
        <f t="shared" si="5"/>
        <v>#REF!</v>
      </c>
      <c r="BR60" s="70" t="e">
        <f t="shared" si="6"/>
        <v>#REF!</v>
      </c>
    </row>
    <row r="61" spans="1:76" ht="18" customHeight="1">
      <c r="A61" s="61" t="s">
        <v>168</v>
      </c>
      <c r="B61" s="72" t="s">
        <v>168</v>
      </c>
      <c r="C61" s="63">
        <v>0</v>
      </c>
      <c r="D61" s="64">
        <v>13.1744</v>
      </c>
      <c r="E61" s="65">
        <v>0</v>
      </c>
      <c r="F61" s="63">
        <v>0</v>
      </c>
      <c r="G61" s="64">
        <v>10.1592</v>
      </c>
      <c r="H61" s="64">
        <v>9.8935999999999993</v>
      </c>
      <c r="I61" s="63">
        <v>52.548960999999998</v>
      </c>
      <c r="J61" s="77">
        <v>14.4</v>
      </c>
      <c r="K61" s="63">
        <v>52.895000000000003</v>
      </c>
      <c r="L61" s="77">
        <v>46.445880000000002</v>
      </c>
      <c r="M61" s="77">
        <v>29.669899999999998</v>
      </c>
      <c r="N61" s="63">
        <v>0</v>
      </c>
      <c r="O61" s="64">
        <v>12.04</v>
      </c>
      <c r="P61" s="64">
        <v>10.384499999999999</v>
      </c>
      <c r="Q61" s="63"/>
      <c r="R61" s="63">
        <v>1.6625700000000001</v>
      </c>
      <c r="S61" s="63">
        <v>33.253974999999997</v>
      </c>
      <c r="T61" s="63">
        <v>9.8760480000000008</v>
      </c>
      <c r="U61" s="63">
        <v>0</v>
      </c>
      <c r="V61" s="63"/>
      <c r="W61" s="63">
        <v>0</v>
      </c>
      <c r="X61" s="63"/>
      <c r="Y61" s="63">
        <v>21.515625</v>
      </c>
      <c r="Z61" s="63">
        <v>244.72</v>
      </c>
      <c r="AA61" s="63">
        <v>0</v>
      </c>
      <c r="AB61" s="63"/>
      <c r="AC61" s="63"/>
      <c r="AD61" s="63">
        <v>11.448</v>
      </c>
      <c r="AE61" s="63">
        <v>587.16700000000003</v>
      </c>
      <c r="AF61" s="63">
        <v>0</v>
      </c>
      <c r="AG61" s="63">
        <v>0</v>
      </c>
      <c r="AH61" s="63">
        <v>182.7276</v>
      </c>
      <c r="AI61" s="63">
        <v>0</v>
      </c>
      <c r="AJ61" s="63">
        <v>14.11</v>
      </c>
      <c r="AK61" s="63">
        <v>33.764000000000003</v>
      </c>
      <c r="AL61" s="63">
        <v>32.625</v>
      </c>
      <c r="AM61" s="63">
        <v>16.426600000000001</v>
      </c>
      <c r="AN61" s="63">
        <v>7.1280000000000001</v>
      </c>
      <c r="AO61" s="63">
        <v>0</v>
      </c>
      <c r="AP61" s="63">
        <v>2.0230000000000001</v>
      </c>
      <c r="AQ61" s="63">
        <v>0</v>
      </c>
      <c r="AR61" s="66"/>
      <c r="AS61" s="63"/>
      <c r="AT61" s="63"/>
      <c r="AU61" s="63">
        <v>3.456</v>
      </c>
      <c r="AV61" s="63">
        <v>1.7417400000000001</v>
      </c>
      <c r="AW61" s="63">
        <v>0</v>
      </c>
      <c r="AX61" s="63">
        <v>5.9684999999999997</v>
      </c>
      <c r="AY61" s="77">
        <v>11.695320000000001</v>
      </c>
      <c r="AZ61" s="77">
        <v>7.6440000000000001</v>
      </c>
      <c r="BA61" s="77">
        <v>0.9425</v>
      </c>
      <c r="BB61" s="63">
        <v>12.330500000000001</v>
      </c>
      <c r="BC61" s="63">
        <v>0</v>
      </c>
      <c r="BD61" s="57"/>
      <c r="BE61" s="67"/>
      <c r="BF61" s="67"/>
      <c r="BG61" s="67"/>
      <c r="BH61" s="67"/>
      <c r="BI61" s="68">
        <f t="shared" si="1"/>
        <v>1228.6494539999999</v>
      </c>
      <c r="BJ61" s="68">
        <f t="shared" si="2"/>
        <v>156.14949999999999</v>
      </c>
      <c r="BK61" s="68" t="e">
        <f>AK61+AL61+AM61+AP61+#REF!+X61+Y61</f>
        <v>#REF!</v>
      </c>
      <c r="BL61" s="68">
        <f t="shared" si="3"/>
        <v>0</v>
      </c>
      <c r="BM61" s="69">
        <f t="shared" si="0"/>
        <v>1493.8374189999995</v>
      </c>
      <c r="BN61" s="67"/>
      <c r="BO61" s="67"/>
      <c r="BP61" s="70">
        <f t="shared" si="4"/>
        <v>1493.8374189999995</v>
      </c>
      <c r="BQ61" s="71" t="e">
        <f t="shared" si="5"/>
        <v>#REF!</v>
      </c>
      <c r="BR61" s="70" t="e">
        <f t="shared" si="6"/>
        <v>#REF!</v>
      </c>
    </row>
    <row r="62" spans="1:76" ht="18" customHeight="1">
      <c r="A62" s="61" t="s">
        <v>169</v>
      </c>
      <c r="B62" s="72" t="s">
        <v>169</v>
      </c>
      <c r="C62" s="63">
        <v>0</v>
      </c>
      <c r="D62" s="64">
        <v>13.1744</v>
      </c>
      <c r="E62" s="65">
        <v>0</v>
      </c>
      <c r="F62" s="63">
        <v>0</v>
      </c>
      <c r="G62" s="64">
        <v>10.1592</v>
      </c>
      <c r="H62" s="64">
        <v>9.8935999999999993</v>
      </c>
      <c r="I62" s="63">
        <v>52.548960999999998</v>
      </c>
      <c r="J62" s="77">
        <v>14.4</v>
      </c>
      <c r="K62" s="63">
        <v>52.895000000000003</v>
      </c>
      <c r="L62" s="77">
        <v>46.445880000000002</v>
      </c>
      <c r="M62" s="77">
        <v>29.669899999999998</v>
      </c>
      <c r="N62" s="63">
        <v>0</v>
      </c>
      <c r="O62" s="64">
        <v>12.04</v>
      </c>
      <c r="P62" s="64">
        <v>10.384499999999999</v>
      </c>
      <c r="Q62" s="63"/>
      <c r="R62" s="63">
        <v>1.6625700000000001</v>
      </c>
      <c r="S62" s="63">
        <v>33.253974999999997</v>
      </c>
      <c r="T62" s="63">
        <v>9.8760480000000008</v>
      </c>
      <c r="U62" s="63">
        <v>0</v>
      </c>
      <c r="V62" s="63"/>
      <c r="W62" s="63">
        <v>0</v>
      </c>
      <c r="X62" s="63"/>
      <c r="Y62" s="63">
        <v>21.515625</v>
      </c>
      <c r="Z62" s="63">
        <v>244.72</v>
      </c>
      <c r="AA62" s="63">
        <v>0</v>
      </c>
      <c r="AB62" s="63"/>
      <c r="AC62" s="63"/>
      <c r="AD62" s="63">
        <v>11.448</v>
      </c>
      <c r="AE62" s="63">
        <v>587.16700000000003</v>
      </c>
      <c r="AF62" s="63">
        <v>0</v>
      </c>
      <c r="AG62" s="63">
        <v>0</v>
      </c>
      <c r="AH62" s="63">
        <v>182.7276</v>
      </c>
      <c r="AI62" s="63">
        <v>0</v>
      </c>
      <c r="AJ62" s="63">
        <v>14.11</v>
      </c>
      <c r="AK62" s="63">
        <v>33.764000000000003</v>
      </c>
      <c r="AL62" s="63">
        <v>32.625</v>
      </c>
      <c r="AM62" s="63">
        <v>16.426600000000001</v>
      </c>
      <c r="AN62" s="63">
        <v>7.1280000000000001</v>
      </c>
      <c r="AO62" s="63">
        <v>0</v>
      </c>
      <c r="AP62" s="63">
        <v>2.0230000000000001</v>
      </c>
      <c r="AQ62" s="63">
        <v>0</v>
      </c>
      <c r="AR62" s="66"/>
      <c r="AS62" s="63"/>
      <c r="AT62" s="63"/>
      <c r="AU62" s="63">
        <v>3.456</v>
      </c>
      <c r="AV62" s="63">
        <v>1.7417400000000001</v>
      </c>
      <c r="AW62" s="63">
        <v>0</v>
      </c>
      <c r="AX62" s="63">
        <v>5.9684999999999997</v>
      </c>
      <c r="AY62" s="77">
        <v>11.695320000000001</v>
      </c>
      <c r="AZ62" s="77">
        <v>7.6440000000000001</v>
      </c>
      <c r="BA62" s="77">
        <v>0.9425</v>
      </c>
      <c r="BB62" s="63">
        <v>12.330500000000001</v>
      </c>
      <c r="BC62" s="63">
        <v>0</v>
      </c>
      <c r="BD62" s="57"/>
      <c r="BE62" s="67"/>
      <c r="BF62" s="67"/>
      <c r="BG62" s="67"/>
      <c r="BH62" s="67"/>
      <c r="BI62" s="68">
        <f t="shared" si="1"/>
        <v>1228.6494539999999</v>
      </c>
      <c r="BJ62" s="68">
        <f t="shared" si="2"/>
        <v>156.14949999999999</v>
      </c>
      <c r="BK62" s="68" t="e">
        <f>AK62+AL62+AM62+AP62+#REF!+X62+Y62</f>
        <v>#REF!</v>
      </c>
      <c r="BL62" s="68">
        <f t="shared" si="3"/>
        <v>0</v>
      </c>
      <c r="BM62" s="69">
        <f t="shared" si="0"/>
        <v>1493.8374189999995</v>
      </c>
      <c r="BN62" s="67"/>
      <c r="BO62" s="67"/>
      <c r="BP62" s="70">
        <f t="shared" si="4"/>
        <v>1493.8374189999995</v>
      </c>
      <c r="BQ62" s="71" t="e">
        <f t="shared" si="5"/>
        <v>#REF!</v>
      </c>
      <c r="BR62" s="70" t="e">
        <f t="shared" si="6"/>
        <v>#REF!</v>
      </c>
    </row>
    <row r="63" spans="1:76" ht="18" customHeight="1">
      <c r="A63" s="61" t="s">
        <v>170</v>
      </c>
      <c r="B63" s="72" t="s">
        <v>170</v>
      </c>
      <c r="C63" s="63">
        <v>0</v>
      </c>
      <c r="D63" s="64">
        <v>13.1744</v>
      </c>
      <c r="E63" s="65">
        <v>0</v>
      </c>
      <c r="F63" s="63">
        <v>0</v>
      </c>
      <c r="G63" s="64">
        <v>10.1592</v>
      </c>
      <c r="H63" s="64">
        <v>9.8935999999999993</v>
      </c>
      <c r="I63" s="63">
        <v>52.548960999999998</v>
      </c>
      <c r="J63" s="77">
        <v>14.4</v>
      </c>
      <c r="K63" s="63">
        <v>52.895000000000003</v>
      </c>
      <c r="L63" s="77">
        <v>46.445880000000002</v>
      </c>
      <c r="M63" s="77">
        <v>29.669899999999998</v>
      </c>
      <c r="N63" s="63">
        <v>0</v>
      </c>
      <c r="O63" s="64">
        <v>12.04</v>
      </c>
      <c r="P63" s="64">
        <v>10.384499999999999</v>
      </c>
      <c r="Q63" s="63"/>
      <c r="R63" s="63">
        <v>1.6625700000000001</v>
      </c>
      <c r="S63" s="63">
        <v>33.253974999999997</v>
      </c>
      <c r="T63" s="63">
        <v>9.8760480000000008</v>
      </c>
      <c r="U63" s="63">
        <v>0</v>
      </c>
      <c r="V63" s="63"/>
      <c r="W63" s="63">
        <v>0</v>
      </c>
      <c r="X63" s="63"/>
      <c r="Y63" s="63">
        <v>21.515625</v>
      </c>
      <c r="Z63" s="63">
        <v>244.72</v>
      </c>
      <c r="AA63" s="63">
        <v>0</v>
      </c>
      <c r="AB63" s="63"/>
      <c r="AC63" s="63"/>
      <c r="AD63" s="63">
        <v>11.448</v>
      </c>
      <c r="AE63" s="63">
        <v>587.16700000000003</v>
      </c>
      <c r="AF63" s="63">
        <v>0</v>
      </c>
      <c r="AG63" s="63">
        <v>0</v>
      </c>
      <c r="AH63" s="63">
        <v>182.7276</v>
      </c>
      <c r="AI63" s="63">
        <v>0</v>
      </c>
      <c r="AJ63" s="63">
        <v>14.11</v>
      </c>
      <c r="AK63" s="63">
        <v>33.764000000000003</v>
      </c>
      <c r="AL63" s="63">
        <v>32.625</v>
      </c>
      <c r="AM63" s="63">
        <v>16.426600000000001</v>
      </c>
      <c r="AN63" s="63">
        <v>7.1280000000000001</v>
      </c>
      <c r="AO63" s="63">
        <v>0</v>
      </c>
      <c r="AP63" s="63">
        <v>2.0230000000000001</v>
      </c>
      <c r="AQ63" s="63">
        <v>0</v>
      </c>
      <c r="AR63" s="66"/>
      <c r="AS63" s="63"/>
      <c r="AT63" s="63"/>
      <c r="AU63" s="63">
        <v>3.456</v>
      </c>
      <c r="AV63" s="63">
        <v>1.7417400000000001</v>
      </c>
      <c r="AW63" s="63">
        <v>0</v>
      </c>
      <c r="AX63" s="63">
        <v>5.9684999999999997</v>
      </c>
      <c r="AY63" s="77">
        <v>11.695320000000001</v>
      </c>
      <c r="AZ63" s="77">
        <v>7.6440000000000001</v>
      </c>
      <c r="BA63" s="77">
        <v>0.9425</v>
      </c>
      <c r="BB63" s="63">
        <v>12.330500000000001</v>
      </c>
      <c r="BC63" s="63">
        <v>0</v>
      </c>
      <c r="BD63" s="57"/>
      <c r="BE63" s="67"/>
      <c r="BF63" s="67"/>
      <c r="BG63" s="67"/>
      <c r="BH63" s="67"/>
      <c r="BI63" s="68">
        <f t="shared" si="1"/>
        <v>1228.6494539999999</v>
      </c>
      <c r="BJ63" s="68">
        <f t="shared" si="2"/>
        <v>156.14949999999999</v>
      </c>
      <c r="BK63" s="68" t="e">
        <f>AK63+AL63+AM63+AP63+#REF!+X63+Y63</f>
        <v>#REF!</v>
      </c>
      <c r="BL63" s="68">
        <f t="shared" si="3"/>
        <v>0</v>
      </c>
      <c r="BM63" s="69">
        <f t="shared" si="0"/>
        <v>1493.8374189999995</v>
      </c>
      <c r="BN63" s="67"/>
      <c r="BO63" s="67"/>
      <c r="BP63" s="70">
        <f t="shared" si="4"/>
        <v>1493.8374189999995</v>
      </c>
      <c r="BQ63" s="71" t="e">
        <f t="shared" si="5"/>
        <v>#REF!</v>
      </c>
      <c r="BR63" s="70" t="e">
        <f t="shared" si="6"/>
        <v>#REF!</v>
      </c>
    </row>
    <row r="64" spans="1:76" ht="18" customHeight="1">
      <c r="A64" s="61" t="s">
        <v>171</v>
      </c>
      <c r="B64" s="72" t="s">
        <v>171</v>
      </c>
      <c r="C64" s="63">
        <v>0</v>
      </c>
      <c r="D64" s="64">
        <v>13.1744</v>
      </c>
      <c r="E64" s="65">
        <v>0</v>
      </c>
      <c r="F64" s="63">
        <v>0</v>
      </c>
      <c r="G64" s="64">
        <v>10.1592</v>
      </c>
      <c r="H64" s="64">
        <v>9.8935999999999993</v>
      </c>
      <c r="I64" s="63">
        <v>52.548960999999998</v>
      </c>
      <c r="J64" s="77">
        <v>14.4</v>
      </c>
      <c r="K64" s="63">
        <v>52.895000000000003</v>
      </c>
      <c r="L64" s="77">
        <v>46.445880000000002</v>
      </c>
      <c r="M64" s="77">
        <v>29.669899999999998</v>
      </c>
      <c r="N64" s="63">
        <v>0</v>
      </c>
      <c r="O64" s="64">
        <v>12.04</v>
      </c>
      <c r="P64" s="64">
        <v>10.384499999999999</v>
      </c>
      <c r="Q64" s="63"/>
      <c r="R64" s="63">
        <v>1.6625700000000001</v>
      </c>
      <c r="S64" s="63">
        <v>34.403975000000003</v>
      </c>
      <c r="T64" s="63">
        <v>9.8760480000000008</v>
      </c>
      <c r="U64" s="63">
        <v>0</v>
      </c>
      <c r="V64" s="63"/>
      <c r="W64" s="63">
        <v>0</v>
      </c>
      <c r="X64" s="63"/>
      <c r="Y64" s="63">
        <v>21.515625</v>
      </c>
      <c r="Z64" s="63">
        <v>244.72</v>
      </c>
      <c r="AA64" s="63">
        <v>0</v>
      </c>
      <c r="AB64" s="63"/>
      <c r="AC64" s="63"/>
      <c r="AD64" s="63">
        <v>11.448</v>
      </c>
      <c r="AE64" s="63">
        <v>587.16700000000003</v>
      </c>
      <c r="AF64" s="63">
        <v>0</v>
      </c>
      <c r="AG64" s="63">
        <v>0</v>
      </c>
      <c r="AH64" s="63">
        <v>182.7276</v>
      </c>
      <c r="AI64" s="63">
        <v>0</v>
      </c>
      <c r="AJ64" s="63">
        <v>14.11</v>
      </c>
      <c r="AK64" s="63">
        <v>33.764000000000003</v>
      </c>
      <c r="AL64" s="63">
        <v>32.625</v>
      </c>
      <c r="AM64" s="63">
        <v>16.426600000000001</v>
      </c>
      <c r="AN64" s="63">
        <v>7.1280000000000001</v>
      </c>
      <c r="AO64" s="63">
        <v>0</v>
      </c>
      <c r="AP64" s="63">
        <v>2.0230000000000001</v>
      </c>
      <c r="AQ64" s="63">
        <v>0</v>
      </c>
      <c r="AR64" s="66"/>
      <c r="AS64" s="63"/>
      <c r="AT64" s="63"/>
      <c r="AU64" s="63">
        <v>3.456</v>
      </c>
      <c r="AV64" s="63">
        <v>1.7417400000000001</v>
      </c>
      <c r="AW64" s="63">
        <v>0</v>
      </c>
      <c r="AX64" s="63">
        <v>5.9684999999999997</v>
      </c>
      <c r="AY64" s="77">
        <v>11.695320000000001</v>
      </c>
      <c r="AZ64" s="77">
        <v>7.6440000000000001</v>
      </c>
      <c r="BA64" s="77">
        <v>0.9425</v>
      </c>
      <c r="BB64" s="63">
        <v>12.330500000000001</v>
      </c>
      <c r="BC64" s="63">
        <v>0</v>
      </c>
      <c r="BD64" s="57"/>
      <c r="BE64" s="67"/>
      <c r="BF64" s="67"/>
      <c r="BG64" s="67"/>
      <c r="BH64" s="67"/>
      <c r="BI64" s="68">
        <f t="shared" si="1"/>
        <v>1229.799454</v>
      </c>
      <c r="BJ64" s="68">
        <f t="shared" si="2"/>
        <v>156.14949999999999</v>
      </c>
      <c r="BK64" s="68" t="e">
        <f>AK64+AL64+AM64+AP64+#REF!+X64+Y64</f>
        <v>#REF!</v>
      </c>
      <c r="BL64" s="68">
        <f t="shared" si="3"/>
        <v>0</v>
      </c>
      <c r="BM64" s="69">
        <f t="shared" si="0"/>
        <v>1494.9874189999996</v>
      </c>
      <c r="BN64" s="67"/>
      <c r="BO64" s="67"/>
      <c r="BP64" s="70">
        <f t="shared" si="4"/>
        <v>1494.9874189999996</v>
      </c>
      <c r="BQ64" s="71" t="e">
        <f t="shared" si="5"/>
        <v>#REF!</v>
      </c>
      <c r="BR64" s="70" t="e">
        <f t="shared" si="6"/>
        <v>#REF!</v>
      </c>
    </row>
    <row r="65" spans="1:70" ht="18" customHeight="1">
      <c r="A65" s="61" t="s">
        <v>172</v>
      </c>
      <c r="B65" s="72" t="s">
        <v>172</v>
      </c>
      <c r="C65" s="63">
        <v>0</v>
      </c>
      <c r="D65" s="64">
        <v>13.1386</v>
      </c>
      <c r="E65" s="65">
        <v>0</v>
      </c>
      <c r="F65" s="63">
        <v>0</v>
      </c>
      <c r="G65" s="64">
        <v>10.1592</v>
      </c>
      <c r="H65" s="64">
        <v>9.8935999999999993</v>
      </c>
      <c r="I65" s="63">
        <v>52.548960999999998</v>
      </c>
      <c r="J65" s="77">
        <v>14.4</v>
      </c>
      <c r="K65" s="63">
        <v>52.895000000000003</v>
      </c>
      <c r="L65" s="77">
        <v>46.445880000000002</v>
      </c>
      <c r="M65" s="77">
        <v>29.669899999999998</v>
      </c>
      <c r="N65" s="63">
        <v>0</v>
      </c>
      <c r="O65" s="64">
        <v>12.04</v>
      </c>
      <c r="P65" s="64">
        <v>10.384499999999999</v>
      </c>
      <c r="Q65" s="63"/>
      <c r="R65" s="63">
        <v>1.6625700000000001</v>
      </c>
      <c r="S65" s="63">
        <v>33.253974999999997</v>
      </c>
      <c r="T65" s="63">
        <v>9.8760480000000008</v>
      </c>
      <c r="U65" s="63">
        <v>0</v>
      </c>
      <c r="V65" s="63"/>
      <c r="W65" s="63">
        <v>0</v>
      </c>
      <c r="X65" s="63"/>
      <c r="Y65" s="63">
        <v>21.515625</v>
      </c>
      <c r="Z65" s="63">
        <v>244.72</v>
      </c>
      <c r="AA65" s="63">
        <v>0</v>
      </c>
      <c r="AB65" s="63"/>
      <c r="AC65" s="63"/>
      <c r="AD65" s="63">
        <v>11.448</v>
      </c>
      <c r="AE65" s="63">
        <v>587.16700000000003</v>
      </c>
      <c r="AF65" s="63">
        <v>0</v>
      </c>
      <c r="AG65" s="63">
        <v>0</v>
      </c>
      <c r="AH65" s="63">
        <v>182.7276</v>
      </c>
      <c r="AI65" s="63">
        <v>0</v>
      </c>
      <c r="AJ65" s="63">
        <v>14.11</v>
      </c>
      <c r="AK65" s="63">
        <v>33.764000000000003</v>
      </c>
      <c r="AL65" s="63">
        <v>32.625</v>
      </c>
      <c r="AM65" s="63">
        <v>16.426600000000001</v>
      </c>
      <c r="AN65" s="63">
        <v>7.1280000000000001</v>
      </c>
      <c r="AO65" s="63">
        <v>0</v>
      </c>
      <c r="AP65" s="63">
        <v>2.0230000000000001</v>
      </c>
      <c r="AQ65" s="63">
        <v>0</v>
      </c>
      <c r="AR65" s="66"/>
      <c r="AS65" s="63"/>
      <c r="AT65" s="63"/>
      <c r="AU65" s="63">
        <v>3.456</v>
      </c>
      <c r="AV65" s="63">
        <v>1.7417400000000001</v>
      </c>
      <c r="AW65" s="63">
        <v>0</v>
      </c>
      <c r="AX65" s="63">
        <v>5.9684999999999997</v>
      </c>
      <c r="AY65" s="77">
        <v>11.695320000000001</v>
      </c>
      <c r="AZ65" s="77">
        <v>7.6440000000000001</v>
      </c>
      <c r="BA65" s="77">
        <v>0.9425</v>
      </c>
      <c r="BB65" s="63">
        <v>12.330500000000001</v>
      </c>
      <c r="BC65" s="63">
        <v>0</v>
      </c>
      <c r="BD65" s="57"/>
      <c r="BE65" s="67"/>
      <c r="BF65" s="67"/>
      <c r="BG65" s="67"/>
      <c r="BH65" s="67"/>
      <c r="BI65" s="68">
        <f t="shared" si="1"/>
        <v>1228.613654</v>
      </c>
      <c r="BJ65" s="68">
        <f t="shared" si="2"/>
        <v>156.14949999999999</v>
      </c>
      <c r="BK65" s="68" t="e">
        <f>AK65+AL65+AM65+AP65+#REF!+X65+Y65</f>
        <v>#REF!</v>
      </c>
      <c r="BL65" s="68">
        <f t="shared" si="3"/>
        <v>0</v>
      </c>
      <c r="BM65" s="69">
        <f t="shared" si="0"/>
        <v>1493.8016189999996</v>
      </c>
      <c r="BN65" s="67"/>
      <c r="BO65" s="67"/>
      <c r="BP65" s="70">
        <f t="shared" si="4"/>
        <v>1493.8016189999996</v>
      </c>
      <c r="BQ65" s="71" t="e">
        <f t="shared" si="5"/>
        <v>#REF!</v>
      </c>
      <c r="BR65" s="70" t="e">
        <f t="shared" si="6"/>
        <v>#REF!</v>
      </c>
    </row>
    <row r="66" spans="1:70" ht="18" customHeight="1">
      <c r="A66" s="61" t="s">
        <v>173</v>
      </c>
      <c r="B66" s="72" t="s">
        <v>173</v>
      </c>
      <c r="C66" s="63">
        <v>0</v>
      </c>
      <c r="D66" s="64">
        <v>13.1028</v>
      </c>
      <c r="E66" s="65">
        <v>0</v>
      </c>
      <c r="F66" s="63">
        <v>0</v>
      </c>
      <c r="G66" s="64">
        <v>10.1592</v>
      </c>
      <c r="H66" s="64">
        <v>9.8935999999999993</v>
      </c>
      <c r="I66" s="63">
        <v>52.548960999999998</v>
      </c>
      <c r="J66" s="77">
        <v>14.4</v>
      </c>
      <c r="K66" s="63">
        <v>52.895000000000003</v>
      </c>
      <c r="L66" s="77">
        <v>46.445880000000002</v>
      </c>
      <c r="M66" s="77">
        <v>29.669899999999998</v>
      </c>
      <c r="N66" s="63">
        <v>0</v>
      </c>
      <c r="O66" s="64">
        <v>12.04</v>
      </c>
      <c r="P66" s="64">
        <v>10.384499999999999</v>
      </c>
      <c r="Q66" s="63"/>
      <c r="R66" s="63">
        <v>1.6625700000000001</v>
      </c>
      <c r="S66" s="63">
        <v>33.253974999999997</v>
      </c>
      <c r="T66" s="63">
        <v>9.8760480000000008</v>
      </c>
      <c r="U66" s="63">
        <v>0</v>
      </c>
      <c r="V66" s="63"/>
      <c r="W66" s="63">
        <v>0</v>
      </c>
      <c r="X66" s="63"/>
      <c r="Y66" s="63">
        <v>21.515625</v>
      </c>
      <c r="Z66" s="63">
        <v>244.72</v>
      </c>
      <c r="AA66" s="63">
        <v>0</v>
      </c>
      <c r="AB66" s="63"/>
      <c r="AC66" s="63"/>
      <c r="AD66" s="63">
        <v>11.448</v>
      </c>
      <c r="AE66" s="63">
        <v>587.16700000000003</v>
      </c>
      <c r="AF66" s="63">
        <v>0</v>
      </c>
      <c r="AG66" s="63">
        <v>0</v>
      </c>
      <c r="AH66" s="63">
        <v>182.7276</v>
      </c>
      <c r="AI66" s="63">
        <v>0</v>
      </c>
      <c r="AJ66" s="63">
        <v>14.11</v>
      </c>
      <c r="AK66" s="63">
        <v>33.764000000000003</v>
      </c>
      <c r="AL66" s="63">
        <v>32.625</v>
      </c>
      <c r="AM66" s="63">
        <v>16.426600000000001</v>
      </c>
      <c r="AN66" s="63">
        <v>7.1280000000000001</v>
      </c>
      <c r="AO66" s="63">
        <v>0</v>
      </c>
      <c r="AP66" s="63">
        <v>2.0230000000000001</v>
      </c>
      <c r="AQ66" s="63">
        <v>0</v>
      </c>
      <c r="AR66" s="66"/>
      <c r="AS66" s="63"/>
      <c r="AT66" s="63"/>
      <c r="AU66" s="63">
        <v>3.456</v>
      </c>
      <c r="AV66" s="63">
        <v>1.7417400000000001</v>
      </c>
      <c r="AW66" s="63">
        <v>0</v>
      </c>
      <c r="AX66" s="63">
        <v>5.9684999999999997</v>
      </c>
      <c r="AY66" s="77">
        <v>11.695320000000001</v>
      </c>
      <c r="AZ66" s="77">
        <v>7.6440000000000001</v>
      </c>
      <c r="BA66" s="77">
        <v>0.9425</v>
      </c>
      <c r="BB66" s="63">
        <v>12.330500000000001</v>
      </c>
      <c r="BC66" s="63">
        <v>0</v>
      </c>
      <c r="BD66" s="57"/>
      <c r="BE66" s="67"/>
      <c r="BF66" s="67"/>
      <c r="BG66" s="67"/>
      <c r="BH66" s="67"/>
      <c r="BI66" s="68">
        <f t="shared" si="1"/>
        <v>1228.5778539999999</v>
      </c>
      <c r="BJ66" s="68">
        <f t="shared" si="2"/>
        <v>156.14949999999999</v>
      </c>
      <c r="BK66" s="68" t="e">
        <f>AK66+AL66+AM66+AP66+#REF!+X66+Y66</f>
        <v>#REF!</v>
      </c>
      <c r="BL66" s="68">
        <f t="shared" si="3"/>
        <v>0</v>
      </c>
      <c r="BM66" s="69">
        <f t="shared" si="0"/>
        <v>1493.7658189999995</v>
      </c>
      <c r="BN66" s="67"/>
      <c r="BO66" s="67"/>
      <c r="BP66" s="70">
        <f t="shared" si="4"/>
        <v>1493.7658189999995</v>
      </c>
      <c r="BQ66" s="71" t="e">
        <f t="shared" si="5"/>
        <v>#REF!</v>
      </c>
      <c r="BR66" s="70" t="e">
        <f t="shared" si="6"/>
        <v>#REF!</v>
      </c>
    </row>
    <row r="67" spans="1:70" ht="18" customHeight="1">
      <c r="A67" s="61" t="s">
        <v>174</v>
      </c>
      <c r="B67" s="72" t="s">
        <v>174</v>
      </c>
      <c r="C67" s="63">
        <v>0</v>
      </c>
      <c r="D67" s="64">
        <v>13.1028</v>
      </c>
      <c r="E67" s="65">
        <v>0</v>
      </c>
      <c r="F67" s="63">
        <v>0</v>
      </c>
      <c r="G67" s="64">
        <v>10.1592</v>
      </c>
      <c r="H67" s="64">
        <v>9.8935999999999993</v>
      </c>
      <c r="I67" s="63">
        <v>52.548960999999998</v>
      </c>
      <c r="J67" s="77">
        <v>14.4</v>
      </c>
      <c r="K67" s="63">
        <v>52.895000000000003</v>
      </c>
      <c r="L67" s="77">
        <v>46.445880000000002</v>
      </c>
      <c r="M67" s="77">
        <v>29.669899999999998</v>
      </c>
      <c r="N67" s="63">
        <v>0</v>
      </c>
      <c r="O67" s="64">
        <v>12.04</v>
      </c>
      <c r="P67" s="64">
        <v>10.384499999999999</v>
      </c>
      <c r="Q67" s="63"/>
      <c r="R67" s="63">
        <v>1.6625700000000001</v>
      </c>
      <c r="S67" s="63">
        <v>33.253974999999997</v>
      </c>
      <c r="T67" s="63">
        <v>9.8760480000000008</v>
      </c>
      <c r="U67" s="63">
        <v>0</v>
      </c>
      <c r="V67" s="63"/>
      <c r="W67" s="63">
        <v>0</v>
      </c>
      <c r="X67" s="63"/>
      <c r="Y67" s="63">
        <v>21.515625</v>
      </c>
      <c r="Z67" s="63">
        <v>244.72</v>
      </c>
      <c r="AA67" s="63">
        <v>0</v>
      </c>
      <c r="AB67" s="63"/>
      <c r="AC67" s="63"/>
      <c r="AD67" s="63">
        <v>11.448</v>
      </c>
      <c r="AE67" s="63">
        <v>587.16700000000003</v>
      </c>
      <c r="AF67" s="63">
        <v>0</v>
      </c>
      <c r="AG67" s="63">
        <v>0</v>
      </c>
      <c r="AH67" s="63">
        <v>182.7276</v>
      </c>
      <c r="AI67" s="63">
        <v>0</v>
      </c>
      <c r="AJ67" s="63">
        <v>14.11</v>
      </c>
      <c r="AK67" s="63">
        <v>33.764000000000003</v>
      </c>
      <c r="AL67" s="63">
        <v>32.625</v>
      </c>
      <c r="AM67" s="63">
        <v>16.426600000000001</v>
      </c>
      <c r="AN67" s="63">
        <v>7.1280000000000001</v>
      </c>
      <c r="AO67" s="63">
        <v>0</v>
      </c>
      <c r="AP67" s="63">
        <v>2.0230000000000001</v>
      </c>
      <c r="AQ67" s="63">
        <v>0</v>
      </c>
      <c r="AR67" s="66"/>
      <c r="AS67" s="63"/>
      <c r="AT67" s="63"/>
      <c r="AU67" s="63">
        <v>3.456</v>
      </c>
      <c r="AV67" s="63">
        <v>1.7417400000000001</v>
      </c>
      <c r="AW67" s="63">
        <v>0</v>
      </c>
      <c r="AX67" s="63">
        <v>5.9684999999999997</v>
      </c>
      <c r="AY67" s="77">
        <v>11.695320000000001</v>
      </c>
      <c r="AZ67" s="77">
        <v>7.6440000000000001</v>
      </c>
      <c r="BA67" s="77">
        <v>0.9425</v>
      </c>
      <c r="BB67" s="63">
        <v>12.330500000000001</v>
      </c>
      <c r="BC67" s="63">
        <v>0</v>
      </c>
      <c r="BD67" s="57"/>
      <c r="BE67" s="67"/>
      <c r="BF67" s="67"/>
      <c r="BG67" s="67"/>
      <c r="BH67" s="67"/>
      <c r="BI67" s="68">
        <f t="shared" si="1"/>
        <v>1228.5778539999999</v>
      </c>
      <c r="BJ67" s="68">
        <f t="shared" si="2"/>
        <v>156.14949999999999</v>
      </c>
      <c r="BK67" s="68" t="e">
        <f>AK67+AL67+AM67+AP67+#REF!+X67+Y67</f>
        <v>#REF!</v>
      </c>
      <c r="BL67" s="68">
        <f t="shared" si="3"/>
        <v>0</v>
      </c>
      <c r="BM67" s="69">
        <f t="shared" si="0"/>
        <v>1493.7658189999995</v>
      </c>
      <c r="BN67" s="67"/>
      <c r="BO67" s="67"/>
      <c r="BP67" s="70">
        <f t="shared" si="4"/>
        <v>1493.7658189999995</v>
      </c>
      <c r="BQ67" s="71" t="e">
        <f t="shared" si="5"/>
        <v>#REF!</v>
      </c>
      <c r="BR67" s="70" t="e">
        <f t="shared" si="6"/>
        <v>#REF!</v>
      </c>
    </row>
    <row r="68" spans="1:70" ht="18" customHeight="1">
      <c r="A68" s="61" t="s">
        <v>175</v>
      </c>
      <c r="B68" s="72" t="s">
        <v>175</v>
      </c>
      <c r="C68" s="63">
        <v>0</v>
      </c>
      <c r="D68" s="64">
        <v>13.067</v>
      </c>
      <c r="E68" s="65">
        <v>0</v>
      </c>
      <c r="F68" s="63">
        <v>0</v>
      </c>
      <c r="G68" s="64">
        <v>10.1592</v>
      </c>
      <c r="H68" s="64">
        <v>9.8935999999999993</v>
      </c>
      <c r="I68" s="63">
        <v>52.548960999999998</v>
      </c>
      <c r="J68" s="77">
        <v>14.4</v>
      </c>
      <c r="K68" s="63">
        <v>52.895000000000003</v>
      </c>
      <c r="L68" s="77">
        <v>46.445880000000002</v>
      </c>
      <c r="M68" s="77">
        <v>29.669899999999998</v>
      </c>
      <c r="N68" s="63">
        <v>0</v>
      </c>
      <c r="O68" s="64">
        <v>12.04</v>
      </c>
      <c r="P68" s="64">
        <v>10.384499999999999</v>
      </c>
      <c r="Q68" s="63"/>
      <c r="R68" s="63">
        <v>1.6625700000000001</v>
      </c>
      <c r="S68" s="63">
        <v>33.253974999999997</v>
      </c>
      <c r="T68" s="63">
        <v>9.8760480000000008</v>
      </c>
      <c r="U68" s="63">
        <v>0</v>
      </c>
      <c r="V68" s="63"/>
      <c r="W68" s="63">
        <v>0</v>
      </c>
      <c r="X68" s="63"/>
      <c r="Y68" s="63">
        <v>21.515625</v>
      </c>
      <c r="Z68" s="63">
        <v>244.72</v>
      </c>
      <c r="AA68" s="63">
        <v>0</v>
      </c>
      <c r="AB68" s="63"/>
      <c r="AC68" s="63"/>
      <c r="AD68" s="63">
        <v>11.448</v>
      </c>
      <c r="AE68" s="63">
        <v>587.16700000000003</v>
      </c>
      <c r="AF68" s="63">
        <v>0</v>
      </c>
      <c r="AG68" s="63">
        <v>0</v>
      </c>
      <c r="AH68" s="63">
        <v>182.7276</v>
      </c>
      <c r="AI68" s="63">
        <v>0</v>
      </c>
      <c r="AJ68" s="63">
        <v>14.11</v>
      </c>
      <c r="AK68" s="63">
        <v>33.764000000000003</v>
      </c>
      <c r="AL68" s="63">
        <v>32.625</v>
      </c>
      <c r="AM68" s="63">
        <v>16.426600000000001</v>
      </c>
      <c r="AN68" s="63">
        <v>7.1280000000000001</v>
      </c>
      <c r="AO68" s="63">
        <v>0</v>
      </c>
      <c r="AP68" s="63">
        <v>2.0230000000000001</v>
      </c>
      <c r="AQ68" s="63">
        <v>0</v>
      </c>
      <c r="AR68" s="66"/>
      <c r="AS68" s="63"/>
      <c r="AT68" s="63"/>
      <c r="AU68" s="63">
        <v>3.456</v>
      </c>
      <c r="AV68" s="63">
        <v>1.7417400000000001</v>
      </c>
      <c r="AW68" s="63">
        <v>0</v>
      </c>
      <c r="AX68" s="63">
        <v>5.9684999999999997</v>
      </c>
      <c r="AY68" s="77">
        <v>11.695320000000001</v>
      </c>
      <c r="AZ68" s="77">
        <v>7.6440000000000001</v>
      </c>
      <c r="BA68" s="77">
        <v>0.9425</v>
      </c>
      <c r="BB68" s="63">
        <v>12.330500000000001</v>
      </c>
      <c r="BC68" s="63">
        <v>0</v>
      </c>
      <c r="BD68" s="57"/>
      <c r="BE68" s="67"/>
      <c r="BF68" s="67"/>
      <c r="BG68" s="67"/>
      <c r="BH68" s="67"/>
      <c r="BI68" s="68">
        <f t="shared" si="1"/>
        <v>1228.542054</v>
      </c>
      <c r="BJ68" s="68">
        <f t="shared" si="2"/>
        <v>156.14949999999999</v>
      </c>
      <c r="BK68" s="68" t="e">
        <f>AK68+AL68+AM68+AP68+#REF!+X68+Y68</f>
        <v>#REF!</v>
      </c>
      <c r="BL68" s="68">
        <f t="shared" si="3"/>
        <v>0</v>
      </c>
      <c r="BM68" s="69">
        <f t="shared" si="0"/>
        <v>1493.7300189999994</v>
      </c>
      <c r="BN68" s="67"/>
      <c r="BO68" s="67"/>
      <c r="BP68" s="70">
        <f t="shared" si="4"/>
        <v>1493.7300189999994</v>
      </c>
      <c r="BQ68" s="71" t="e">
        <f t="shared" si="5"/>
        <v>#REF!</v>
      </c>
      <c r="BR68" s="70" t="e">
        <f t="shared" si="6"/>
        <v>#REF!</v>
      </c>
    </row>
    <row r="69" spans="1:70" ht="18" customHeight="1">
      <c r="A69" s="61" t="s">
        <v>176</v>
      </c>
      <c r="B69" s="72" t="s">
        <v>176</v>
      </c>
      <c r="C69" s="63">
        <v>0</v>
      </c>
      <c r="D69" s="64">
        <v>13.067</v>
      </c>
      <c r="E69" s="65">
        <v>0</v>
      </c>
      <c r="F69" s="63">
        <v>0</v>
      </c>
      <c r="G69" s="64">
        <v>10.1592</v>
      </c>
      <c r="H69" s="64">
        <v>9.8935999999999993</v>
      </c>
      <c r="I69" s="63">
        <v>52.548960999999998</v>
      </c>
      <c r="J69" s="77">
        <v>14.4</v>
      </c>
      <c r="K69" s="63">
        <v>52.895000000000003</v>
      </c>
      <c r="L69" s="77">
        <v>46.445880000000002</v>
      </c>
      <c r="M69" s="77">
        <v>29.669899999999998</v>
      </c>
      <c r="N69" s="63">
        <v>0</v>
      </c>
      <c r="O69" s="64">
        <v>12.04</v>
      </c>
      <c r="P69" s="64">
        <v>10.384499999999999</v>
      </c>
      <c r="Q69" s="63"/>
      <c r="R69" s="63">
        <v>1.6625700000000001</v>
      </c>
      <c r="S69" s="63">
        <v>33.253974999999997</v>
      </c>
      <c r="T69" s="63">
        <v>9.8760480000000008</v>
      </c>
      <c r="U69" s="63">
        <v>0</v>
      </c>
      <c r="V69" s="63"/>
      <c r="W69" s="63">
        <v>0</v>
      </c>
      <c r="X69" s="63"/>
      <c r="Y69" s="63">
        <v>21.515625</v>
      </c>
      <c r="Z69" s="63">
        <v>244.72</v>
      </c>
      <c r="AA69" s="63">
        <v>0</v>
      </c>
      <c r="AB69" s="63"/>
      <c r="AC69" s="63"/>
      <c r="AD69" s="63">
        <v>11.448</v>
      </c>
      <c r="AE69" s="63">
        <v>587.16700000000003</v>
      </c>
      <c r="AF69" s="63">
        <v>0</v>
      </c>
      <c r="AG69" s="63">
        <v>0</v>
      </c>
      <c r="AH69" s="63">
        <v>182.7276</v>
      </c>
      <c r="AI69" s="63">
        <v>0</v>
      </c>
      <c r="AJ69" s="63">
        <v>14.11</v>
      </c>
      <c r="AK69" s="63">
        <v>33.764000000000003</v>
      </c>
      <c r="AL69" s="63">
        <v>32.625</v>
      </c>
      <c r="AM69" s="63">
        <v>16.426600000000001</v>
      </c>
      <c r="AN69" s="63">
        <v>6.8310000000000004</v>
      </c>
      <c r="AO69" s="63">
        <v>0</v>
      </c>
      <c r="AP69" s="63">
        <v>2.0230000000000001</v>
      </c>
      <c r="AQ69" s="63">
        <v>0</v>
      </c>
      <c r="AR69" s="66"/>
      <c r="AS69" s="63"/>
      <c r="AT69" s="63"/>
      <c r="AU69" s="63">
        <v>3.456</v>
      </c>
      <c r="AV69" s="63">
        <v>1.7417400000000001</v>
      </c>
      <c r="AW69" s="63">
        <v>0</v>
      </c>
      <c r="AX69" s="63">
        <v>5.9684999999999997</v>
      </c>
      <c r="AY69" s="77">
        <v>11.695320000000001</v>
      </c>
      <c r="AZ69" s="77">
        <v>7.6440000000000001</v>
      </c>
      <c r="BA69" s="77">
        <v>0.9425</v>
      </c>
      <c r="BB69" s="63">
        <v>12.330500000000001</v>
      </c>
      <c r="BC69" s="63">
        <v>0</v>
      </c>
      <c r="BD69" s="57"/>
      <c r="BE69" s="67"/>
      <c r="BF69" s="67"/>
      <c r="BG69" s="67"/>
      <c r="BH69" s="67"/>
      <c r="BI69" s="68">
        <f t="shared" si="1"/>
        <v>1228.245054</v>
      </c>
      <c r="BJ69" s="68">
        <f t="shared" si="2"/>
        <v>156.14949999999999</v>
      </c>
      <c r="BK69" s="68" t="e">
        <f>AK69+AL69+AM69+AP69+#REF!+X69+Y69</f>
        <v>#REF!</v>
      </c>
      <c r="BL69" s="68">
        <f t="shared" si="3"/>
        <v>0</v>
      </c>
      <c r="BM69" s="69">
        <f t="shared" si="0"/>
        <v>1493.4330189999994</v>
      </c>
      <c r="BN69" s="67"/>
      <c r="BO69" s="67"/>
      <c r="BP69" s="70">
        <f t="shared" si="4"/>
        <v>1493.4330189999994</v>
      </c>
      <c r="BQ69" s="71" t="e">
        <f t="shared" si="5"/>
        <v>#REF!</v>
      </c>
      <c r="BR69" s="70" t="e">
        <f t="shared" si="6"/>
        <v>#REF!</v>
      </c>
    </row>
    <row r="70" spans="1:70" ht="18" customHeight="1">
      <c r="A70" s="61" t="s">
        <v>177</v>
      </c>
      <c r="B70" s="72" t="s">
        <v>177</v>
      </c>
      <c r="C70" s="63">
        <v>0</v>
      </c>
      <c r="D70" s="64">
        <v>12.9954</v>
      </c>
      <c r="E70" s="65">
        <v>0</v>
      </c>
      <c r="F70" s="63">
        <v>0</v>
      </c>
      <c r="G70" s="64">
        <v>10.1592</v>
      </c>
      <c r="H70" s="64">
        <v>9.8935999999999993</v>
      </c>
      <c r="I70" s="63">
        <v>52.548960999999998</v>
      </c>
      <c r="J70" s="77">
        <v>14.4</v>
      </c>
      <c r="K70" s="63">
        <v>52.895000000000003</v>
      </c>
      <c r="L70" s="77">
        <v>46.445880000000002</v>
      </c>
      <c r="M70" s="77">
        <v>29.669899999999998</v>
      </c>
      <c r="N70" s="63">
        <v>0</v>
      </c>
      <c r="O70" s="64">
        <v>12.04</v>
      </c>
      <c r="P70" s="64">
        <v>10.384499999999999</v>
      </c>
      <c r="Q70" s="63"/>
      <c r="R70" s="63">
        <v>1.6625700000000001</v>
      </c>
      <c r="S70" s="63">
        <v>33.253974999999997</v>
      </c>
      <c r="T70" s="63">
        <v>9.8760480000000008</v>
      </c>
      <c r="U70" s="63">
        <v>0</v>
      </c>
      <c r="V70" s="63"/>
      <c r="W70" s="63">
        <v>0</v>
      </c>
      <c r="X70" s="63"/>
      <c r="Y70" s="63">
        <v>21.515625</v>
      </c>
      <c r="Z70" s="63">
        <v>244.72</v>
      </c>
      <c r="AA70" s="63">
        <v>0</v>
      </c>
      <c r="AB70" s="63"/>
      <c r="AC70" s="63"/>
      <c r="AD70" s="63">
        <v>11.448</v>
      </c>
      <c r="AE70" s="63">
        <v>587.16700000000003</v>
      </c>
      <c r="AF70" s="63">
        <v>0</v>
      </c>
      <c r="AG70" s="63">
        <v>0</v>
      </c>
      <c r="AH70" s="63">
        <v>182.7276</v>
      </c>
      <c r="AI70" s="63">
        <v>0</v>
      </c>
      <c r="AJ70" s="63">
        <v>14.11</v>
      </c>
      <c r="AK70" s="63">
        <v>33.764000000000003</v>
      </c>
      <c r="AL70" s="63">
        <v>32.625</v>
      </c>
      <c r="AM70" s="63">
        <v>16.426600000000001</v>
      </c>
      <c r="AN70" s="63">
        <v>6.8310000000000004</v>
      </c>
      <c r="AO70" s="63">
        <v>0</v>
      </c>
      <c r="AP70" s="63">
        <v>2.0230000000000001</v>
      </c>
      <c r="AQ70" s="63">
        <v>0</v>
      </c>
      <c r="AR70" s="66"/>
      <c r="AS70" s="63"/>
      <c r="AT70" s="63"/>
      <c r="AU70" s="63">
        <v>3.456</v>
      </c>
      <c r="AV70" s="63">
        <v>1.7417400000000001</v>
      </c>
      <c r="AW70" s="63">
        <v>0</v>
      </c>
      <c r="AX70" s="63">
        <v>5.9684999999999997</v>
      </c>
      <c r="AY70" s="77">
        <v>11.695320000000001</v>
      </c>
      <c r="AZ70" s="77">
        <v>7.6440000000000001</v>
      </c>
      <c r="BA70" s="77">
        <v>0.9425</v>
      </c>
      <c r="BB70" s="63">
        <v>12.330500000000001</v>
      </c>
      <c r="BC70" s="63">
        <v>0</v>
      </c>
      <c r="BD70" s="57"/>
      <c r="BE70" s="67"/>
      <c r="BF70" s="67"/>
      <c r="BG70" s="67"/>
      <c r="BH70" s="67"/>
      <c r="BI70" s="68">
        <f t="shared" si="1"/>
        <v>1228.173454</v>
      </c>
      <c r="BJ70" s="68">
        <f t="shared" si="2"/>
        <v>156.14949999999999</v>
      </c>
      <c r="BK70" s="68" t="e">
        <f>AK70+AL70+AM70+AP70+#REF!+X70+Y70</f>
        <v>#REF!</v>
      </c>
      <c r="BL70" s="68">
        <f t="shared" si="3"/>
        <v>0</v>
      </c>
      <c r="BM70" s="69">
        <f t="shared" si="0"/>
        <v>1493.3614189999996</v>
      </c>
      <c r="BN70" s="67"/>
      <c r="BO70" s="67"/>
      <c r="BP70" s="70">
        <f t="shared" si="4"/>
        <v>1493.3614189999996</v>
      </c>
      <c r="BQ70" s="71" t="e">
        <f t="shared" si="5"/>
        <v>#REF!</v>
      </c>
      <c r="BR70" s="70" t="e">
        <f t="shared" si="6"/>
        <v>#REF!</v>
      </c>
    </row>
    <row r="71" spans="1:70" ht="18" customHeight="1">
      <c r="A71" s="61" t="s">
        <v>178</v>
      </c>
      <c r="B71" s="72" t="s">
        <v>178</v>
      </c>
      <c r="C71" s="63">
        <v>0</v>
      </c>
      <c r="D71" s="64">
        <v>12.9954</v>
      </c>
      <c r="E71" s="65">
        <v>0</v>
      </c>
      <c r="F71" s="63">
        <v>0</v>
      </c>
      <c r="G71" s="64">
        <v>10.1592</v>
      </c>
      <c r="H71" s="64">
        <v>9.8935999999999993</v>
      </c>
      <c r="I71" s="63">
        <v>52.548960999999998</v>
      </c>
      <c r="J71" s="77">
        <v>14.4</v>
      </c>
      <c r="K71" s="63">
        <v>52.895000000000003</v>
      </c>
      <c r="L71" s="77">
        <v>46.445880000000002</v>
      </c>
      <c r="M71" s="77">
        <v>29.669899999999998</v>
      </c>
      <c r="N71" s="63">
        <v>0</v>
      </c>
      <c r="O71" s="64">
        <v>12.04</v>
      </c>
      <c r="P71" s="64">
        <v>10.384499999999999</v>
      </c>
      <c r="Q71" s="63"/>
      <c r="R71" s="63">
        <v>1.6625700000000001</v>
      </c>
      <c r="S71" s="63">
        <v>34.403975000000003</v>
      </c>
      <c r="T71" s="63">
        <v>9.8760480000000008</v>
      </c>
      <c r="U71" s="63">
        <v>0</v>
      </c>
      <c r="V71" s="63"/>
      <c r="W71" s="63">
        <v>0</v>
      </c>
      <c r="X71" s="63"/>
      <c r="Y71" s="63">
        <v>21.515625</v>
      </c>
      <c r="Z71" s="63">
        <v>244.72</v>
      </c>
      <c r="AA71" s="63">
        <v>0</v>
      </c>
      <c r="AB71" s="63"/>
      <c r="AC71" s="63"/>
      <c r="AD71" s="63">
        <v>11.448</v>
      </c>
      <c r="AE71" s="63">
        <v>587.16700000000003</v>
      </c>
      <c r="AF71" s="63">
        <v>0</v>
      </c>
      <c r="AG71" s="63">
        <v>0</v>
      </c>
      <c r="AH71" s="63">
        <v>182.7276</v>
      </c>
      <c r="AI71" s="63">
        <v>0</v>
      </c>
      <c r="AJ71" s="63">
        <v>14.11</v>
      </c>
      <c r="AK71" s="63">
        <v>33.764000000000003</v>
      </c>
      <c r="AL71" s="63">
        <v>32.625</v>
      </c>
      <c r="AM71" s="63">
        <v>16.426600000000001</v>
      </c>
      <c r="AN71" s="63">
        <v>6.8310000000000004</v>
      </c>
      <c r="AO71" s="63">
        <v>0</v>
      </c>
      <c r="AP71" s="63">
        <v>2.0230000000000001</v>
      </c>
      <c r="AQ71" s="63">
        <v>0</v>
      </c>
      <c r="AR71" s="66"/>
      <c r="AS71" s="63"/>
      <c r="AT71" s="63"/>
      <c r="AU71" s="63">
        <v>3.456</v>
      </c>
      <c r="AV71" s="63">
        <v>1.7417400000000001</v>
      </c>
      <c r="AW71" s="63">
        <v>0</v>
      </c>
      <c r="AX71" s="63">
        <v>5.9684999999999997</v>
      </c>
      <c r="AY71" s="77">
        <v>11.695320000000001</v>
      </c>
      <c r="AZ71" s="77">
        <v>7.6440000000000001</v>
      </c>
      <c r="BA71" s="77">
        <v>0.9425</v>
      </c>
      <c r="BB71" s="63">
        <v>12.330500000000001</v>
      </c>
      <c r="BC71" s="63">
        <v>0</v>
      </c>
      <c r="BD71" s="57"/>
      <c r="BE71" s="67"/>
      <c r="BF71" s="67"/>
      <c r="BG71" s="67"/>
      <c r="BH71" s="67"/>
      <c r="BI71" s="68">
        <f t="shared" si="1"/>
        <v>1229.3234540000001</v>
      </c>
      <c r="BJ71" s="68">
        <f t="shared" si="2"/>
        <v>156.14949999999999</v>
      </c>
      <c r="BK71" s="68" t="e">
        <f>AK71+AL71+AM71+AP71+#REF!+X71+Y71</f>
        <v>#REF!</v>
      </c>
      <c r="BL71" s="68">
        <f t="shared" si="3"/>
        <v>0</v>
      </c>
      <c r="BM71" s="69">
        <f t="shared" si="0"/>
        <v>1494.5114189999997</v>
      </c>
      <c r="BN71" s="67"/>
      <c r="BO71" s="67"/>
      <c r="BP71" s="70">
        <f t="shared" si="4"/>
        <v>1494.5114189999997</v>
      </c>
      <c r="BQ71" s="71" t="e">
        <f t="shared" si="5"/>
        <v>#REF!</v>
      </c>
      <c r="BR71" s="70" t="e">
        <f t="shared" si="6"/>
        <v>#REF!</v>
      </c>
    </row>
    <row r="72" spans="1:70" ht="18" customHeight="1">
      <c r="A72" s="61" t="s">
        <v>179</v>
      </c>
      <c r="B72" s="72" t="s">
        <v>179</v>
      </c>
      <c r="C72" s="63">
        <v>0</v>
      </c>
      <c r="D72" s="64">
        <v>12.9954</v>
      </c>
      <c r="E72" s="65">
        <v>0</v>
      </c>
      <c r="F72" s="63">
        <v>0</v>
      </c>
      <c r="G72" s="64">
        <v>10.1592</v>
      </c>
      <c r="H72" s="64">
        <v>9.8935999999999993</v>
      </c>
      <c r="I72" s="63">
        <v>52.548960999999998</v>
      </c>
      <c r="J72" s="77">
        <v>14.4</v>
      </c>
      <c r="K72" s="63">
        <v>52.895000000000003</v>
      </c>
      <c r="L72" s="77">
        <v>46.445880000000002</v>
      </c>
      <c r="M72" s="77">
        <v>29.669899999999998</v>
      </c>
      <c r="N72" s="63">
        <v>0</v>
      </c>
      <c r="O72" s="64">
        <v>12.04</v>
      </c>
      <c r="P72" s="64">
        <v>10.384499999999999</v>
      </c>
      <c r="Q72" s="63"/>
      <c r="R72" s="63">
        <v>1.6625700000000001</v>
      </c>
      <c r="S72" s="63">
        <v>33.253974999999997</v>
      </c>
      <c r="T72" s="63">
        <v>9.8760480000000008</v>
      </c>
      <c r="U72" s="63">
        <v>0</v>
      </c>
      <c r="V72" s="63"/>
      <c r="W72" s="63">
        <v>0</v>
      </c>
      <c r="X72" s="63"/>
      <c r="Y72" s="63">
        <v>21.515625</v>
      </c>
      <c r="Z72" s="63">
        <v>244.72</v>
      </c>
      <c r="AA72" s="63">
        <v>0</v>
      </c>
      <c r="AB72" s="63"/>
      <c r="AC72" s="63"/>
      <c r="AD72" s="63">
        <v>11.448</v>
      </c>
      <c r="AE72" s="63">
        <v>587.16700000000003</v>
      </c>
      <c r="AF72" s="63">
        <v>0</v>
      </c>
      <c r="AG72" s="63">
        <v>0</v>
      </c>
      <c r="AH72" s="63">
        <v>182.7276</v>
      </c>
      <c r="AI72" s="63">
        <v>0</v>
      </c>
      <c r="AJ72" s="63">
        <v>14.11</v>
      </c>
      <c r="AK72" s="63">
        <v>33.764000000000003</v>
      </c>
      <c r="AL72" s="63">
        <v>32.625</v>
      </c>
      <c r="AM72" s="63">
        <v>16.426600000000001</v>
      </c>
      <c r="AN72" s="63">
        <v>6.8310000000000004</v>
      </c>
      <c r="AO72" s="63">
        <v>0</v>
      </c>
      <c r="AP72" s="63">
        <v>2.0230000000000001</v>
      </c>
      <c r="AQ72" s="63">
        <v>0</v>
      </c>
      <c r="AR72" s="66"/>
      <c r="AS72" s="63"/>
      <c r="AT72" s="63"/>
      <c r="AU72" s="63">
        <v>3.456</v>
      </c>
      <c r="AV72" s="63">
        <v>1.7417400000000001</v>
      </c>
      <c r="AW72" s="63">
        <v>0</v>
      </c>
      <c r="AX72" s="63">
        <v>5.9684999999999997</v>
      </c>
      <c r="AY72" s="77">
        <v>11.695320000000001</v>
      </c>
      <c r="AZ72" s="77">
        <v>7.6440000000000001</v>
      </c>
      <c r="BA72" s="77">
        <v>0.9425</v>
      </c>
      <c r="BB72" s="63">
        <v>12.330500000000001</v>
      </c>
      <c r="BC72" s="63">
        <v>0</v>
      </c>
      <c r="BD72" s="57"/>
      <c r="BE72" s="67"/>
      <c r="BF72" s="67"/>
      <c r="BG72" s="67"/>
      <c r="BH72" s="67"/>
      <c r="BI72" s="68">
        <f t="shared" si="1"/>
        <v>1228.173454</v>
      </c>
      <c r="BJ72" s="68">
        <f t="shared" si="2"/>
        <v>156.14949999999999</v>
      </c>
      <c r="BK72" s="68" t="e">
        <f>AK72+AL72+AM72+AP72+#REF!+X72+Y72</f>
        <v>#REF!</v>
      </c>
      <c r="BL72" s="68">
        <f t="shared" si="3"/>
        <v>0</v>
      </c>
      <c r="BM72" s="69">
        <f t="shared" si="0"/>
        <v>1493.3614189999996</v>
      </c>
      <c r="BN72" s="67"/>
      <c r="BO72" s="67"/>
      <c r="BP72" s="70">
        <f t="shared" si="4"/>
        <v>1493.3614189999996</v>
      </c>
      <c r="BQ72" s="71" t="e">
        <f t="shared" si="5"/>
        <v>#REF!</v>
      </c>
      <c r="BR72" s="70" t="e">
        <f t="shared" si="6"/>
        <v>#REF!</v>
      </c>
    </row>
    <row r="73" spans="1:70" ht="18" customHeight="1">
      <c r="A73" s="61" t="s">
        <v>180</v>
      </c>
      <c r="B73" s="72" t="s">
        <v>180</v>
      </c>
      <c r="C73" s="63">
        <v>0</v>
      </c>
      <c r="D73" s="64">
        <v>13.067</v>
      </c>
      <c r="E73" s="65">
        <v>0</v>
      </c>
      <c r="F73" s="63">
        <v>0</v>
      </c>
      <c r="G73" s="64">
        <v>10.1592</v>
      </c>
      <c r="H73" s="64">
        <v>9.8935999999999993</v>
      </c>
      <c r="I73" s="63">
        <v>52.548960999999998</v>
      </c>
      <c r="J73" s="77">
        <v>14.4</v>
      </c>
      <c r="K73" s="63">
        <v>52.895000000000003</v>
      </c>
      <c r="L73" s="77">
        <v>46.445880000000002</v>
      </c>
      <c r="M73" s="77">
        <v>29.669899999999998</v>
      </c>
      <c r="N73" s="63">
        <v>0</v>
      </c>
      <c r="O73" s="64">
        <v>12.04</v>
      </c>
      <c r="P73" s="64">
        <v>10.384499999999999</v>
      </c>
      <c r="Q73" s="63"/>
      <c r="R73" s="63">
        <v>1.6625700000000001</v>
      </c>
      <c r="S73" s="63">
        <v>33.253974999999997</v>
      </c>
      <c r="T73" s="63">
        <v>9.8760480000000008</v>
      </c>
      <c r="U73" s="63">
        <v>0</v>
      </c>
      <c r="V73" s="63"/>
      <c r="W73" s="63">
        <v>0</v>
      </c>
      <c r="X73" s="63"/>
      <c r="Y73" s="63">
        <v>21.515625</v>
      </c>
      <c r="Z73" s="63">
        <v>244.72</v>
      </c>
      <c r="AA73" s="63">
        <v>0</v>
      </c>
      <c r="AB73" s="63"/>
      <c r="AC73" s="63"/>
      <c r="AD73" s="63">
        <v>11.448</v>
      </c>
      <c r="AE73" s="63">
        <v>587.16700000000003</v>
      </c>
      <c r="AF73" s="63">
        <v>0</v>
      </c>
      <c r="AG73" s="63">
        <v>0</v>
      </c>
      <c r="AH73" s="63">
        <v>182.7276</v>
      </c>
      <c r="AI73" s="63">
        <v>0</v>
      </c>
      <c r="AJ73" s="63">
        <v>14.11</v>
      </c>
      <c r="AK73" s="63">
        <v>33.764000000000003</v>
      </c>
      <c r="AL73" s="63">
        <v>32.625</v>
      </c>
      <c r="AM73" s="63">
        <v>16.426600000000001</v>
      </c>
      <c r="AN73" s="63">
        <v>6.9794999999999998</v>
      </c>
      <c r="AO73" s="63">
        <v>0</v>
      </c>
      <c r="AP73" s="63">
        <v>2.0230000000000001</v>
      </c>
      <c r="AQ73" s="63">
        <v>0</v>
      </c>
      <c r="AR73" s="66"/>
      <c r="AS73" s="63"/>
      <c r="AT73" s="63"/>
      <c r="AU73" s="63">
        <v>3.456</v>
      </c>
      <c r="AV73" s="63">
        <v>1.7417400000000001</v>
      </c>
      <c r="AW73" s="63">
        <v>0</v>
      </c>
      <c r="AX73" s="63">
        <v>5.9684999999999997</v>
      </c>
      <c r="AY73" s="77">
        <v>11.695320000000001</v>
      </c>
      <c r="AZ73" s="77">
        <v>7.6440000000000001</v>
      </c>
      <c r="BA73" s="77">
        <v>0.9425</v>
      </c>
      <c r="BB73" s="63">
        <v>12.330500000000001</v>
      </c>
      <c r="BC73" s="63">
        <v>0</v>
      </c>
      <c r="BD73" s="57"/>
      <c r="BE73" s="67"/>
      <c r="BF73" s="67"/>
      <c r="BG73" s="67"/>
      <c r="BH73" s="67"/>
      <c r="BI73" s="68">
        <f t="shared" si="1"/>
        <v>1228.393554</v>
      </c>
      <c r="BJ73" s="68">
        <f t="shared" si="2"/>
        <v>156.14949999999999</v>
      </c>
      <c r="BK73" s="68" t="e">
        <f>AK73+AL73+AM73+AP73+#REF!+X73+Y73</f>
        <v>#REF!</v>
      </c>
      <c r="BL73" s="68">
        <f t="shared" si="3"/>
        <v>0</v>
      </c>
      <c r="BM73" s="69">
        <f t="shared" si="0"/>
        <v>1493.5815189999994</v>
      </c>
      <c r="BN73" s="67"/>
      <c r="BO73" s="67"/>
      <c r="BP73" s="70">
        <f t="shared" si="4"/>
        <v>1493.5815189999994</v>
      </c>
      <c r="BQ73" s="71" t="e">
        <f t="shared" si="5"/>
        <v>#REF!</v>
      </c>
      <c r="BR73" s="70" t="e">
        <f t="shared" si="6"/>
        <v>#REF!</v>
      </c>
    </row>
    <row r="74" spans="1:70" ht="18" customHeight="1">
      <c r="A74" s="61" t="s">
        <v>181</v>
      </c>
      <c r="B74" s="72" t="s">
        <v>181</v>
      </c>
      <c r="C74" s="63">
        <v>0</v>
      </c>
      <c r="D74" s="64">
        <v>13.067</v>
      </c>
      <c r="E74" s="65">
        <v>0</v>
      </c>
      <c r="F74" s="63">
        <v>0</v>
      </c>
      <c r="G74" s="64">
        <v>10.1592</v>
      </c>
      <c r="H74" s="64">
        <v>9.8935999999999993</v>
      </c>
      <c r="I74" s="63">
        <v>52.548960999999998</v>
      </c>
      <c r="J74" s="77">
        <v>14.4</v>
      </c>
      <c r="K74" s="63">
        <v>52.895000000000003</v>
      </c>
      <c r="L74" s="77">
        <v>46.445880000000002</v>
      </c>
      <c r="M74" s="77">
        <v>29.669899999999998</v>
      </c>
      <c r="N74" s="63">
        <v>0</v>
      </c>
      <c r="O74" s="64">
        <v>12.04</v>
      </c>
      <c r="P74" s="64">
        <v>10.384499999999999</v>
      </c>
      <c r="Q74" s="63"/>
      <c r="R74" s="63">
        <v>1.6625700000000001</v>
      </c>
      <c r="S74" s="63">
        <v>33.253974999999997</v>
      </c>
      <c r="T74" s="63">
        <v>9.8760480000000008</v>
      </c>
      <c r="U74" s="63">
        <v>0</v>
      </c>
      <c r="V74" s="63"/>
      <c r="W74" s="63">
        <v>0</v>
      </c>
      <c r="X74" s="63"/>
      <c r="Y74" s="63">
        <v>21.515625</v>
      </c>
      <c r="Z74" s="63">
        <v>244.72</v>
      </c>
      <c r="AA74" s="63">
        <v>0</v>
      </c>
      <c r="AB74" s="63"/>
      <c r="AC74" s="63"/>
      <c r="AD74" s="63">
        <v>11.448</v>
      </c>
      <c r="AE74" s="63">
        <v>587.16700000000003</v>
      </c>
      <c r="AF74" s="63">
        <v>0</v>
      </c>
      <c r="AG74" s="63">
        <v>0</v>
      </c>
      <c r="AH74" s="63">
        <v>182.7276</v>
      </c>
      <c r="AI74" s="63">
        <v>0</v>
      </c>
      <c r="AJ74" s="63">
        <v>14.11</v>
      </c>
      <c r="AK74" s="63">
        <v>33.764000000000003</v>
      </c>
      <c r="AL74" s="63">
        <v>32.625</v>
      </c>
      <c r="AM74" s="63">
        <v>16.426600000000001</v>
      </c>
      <c r="AN74" s="63">
        <v>6.8310000000000004</v>
      </c>
      <c r="AO74" s="63">
        <v>0</v>
      </c>
      <c r="AP74" s="63">
        <v>2.0230000000000001</v>
      </c>
      <c r="AQ74" s="63">
        <v>0</v>
      </c>
      <c r="AR74" s="66"/>
      <c r="AS74" s="63"/>
      <c r="AT74" s="63"/>
      <c r="AU74" s="63">
        <v>3.456</v>
      </c>
      <c r="AV74" s="63">
        <v>1.7417400000000001</v>
      </c>
      <c r="AW74" s="63">
        <v>0</v>
      </c>
      <c r="AX74" s="63">
        <v>5.9684999999999997</v>
      </c>
      <c r="AY74" s="77">
        <v>11.695320000000001</v>
      </c>
      <c r="AZ74" s="77">
        <v>7.6440000000000001</v>
      </c>
      <c r="BA74" s="77">
        <v>0.9425</v>
      </c>
      <c r="BB74" s="63">
        <v>12.330500000000001</v>
      </c>
      <c r="BC74" s="63">
        <v>0</v>
      </c>
      <c r="BD74" s="57"/>
      <c r="BE74" s="67"/>
      <c r="BF74" s="67"/>
      <c r="BG74" s="67"/>
      <c r="BH74" s="67"/>
      <c r="BI74" s="68">
        <f t="shared" si="1"/>
        <v>1228.245054</v>
      </c>
      <c r="BJ74" s="68">
        <f t="shared" si="2"/>
        <v>156.14949999999999</v>
      </c>
      <c r="BK74" s="68" t="e">
        <f>AK74+AL74+AM74+AP74+#REF!+X74+Y74</f>
        <v>#REF!</v>
      </c>
      <c r="BL74" s="68">
        <f t="shared" si="3"/>
        <v>0</v>
      </c>
      <c r="BM74" s="69">
        <f t="shared" ref="BM74:BM104" si="7">SUM(C74:BC74)</f>
        <v>1493.4330189999994</v>
      </c>
      <c r="BN74" s="67"/>
      <c r="BO74" s="67"/>
      <c r="BP74" s="70">
        <f t="shared" ref="BP74:BP104" si="8">SUM(C74:BC74)</f>
        <v>1493.4330189999994</v>
      </c>
      <c r="BQ74" s="71" t="e">
        <f t="shared" si="5"/>
        <v>#REF!</v>
      </c>
      <c r="BR74" s="70" t="e">
        <f t="shared" si="6"/>
        <v>#REF!</v>
      </c>
    </row>
    <row r="75" spans="1:70" ht="18" customHeight="1">
      <c r="A75" s="61" t="s">
        <v>182</v>
      </c>
      <c r="B75" s="72" t="s">
        <v>182</v>
      </c>
      <c r="C75" s="63">
        <v>0</v>
      </c>
      <c r="D75" s="64">
        <v>12.9954</v>
      </c>
      <c r="E75" s="65">
        <v>0</v>
      </c>
      <c r="F75" s="63">
        <v>0</v>
      </c>
      <c r="G75" s="64">
        <v>10.1592</v>
      </c>
      <c r="H75" s="64">
        <v>9.8935999999999993</v>
      </c>
      <c r="I75" s="63">
        <v>52.548960999999998</v>
      </c>
      <c r="J75" s="77">
        <v>14.4</v>
      </c>
      <c r="K75" s="63">
        <v>52.895000000000003</v>
      </c>
      <c r="L75" s="77">
        <v>46.445880000000002</v>
      </c>
      <c r="M75" s="77">
        <v>29.669899999999998</v>
      </c>
      <c r="N75" s="63">
        <v>0</v>
      </c>
      <c r="O75" s="64">
        <v>12.04</v>
      </c>
      <c r="P75" s="64">
        <v>10.384499999999999</v>
      </c>
      <c r="Q75" s="63"/>
      <c r="R75" s="63">
        <v>1.6625700000000001</v>
      </c>
      <c r="S75" s="63">
        <v>33.253974999999997</v>
      </c>
      <c r="T75" s="63">
        <v>9.8760480000000008</v>
      </c>
      <c r="U75" s="63">
        <v>0</v>
      </c>
      <c r="V75" s="63"/>
      <c r="W75" s="63">
        <v>0</v>
      </c>
      <c r="X75" s="63"/>
      <c r="Y75" s="63">
        <v>21.515625</v>
      </c>
      <c r="Z75" s="63">
        <v>244.72</v>
      </c>
      <c r="AA75" s="63">
        <v>0</v>
      </c>
      <c r="AB75" s="63"/>
      <c r="AC75" s="63"/>
      <c r="AD75" s="63">
        <v>11.448</v>
      </c>
      <c r="AE75" s="63">
        <v>587.16700000000003</v>
      </c>
      <c r="AF75" s="63">
        <v>0</v>
      </c>
      <c r="AG75" s="63">
        <v>0</v>
      </c>
      <c r="AH75" s="63">
        <v>182.7276</v>
      </c>
      <c r="AI75" s="63">
        <v>0</v>
      </c>
      <c r="AJ75" s="63">
        <v>14.11</v>
      </c>
      <c r="AK75" s="63">
        <v>33.764000000000003</v>
      </c>
      <c r="AL75" s="63">
        <v>32.625</v>
      </c>
      <c r="AM75" s="63">
        <v>16.426600000000001</v>
      </c>
      <c r="AN75" s="63">
        <v>6.8310000000000004</v>
      </c>
      <c r="AO75" s="63">
        <v>0</v>
      </c>
      <c r="AP75" s="63">
        <v>2.0230000000000001</v>
      </c>
      <c r="AQ75" s="63">
        <v>0</v>
      </c>
      <c r="AR75" s="66"/>
      <c r="AS75" s="63"/>
      <c r="AT75" s="63"/>
      <c r="AU75" s="63">
        <v>3.456</v>
      </c>
      <c r="AV75" s="63">
        <v>1.7417400000000001</v>
      </c>
      <c r="AW75" s="63">
        <v>0</v>
      </c>
      <c r="AX75" s="63">
        <v>5.9684999999999997</v>
      </c>
      <c r="AY75" s="77">
        <v>11.695320000000001</v>
      </c>
      <c r="AZ75" s="77">
        <v>7.6440000000000001</v>
      </c>
      <c r="BA75" s="77">
        <v>0.9425</v>
      </c>
      <c r="BB75" s="63">
        <v>12.330500000000001</v>
      </c>
      <c r="BC75" s="63">
        <v>0</v>
      </c>
      <c r="BD75" s="57"/>
      <c r="BE75" s="67"/>
      <c r="BF75" s="67"/>
      <c r="BG75" s="67"/>
      <c r="BH75" s="67"/>
      <c r="BI75" s="68">
        <f t="shared" si="1"/>
        <v>1228.173454</v>
      </c>
      <c r="BJ75" s="68">
        <f t="shared" si="2"/>
        <v>156.14949999999999</v>
      </c>
      <c r="BK75" s="68" t="e">
        <f>AK75+AL75+AM75+AP75+#REF!+X75+Y75</f>
        <v>#REF!</v>
      </c>
      <c r="BL75" s="68">
        <f t="shared" si="3"/>
        <v>0</v>
      </c>
      <c r="BM75" s="69">
        <f t="shared" si="7"/>
        <v>1493.3614189999996</v>
      </c>
      <c r="BN75" s="67"/>
      <c r="BO75" s="67"/>
      <c r="BP75" s="70">
        <f t="shared" si="8"/>
        <v>1493.3614189999996</v>
      </c>
      <c r="BQ75" s="71" t="e">
        <f t="shared" si="5"/>
        <v>#REF!</v>
      </c>
      <c r="BR75" s="70" t="e">
        <f t="shared" si="6"/>
        <v>#REF!</v>
      </c>
    </row>
    <row r="76" spans="1:70" ht="18" customHeight="1">
      <c r="A76" s="61" t="s">
        <v>183</v>
      </c>
      <c r="B76" s="72" t="s">
        <v>183</v>
      </c>
      <c r="C76" s="63">
        <v>0</v>
      </c>
      <c r="D76" s="64">
        <v>12.9954</v>
      </c>
      <c r="E76" s="65">
        <v>0</v>
      </c>
      <c r="F76" s="63">
        <v>0</v>
      </c>
      <c r="G76" s="64">
        <v>10.1592</v>
      </c>
      <c r="H76" s="64">
        <v>9.8935999999999993</v>
      </c>
      <c r="I76" s="63">
        <v>52.548960999999998</v>
      </c>
      <c r="J76" s="77">
        <v>14.4</v>
      </c>
      <c r="K76" s="63">
        <v>52.895000000000003</v>
      </c>
      <c r="L76" s="77">
        <v>46.445880000000002</v>
      </c>
      <c r="M76" s="77">
        <v>29.669899999999998</v>
      </c>
      <c r="N76" s="63">
        <v>0</v>
      </c>
      <c r="O76" s="64">
        <v>12.04</v>
      </c>
      <c r="P76" s="64">
        <v>10.384499999999999</v>
      </c>
      <c r="Q76" s="63"/>
      <c r="R76" s="63">
        <v>1.6625700000000001</v>
      </c>
      <c r="S76" s="63">
        <v>33.253974999999997</v>
      </c>
      <c r="T76" s="63">
        <v>9.8760480000000008</v>
      </c>
      <c r="U76" s="63">
        <v>0</v>
      </c>
      <c r="V76" s="63"/>
      <c r="W76" s="63">
        <v>0</v>
      </c>
      <c r="X76" s="63"/>
      <c r="Y76" s="63">
        <v>21.515625</v>
      </c>
      <c r="Z76" s="63">
        <v>244.72</v>
      </c>
      <c r="AA76" s="63">
        <v>0</v>
      </c>
      <c r="AB76" s="63"/>
      <c r="AC76" s="63"/>
      <c r="AD76" s="63">
        <v>11.448</v>
      </c>
      <c r="AE76" s="63">
        <v>587.16700000000003</v>
      </c>
      <c r="AF76" s="63">
        <v>0</v>
      </c>
      <c r="AG76" s="63">
        <v>0</v>
      </c>
      <c r="AH76" s="63">
        <v>182.7276</v>
      </c>
      <c r="AI76" s="63">
        <v>0</v>
      </c>
      <c r="AJ76" s="63">
        <v>14.11</v>
      </c>
      <c r="AK76" s="63">
        <v>33.764000000000003</v>
      </c>
      <c r="AL76" s="63">
        <v>32.625</v>
      </c>
      <c r="AM76" s="63">
        <v>16.426600000000001</v>
      </c>
      <c r="AN76" s="63">
        <v>6.8310000000000004</v>
      </c>
      <c r="AO76" s="63">
        <v>0</v>
      </c>
      <c r="AP76" s="63">
        <v>2.0230000000000001</v>
      </c>
      <c r="AQ76" s="63">
        <v>0</v>
      </c>
      <c r="AR76" s="66"/>
      <c r="AS76" s="63"/>
      <c r="AT76" s="63"/>
      <c r="AU76" s="63">
        <v>3.456</v>
      </c>
      <c r="AV76" s="63">
        <v>1.7417400000000001</v>
      </c>
      <c r="AW76" s="63">
        <v>0</v>
      </c>
      <c r="AX76" s="63">
        <v>5.9684999999999997</v>
      </c>
      <c r="AY76" s="77">
        <v>11.695320000000001</v>
      </c>
      <c r="AZ76" s="77">
        <v>7.6440000000000001</v>
      </c>
      <c r="BA76" s="77">
        <v>0.9425</v>
      </c>
      <c r="BB76" s="63">
        <v>12.330500000000001</v>
      </c>
      <c r="BC76" s="63">
        <v>0</v>
      </c>
      <c r="BD76" s="57"/>
      <c r="BE76" s="67"/>
      <c r="BF76" s="67"/>
      <c r="BG76" s="67"/>
      <c r="BH76" s="67"/>
      <c r="BI76" s="68">
        <f t="shared" si="1"/>
        <v>1228.173454</v>
      </c>
      <c r="BJ76" s="68">
        <f t="shared" si="2"/>
        <v>156.14949999999999</v>
      </c>
      <c r="BK76" s="68" t="e">
        <f>AK76+AL76+AM76+AP76+#REF!+X76+Y76</f>
        <v>#REF!</v>
      </c>
      <c r="BL76" s="68">
        <f t="shared" si="3"/>
        <v>0</v>
      </c>
      <c r="BM76" s="69">
        <f t="shared" si="7"/>
        <v>1493.3614189999996</v>
      </c>
      <c r="BN76" s="67"/>
      <c r="BO76" s="67"/>
      <c r="BP76" s="70">
        <f t="shared" si="8"/>
        <v>1493.3614189999996</v>
      </c>
      <c r="BQ76" s="71" t="e">
        <f t="shared" si="5"/>
        <v>#REF!</v>
      </c>
      <c r="BR76" s="70" t="e">
        <f t="shared" si="6"/>
        <v>#REF!</v>
      </c>
    </row>
    <row r="77" spans="1:70" ht="18" customHeight="1">
      <c r="A77" s="61" t="s">
        <v>184</v>
      </c>
      <c r="B77" s="72" t="s">
        <v>184</v>
      </c>
      <c r="C77" s="63">
        <v>0</v>
      </c>
      <c r="D77" s="64">
        <v>13.067</v>
      </c>
      <c r="E77" s="65">
        <v>0</v>
      </c>
      <c r="F77" s="63">
        <v>0</v>
      </c>
      <c r="G77" s="64">
        <v>10.258800000000001</v>
      </c>
      <c r="H77" s="64">
        <v>9.9600000000000009</v>
      </c>
      <c r="I77" s="63">
        <v>52.548960999999998</v>
      </c>
      <c r="J77" s="77">
        <v>14.4</v>
      </c>
      <c r="K77" s="63">
        <v>52.895000000000003</v>
      </c>
      <c r="L77" s="77">
        <v>46.445880000000002</v>
      </c>
      <c r="M77" s="77">
        <v>29.669899999999998</v>
      </c>
      <c r="N77" s="63">
        <v>0</v>
      </c>
      <c r="O77" s="64">
        <v>12.04</v>
      </c>
      <c r="P77" s="64">
        <v>10.384499999999999</v>
      </c>
      <c r="Q77" s="63"/>
      <c r="R77" s="63">
        <v>1.6625700000000001</v>
      </c>
      <c r="S77" s="63">
        <v>33.253974999999997</v>
      </c>
      <c r="T77" s="63">
        <v>9.8760480000000008</v>
      </c>
      <c r="U77" s="63">
        <v>0</v>
      </c>
      <c r="V77" s="63"/>
      <c r="W77" s="63">
        <v>0</v>
      </c>
      <c r="X77" s="63"/>
      <c r="Y77" s="63">
        <v>21.515625</v>
      </c>
      <c r="Z77" s="63">
        <v>244.72</v>
      </c>
      <c r="AA77" s="63">
        <v>0</v>
      </c>
      <c r="AB77" s="63"/>
      <c r="AC77" s="63"/>
      <c r="AD77" s="63">
        <v>11.448</v>
      </c>
      <c r="AE77" s="63">
        <v>587.16700000000003</v>
      </c>
      <c r="AF77" s="63">
        <v>0</v>
      </c>
      <c r="AG77" s="63">
        <v>0</v>
      </c>
      <c r="AH77" s="63">
        <v>182.7276</v>
      </c>
      <c r="AI77" s="63">
        <v>0</v>
      </c>
      <c r="AJ77" s="63">
        <v>14.11</v>
      </c>
      <c r="AK77" s="63">
        <v>33.764000000000003</v>
      </c>
      <c r="AL77" s="63">
        <v>32.625</v>
      </c>
      <c r="AM77" s="63">
        <v>16.426600000000001</v>
      </c>
      <c r="AN77" s="63">
        <v>6.8310000000000004</v>
      </c>
      <c r="AO77" s="63">
        <v>0</v>
      </c>
      <c r="AP77" s="63">
        <v>2.0230000000000001</v>
      </c>
      <c r="AQ77" s="63">
        <v>0</v>
      </c>
      <c r="AR77" s="66"/>
      <c r="AS77" s="63"/>
      <c r="AT77" s="63"/>
      <c r="AU77" s="63">
        <v>3.456</v>
      </c>
      <c r="AV77" s="63">
        <v>1.7417400000000001</v>
      </c>
      <c r="AW77" s="63">
        <v>0</v>
      </c>
      <c r="AX77" s="63">
        <v>5.9684999999999997</v>
      </c>
      <c r="AY77" s="77">
        <v>11.695320000000001</v>
      </c>
      <c r="AZ77" s="77">
        <v>7.6440000000000001</v>
      </c>
      <c r="BA77" s="77">
        <v>0.9425</v>
      </c>
      <c r="BB77" s="63">
        <v>12.330500000000001</v>
      </c>
      <c r="BC77" s="63">
        <v>0</v>
      </c>
      <c r="BD77" s="57"/>
      <c r="BE77" s="67"/>
      <c r="BF77" s="67"/>
      <c r="BG77" s="67"/>
      <c r="BH77" s="67"/>
      <c r="BI77" s="68">
        <f t="shared" si="1"/>
        <v>1228.245054</v>
      </c>
      <c r="BJ77" s="68">
        <f t="shared" si="2"/>
        <v>156.31549999999999</v>
      </c>
      <c r="BK77" s="68" t="e">
        <f>AK77+AL77+AM77+AP77+#REF!+X77+Y77</f>
        <v>#REF!</v>
      </c>
      <c r="BL77" s="68">
        <f t="shared" si="3"/>
        <v>0</v>
      </c>
      <c r="BM77" s="69">
        <f t="shared" si="7"/>
        <v>1493.5990189999995</v>
      </c>
      <c r="BN77" s="67"/>
      <c r="BO77" s="67"/>
      <c r="BP77" s="70">
        <f t="shared" si="8"/>
        <v>1493.5990189999995</v>
      </c>
      <c r="BQ77" s="71" t="e">
        <f t="shared" si="5"/>
        <v>#REF!</v>
      </c>
      <c r="BR77" s="70" t="e">
        <f t="shared" si="6"/>
        <v>#REF!</v>
      </c>
    </row>
    <row r="78" spans="1:70" ht="18" customHeight="1">
      <c r="A78" s="61" t="s">
        <v>185</v>
      </c>
      <c r="B78" s="72" t="s">
        <v>185</v>
      </c>
      <c r="C78" s="63">
        <v>0</v>
      </c>
      <c r="D78" s="64">
        <v>13.1028</v>
      </c>
      <c r="E78" s="65">
        <v>0</v>
      </c>
      <c r="F78" s="63">
        <v>0</v>
      </c>
      <c r="G78" s="64">
        <v>10.258800000000001</v>
      </c>
      <c r="H78" s="64">
        <v>9.9600000000000009</v>
      </c>
      <c r="I78" s="63">
        <v>52.548960999999998</v>
      </c>
      <c r="J78" s="77">
        <v>14.4</v>
      </c>
      <c r="K78" s="63">
        <v>57.737499999999997</v>
      </c>
      <c r="L78" s="77">
        <v>46.445880000000002</v>
      </c>
      <c r="M78" s="77">
        <v>29.669899999999998</v>
      </c>
      <c r="N78" s="63">
        <v>0</v>
      </c>
      <c r="O78" s="64">
        <v>12.04</v>
      </c>
      <c r="P78" s="64">
        <v>10.384499999999999</v>
      </c>
      <c r="Q78" s="63"/>
      <c r="R78" s="63">
        <v>1.6625700000000001</v>
      </c>
      <c r="S78" s="63">
        <v>34.403975000000003</v>
      </c>
      <c r="T78" s="63">
        <v>9.8760480000000008</v>
      </c>
      <c r="U78" s="63">
        <v>0</v>
      </c>
      <c r="V78" s="63"/>
      <c r="W78" s="63">
        <v>0</v>
      </c>
      <c r="X78" s="63"/>
      <c r="Y78" s="63">
        <v>21.515625</v>
      </c>
      <c r="Z78" s="63">
        <v>244.72</v>
      </c>
      <c r="AA78" s="63">
        <v>0</v>
      </c>
      <c r="AB78" s="63"/>
      <c r="AC78" s="63"/>
      <c r="AD78" s="63">
        <v>11.448</v>
      </c>
      <c r="AE78" s="63">
        <v>587.16700000000003</v>
      </c>
      <c r="AF78" s="63">
        <v>0</v>
      </c>
      <c r="AG78" s="63">
        <v>0</v>
      </c>
      <c r="AH78" s="63">
        <v>182.7276</v>
      </c>
      <c r="AI78" s="63">
        <v>0</v>
      </c>
      <c r="AJ78" s="63">
        <v>14.11</v>
      </c>
      <c r="AK78" s="63">
        <v>33.764000000000003</v>
      </c>
      <c r="AL78" s="63">
        <v>32.625</v>
      </c>
      <c r="AM78" s="63">
        <v>16.426600000000001</v>
      </c>
      <c r="AN78" s="63">
        <v>6.8310000000000004</v>
      </c>
      <c r="AO78" s="63">
        <v>0</v>
      </c>
      <c r="AP78" s="63">
        <v>2.0230000000000001</v>
      </c>
      <c r="AQ78" s="63">
        <v>0</v>
      </c>
      <c r="AR78" s="66"/>
      <c r="AS78" s="63"/>
      <c r="AT78" s="63"/>
      <c r="AU78" s="63">
        <v>3.456</v>
      </c>
      <c r="AV78" s="63">
        <v>1.7417400000000001</v>
      </c>
      <c r="AW78" s="63">
        <v>0</v>
      </c>
      <c r="AX78" s="63">
        <v>5.9684999999999997</v>
      </c>
      <c r="AY78" s="77">
        <v>11.695320000000001</v>
      </c>
      <c r="AZ78" s="77">
        <v>7.6440000000000001</v>
      </c>
      <c r="BA78" s="77">
        <v>0.9425</v>
      </c>
      <c r="BB78" s="63">
        <v>12.330500000000001</v>
      </c>
      <c r="BC78" s="63">
        <v>0</v>
      </c>
      <c r="BD78" s="57"/>
      <c r="BE78" s="67"/>
      <c r="BF78" s="67"/>
      <c r="BG78" s="67"/>
      <c r="BH78" s="67"/>
      <c r="BI78" s="68">
        <f t="shared" si="1"/>
        <v>1229.430854</v>
      </c>
      <c r="BJ78" s="68">
        <f t="shared" si="2"/>
        <v>161.15800000000002</v>
      </c>
      <c r="BK78" s="68" t="e">
        <f>AK78+AL78+AM78+AP78+#REF!+X78+Y78</f>
        <v>#REF!</v>
      </c>
      <c r="BL78" s="68">
        <f t="shared" si="3"/>
        <v>0</v>
      </c>
      <c r="BM78" s="69">
        <f t="shared" si="7"/>
        <v>1499.6273189999995</v>
      </c>
      <c r="BN78" s="67"/>
      <c r="BO78" s="67"/>
      <c r="BP78" s="70">
        <f t="shared" si="8"/>
        <v>1499.6273189999995</v>
      </c>
      <c r="BQ78" s="71" t="e">
        <f t="shared" si="5"/>
        <v>#REF!</v>
      </c>
      <c r="BR78" s="70" t="e">
        <f t="shared" si="6"/>
        <v>#REF!</v>
      </c>
    </row>
    <row r="79" spans="1:70" ht="18" customHeight="1">
      <c r="A79" s="61" t="s">
        <v>186</v>
      </c>
      <c r="B79" s="72" t="s">
        <v>186</v>
      </c>
      <c r="C79" s="63">
        <v>0</v>
      </c>
      <c r="D79" s="64">
        <v>13.1028</v>
      </c>
      <c r="E79" s="65">
        <v>0</v>
      </c>
      <c r="F79" s="63">
        <v>0</v>
      </c>
      <c r="G79" s="64">
        <v>10.258800000000001</v>
      </c>
      <c r="H79" s="64">
        <v>9.9600000000000009</v>
      </c>
      <c r="I79" s="63">
        <v>52.548960999999998</v>
      </c>
      <c r="J79" s="77">
        <v>14.4</v>
      </c>
      <c r="K79" s="63">
        <v>79.494479999999996</v>
      </c>
      <c r="L79" s="77">
        <v>46.445880000000002</v>
      </c>
      <c r="M79" s="77">
        <v>29.669899999999998</v>
      </c>
      <c r="N79" s="63">
        <v>0</v>
      </c>
      <c r="O79" s="64">
        <v>12.04</v>
      </c>
      <c r="P79" s="64">
        <v>10.384499999999999</v>
      </c>
      <c r="Q79" s="63"/>
      <c r="R79" s="63">
        <v>1.6625700000000001</v>
      </c>
      <c r="S79" s="63">
        <v>33.253974999999997</v>
      </c>
      <c r="T79" s="63">
        <v>9.8760480000000008</v>
      </c>
      <c r="U79" s="63">
        <v>0</v>
      </c>
      <c r="V79" s="63"/>
      <c r="W79" s="63">
        <v>0</v>
      </c>
      <c r="X79" s="63"/>
      <c r="Y79" s="63">
        <v>21.515625</v>
      </c>
      <c r="Z79" s="63">
        <v>244.72</v>
      </c>
      <c r="AA79" s="63">
        <v>0</v>
      </c>
      <c r="AB79" s="63"/>
      <c r="AC79" s="63"/>
      <c r="AD79" s="63">
        <v>11.448</v>
      </c>
      <c r="AE79" s="63">
        <v>587.16700000000003</v>
      </c>
      <c r="AF79" s="63">
        <v>0</v>
      </c>
      <c r="AG79" s="63">
        <v>0</v>
      </c>
      <c r="AH79" s="63">
        <v>182.7276</v>
      </c>
      <c r="AI79" s="63">
        <v>0</v>
      </c>
      <c r="AJ79" s="63">
        <v>14.11</v>
      </c>
      <c r="AK79" s="63">
        <v>33.764000000000003</v>
      </c>
      <c r="AL79" s="63">
        <v>32.625</v>
      </c>
      <c r="AM79" s="63">
        <v>16.426600000000001</v>
      </c>
      <c r="AN79" s="63">
        <v>6.8310000000000004</v>
      </c>
      <c r="AO79" s="63">
        <v>0</v>
      </c>
      <c r="AP79" s="63">
        <v>2.0230000000000001</v>
      </c>
      <c r="AQ79" s="63">
        <v>0</v>
      </c>
      <c r="AR79" s="66"/>
      <c r="AS79" s="63"/>
      <c r="AT79" s="63"/>
      <c r="AU79" s="63">
        <v>3.456</v>
      </c>
      <c r="AV79" s="63">
        <v>1.7417400000000001</v>
      </c>
      <c r="AW79" s="63">
        <v>0</v>
      </c>
      <c r="AX79" s="63">
        <v>5.9684999999999997</v>
      </c>
      <c r="AY79" s="77">
        <v>11.695320000000001</v>
      </c>
      <c r="AZ79" s="77">
        <v>7.6440000000000001</v>
      </c>
      <c r="BA79" s="77">
        <v>0.9425</v>
      </c>
      <c r="BB79" s="63">
        <v>12.330500000000001</v>
      </c>
      <c r="BC79" s="63">
        <v>0</v>
      </c>
      <c r="BD79" s="57"/>
      <c r="BE79" s="67"/>
      <c r="BF79" s="67"/>
      <c r="BG79" s="67"/>
      <c r="BH79" s="67"/>
      <c r="BI79" s="68">
        <f t="shared" si="1"/>
        <v>1228.2808540000001</v>
      </c>
      <c r="BJ79" s="68">
        <f t="shared" si="2"/>
        <v>182.91498000000001</v>
      </c>
      <c r="BK79" s="68" t="e">
        <f>AK79+AL79+AM79+AP79+#REF!+X79+Y79</f>
        <v>#REF!</v>
      </c>
      <c r="BL79" s="68">
        <f t="shared" si="3"/>
        <v>0</v>
      </c>
      <c r="BM79" s="69">
        <f t="shared" si="7"/>
        <v>1520.2342989999995</v>
      </c>
      <c r="BN79" s="67"/>
      <c r="BO79" s="67"/>
      <c r="BP79" s="70">
        <f t="shared" si="8"/>
        <v>1520.2342989999995</v>
      </c>
      <c r="BQ79" s="71" t="e">
        <f t="shared" si="5"/>
        <v>#REF!</v>
      </c>
      <c r="BR79" s="70" t="e">
        <f t="shared" si="6"/>
        <v>#REF!</v>
      </c>
    </row>
    <row r="80" spans="1:70" ht="18" customHeight="1">
      <c r="A80" s="61" t="s">
        <v>187</v>
      </c>
      <c r="B80" s="72" t="s">
        <v>187</v>
      </c>
      <c r="C80" s="63">
        <v>0</v>
      </c>
      <c r="D80" s="64">
        <v>13.1028</v>
      </c>
      <c r="E80" s="65">
        <v>0</v>
      </c>
      <c r="F80" s="63">
        <v>0</v>
      </c>
      <c r="G80" s="64">
        <v>10.258800000000001</v>
      </c>
      <c r="H80" s="64">
        <v>9.9600000000000009</v>
      </c>
      <c r="I80" s="63">
        <v>52.548960999999998</v>
      </c>
      <c r="J80" s="77">
        <v>14.4</v>
      </c>
      <c r="K80" s="63">
        <v>79.494479999999996</v>
      </c>
      <c r="L80" s="77">
        <v>46.445880000000002</v>
      </c>
      <c r="M80" s="77">
        <v>29.669899999999998</v>
      </c>
      <c r="N80" s="63">
        <v>0</v>
      </c>
      <c r="O80" s="64">
        <v>12.04</v>
      </c>
      <c r="P80" s="64">
        <v>10.384499999999999</v>
      </c>
      <c r="Q80" s="63"/>
      <c r="R80" s="63">
        <v>1.6625700000000001</v>
      </c>
      <c r="S80" s="63">
        <v>33.253974999999997</v>
      </c>
      <c r="T80" s="63">
        <v>9.8760480000000008</v>
      </c>
      <c r="U80" s="63">
        <v>0</v>
      </c>
      <c r="V80" s="63"/>
      <c r="W80" s="63">
        <v>0</v>
      </c>
      <c r="X80" s="63"/>
      <c r="Y80" s="63">
        <v>21.515625</v>
      </c>
      <c r="Z80" s="63">
        <v>244.72</v>
      </c>
      <c r="AA80" s="63">
        <v>0</v>
      </c>
      <c r="AB80" s="63"/>
      <c r="AC80" s="63"/>
      <c r="AD80" s="63">
        <v>11.448</v>
      </c>
      <c r="AE80" s="63">
        <v>587.16700000000003</v>
      </c>
      <c r="AF80" s="63">
        <v>0</v>
      </c>
      <c r="AG80" s="63">
        <v>0</v>
      </c>
      <c r="AH80" s="63">
        <v>182.7276</v>
      </c>
      <c r="AI80" s="63">
        <v>0</v>
      </c>
      <c r="AJ80" s="63">
        <v>14.11</v>
      </c>
      <c r="AK80" s="63">
        <v>33.764000000000003</v>
      </c>
      <c r="AL80" s="63">
        <v>32.625</v>
      </c>
      <c r="AM80" s="63">
        <v>16.426600000000001</v>
      </c>
      <c r="AN80" s="63">
        <v>6.8310000000000004</v>
      </c>
      <c r="AO80" s="63">
        <v>0</v>
      </c>
      <c r="AP80" s="63">
        <v>2.0230000000000001</v>
      </c>
      <c r="AQ80" s="63">
        <v>0</v>
      </c>
      <c r="AR80" s="66"/>
      <c r="AS80" s="63"/>
      <c r="AT80" s="63"/>
      <c r="AU80" s="63">
        <v>3.456</v>
      </c>
      <c r="AV80" s="63">
        <v>1.7417400000000001</v>
      </c>
      <c r="AW80" s="63">
        <v>0</v>
      </c>
      <c r="AX80" s="63">
        <v>5.9684999999999997</v>
      </c>
      <c r="AY80" s="77">
        <v>11.695320000000001</v>
      </c>
      <c r="AZ80" s="77">
        <v>7.6440000000000001</v>
      </c>
      <c r="BA80" s="77">
        <v>0.9425</v>
      </c>
      <c r="BB80" s="63">
        <v>12.330500000000001</v>
      </c>
      <c r="BC80" s="63">
        <v>0</v>
      </c>
      <c r="BD80" s="57"/>
      <c r="BE80" s="67"/>
      <c r="BF80" s="67"/>
      <c r="BG80" s="67"/>
      <c r="BH80" s="67"/>
      <c r="BI80" s="68">
        <f t="shared" si="1"/>
        <v>1228.2808540000001</v>
      </c>
      <c r="BJ80" s="68">
        <f t="shared" si="2"/>
        <v>182.91498000000001</v>
      </c>
      <c r="BK80" s="68" t="e">
        <f>AK80+AL80+AM80+AP80+#REF!+X80+Y80</f>
        <v>#REF!</v>
      </c>
      <c r="BL80" s="68">
        <f t="shared" si="3"/>
        <v>0</v>
      </c>
      <c r="BM80" s="69">
        <f t="shared" si="7"/>
        <v>1520.2342989999995</v>
      </c>
      <c r="BN80" s="67"/>
      <c r="BO80" s="67"/>
      <c r="BP80" s="70">
        <f t="shared" si="8"/>
        <v>1520.2342989999995</v>
      </c>
      <c r="BQ80" s="71" t="e">
        <f t="shared" si="5"/>
        <v>#REF!</v>
      </c>
      <c r="BR80" s="70" t="e">
        <f t="shared" si="6"/>
        <v>#REF!</v>
      </c>
    </row>
    <row r="81" spans="1:70" ht="18" customHeight="1">
      <c r="A81" s="61" t="s">
        <v>188</v>
      </c>
      <c r="B81" s="72" t="s">
        <v>188</v>
      </c>
      <c r="C81" s="63">
        <v>0</v>
      </c>
      <c r="D81" s="64">
        <v>13.389200000000001</v>
      </c>
      <c r="E81" s="65">
        <v>0</v>
      </c>
      <c r="F81" s="63">
        <v>0</v>
      </c>
      <c r="G81" s="64">
        <v>10.258800000000001</v>
      </c>
      <c r="H81" s="64">
        <v>9.9600000000000009</v>
      </c>
      <c r="I81" s="63">
        <v>52.548960999999998</v>
      </c>
      <c r="J81" s="77">
        <v>14.4</v>
      </c>
      <c r="K81" s="63">
        <v>79.494479999999996</v>
      </c>
      <c r="L81" s="77">
        <v>46.445880000000002</v>
      </c>
      <c r="M81" s="77">
        <v>29.669899999999998</v>
      </c>
      <c r="N81" s="63">
        <v>0</v>
      </c>
      <c r="O81" s="64">
        <v>12.04</v>
      </c>
      <c r="P81" s="64">
        <v>10.384499999999999</v>
      </c>
      <c r="Q81" s="63"/>
      <c r="R81" s="63">
        <v>1.6625700000000001</v>
      </c>
      <c r="S81" s="63">
        <v>33.253974999999997</v>
      </c>
      <c r="T81" s="63">
        <v>9.8760480000000008</v>
      </c>
      <c r="U81" s="63">
        <v>0</v>
      </c>
      <c r="V81" s="63"/>
      <c r="W81" s="63">
        <v>0</v>
      </c>
      <c r="X81" s="63"/>
      <c r="Y81" s="63">
        <v>21.515625</v>
      </c>
      <c r="Z81" s="63">
        <v>244.72</v>
      </c>
      <c r="AA81" s="63">
        <v>0</v>
      </c>
      <c r="AB81" s="63"/>
      <c r="AC81" s="63"/>
      <c r="AD81" s="63">
        <v>11.448</v>
      </c>
      <c r="AE81" s="63">
        <v>587.16700000000003</v>
      </c>
      <c r="AF81" s="63">
        <v>0</v>
      </c>
      <c r="AG81" s="63">
        <v>0</v>
      </c>
      <c r="AH81" s="63">
        <v>182.7276</v>
      </c>
      <c r="AI81" s="63">
        <v>0</v>
      </c>
      <c r="AJ81" s="63">
        <v>14.11</v>
      </c>
      <c r="AK81" s="63">
        <v>33.764000000000003</v>
      </c>
      <c r="AL81" s="63">
        <v>32.625</v>
      </c>
      <c r="AM81" s="63">
        <v>16.426600000000001</v>
      </c>
      <c r="AN81" s="63">
        <v>6.9794999999999998</v>
      </c>
      <c r="AO81" s="63">
        <v>0</v>
      </c>
      <c r="AP81" s="63">
        <v>2.0230000000000001</v>
      </c>
      <c r="AQ81" s="63">
        <v>0</v>
      </c>
      <c r="AR81" s="66"/>
      <c r="AS81" s="63"/>
      <c r="AT81" s="63"/>
      <c r="AU81" s="63">
        <v>3.456</v>
      </c>
      <c r="AV81" s="63">
        <v>1.7417400000000001</v>
      </c>
      <c r="AW81" s="63">
        <v>0</v>
      </c>
      <c r="AX81" s="63">
        <v>5.9684999999999997</v>
      </c>
      <c r="AY81" s="77">
        <v>11.695320000000001</v>
      </c>
      <c r="AZ81" s="77">
        <v>7.6440000000000001</v>
      </c>
      <c r="BA81" s="77">
        <v>0.9425</v>
      </c>
      <c r="BB81" s="63">
        <v>12.330500000000001</v>
      </c>
      <c r="BC81" s="63">
        <v>0</v>
      </c>
      <c r="BD81" s="57"/>
      <c r="BE81" s="67"/>
      <c r="BF81" s="67"/>
      <c r="BG81" s="67"/>
      <c r="BH81" s="67"/>
      <c r="BI81" s="68">
        <f t="shared" si="1"/>
        <v>1228.7157539999998</v>
      </c>
      <c r="BJ81" s="68">
        <f t="shared" si="2"/>
        <v>182.91498000000001</v>
      </c>
      <c r="BK81" s="68" t="e">
        <f>AK81+AL81+AM81+AP81+#REF!+X81+Y81</f>
        <v>#REF!</v>
      </c>
      <c r="BL81" s="68">
        <f t="shared" si="3"/>
        <v>0</v>
      </c>
      <c r="BM81" s="69">
        <f t="shared" si="7"/>
        <v>1520.6691989999995</v>
      </c>
      <c r="BN81" s="67"/>
      <c r="BO81" s="67"/>
      <c r="BP81" s="70">
        <f t="shared" si="8"/>
        <v>1520.6691989999995</v>
      </c>
      <c r="BQ81" s="71" t="e">
        <f t="shared" si="5"/>
        <v>#REF!</v>
      </c>
      <c r="BR81" s="70" t="e">
        <f t="shared" si="6"/>
        <v>#REF!</v>
      </c>
    </row>
    <row r="82" spans="1:70" ht="18" customHeight="1">
      <c r="A82" s="61" t="s">
        <v>189</v>
      </c>
      <c r="B82" s="72" t="s">
        <v>189</v>
      </c>
      <c r="C82" s="63">
        <v>0</v>
      </c>
      <c r="D82" s="64">
        <v>13.389200000000001</v>
      </c>
      <c r="E82" s="65">
        <v>0</v>
      </c>
      <c r="F82" s="63">
        <v>0</v>
      </c>
      <c r="G82" s="64">
        <v>10.258800000000001</v>
      </c>
      <c r="H82" s="64">
        <v>9.9600000000000009</v>
      </c>
      <c r="I82" s="63">
        <v>52.548960999999998</v>
      </c>
      <c r="J82" s="77">
        <v>14.4</v>
      </c>
      <c r="K82" s="63">
        <v>79.494479999999996</v>
      </c>
      <c r="L82" s="77">
        <v>46.445880000000002</v>
      </c>
      <c r="M82" s="77">
        <v>29.669899999999998</v>
      </c>
      <c r="N82" s="63">
        <v>0</v>
      </c>
      <c r="O82" s="64">
        <v>12.04</v>
      </c>
      <c r="P82" s="64">
        <v>10.384499999999999</v>
      </c>
      <c r="Q82" s="63"/>
      <c r="R82" s="63">
        <v>1.6625700000000001</v>
      </c>
      <c r="S82" s="63">
        <v>33.253974999999997</v>
      </c>
      <c r="T82" s="63">
        <v>9.8760480000000008</v>
      </c>
      <c r="U82" s="63">
        <v>0</v>
      </c>
      <c r="V82" s="63"/>
      <c r="W82" s="63">
        <v>0</v>
      </c>
      <c r="X82" s="63"/>
      <c r="Y82" s="63">
        <v>21.515625</v>
      </c>
      <c r="Z82" s="63">
        <v>244.72</v>
      </c>
      <c r="AA82" s="63">
        <v>0</v>
      </c>
      <c r="AB82" s="63"/>
      <c r="AC82" s="63"/>
      <c r="AD82" s="63">
        <v>11.448</v>
      </c>
      <c r="AE82" s="63">
        <v>587.16700000000003</v>
      </c>
      <c r="AF82" s="63">
        <v>0</v>
      </c>
      <c r="AG82" s="63">
        <v>1.30375</v>
      </c>
      <c r="AH82" s="63">
        <v>182.7276</v>
      </c>
      <c r="AI82" s="63">
        <v>0</v>
      </c>
      <c r="AJ82" s="63">
        <v>14.11</v>
      </c>
      <c r="AK82" s="63">
        <v>33.764000000000003</v>
      </c>
      <c r="AL82" s="63">
        <v>32.625</v>
      </c>
      <c r="AM82" s="63">
        <v>16.426600000000001</v>
      </c>
      <c r="AN82" s="63">
        <v>6.8310000000000004</v>
      </c>
      <c r="AO82" s="63">
        <v>0</v>
      </c>
      <c r="AP82" s="63">
        <v>2.0230000000000001</v>
      </c>
      <c r="AQ82" s="63">
        <v>0</v>
      </c>
      <c r="AR82" s="66"/>
      <c r="AS82" s="63"/>
      <c r="AT82" s="63"/>
      <c r="AU82" s="63">
        <v>3.456</v>
      </c>
      <c r="AV82" s="63">
        <v>1.7417400000000001</v>
      </c>
      <c r="AW82" s="63">
        <v>0</v>
      </c>
      <c r="AX82" s="63">
        <v>5.9684999999999997</v>
      </c>
      <c r="AY82" s="77">
        <v>11.695320000000001</v>
      </c>
      <c r="AZ82" s="77">
        <v>7.6440000000000001</v>
      </c>
      <c r="BA82" s="77">
        <v>0.9425</v>
      </c>
      <c r="BB82" s="63">
        <v>12.330500000000001</v>
      </c>
      <c r="BC82" s="63">
        <v>0</v>
      </c>
      <c r="BD82" s="57"/>
      <c r="BE82" s="67"/>
      <c r="BF82" s="67"/>
      <c r="BG82" s="67"/>
      <c r="BH82" s="67"/>
      <c r="BI82" s="68">
        <f t="shared" si="1"/>
        <v>1229.8710040000001</v>
      </c>
      <c r="BJ82" s="68">
        <f t="shared" si="2"/>
        <v>182.91498000000001</v>
      </c>
      <c r="BK82" s="68" t="e">
        <f>AK82+AL82+AM82+AP82+#REF!+X82+Y82</f>
        <v>#REF!</v>
      </c>
      <c r="BL82" s="68">
        <f t="shared" si="3"/>
        <v>0</v>
      </c>
      <c r="BM82" s="69">
        <f t="shared" si="7"/>
        <v>1521.8244489999995</v>
      </c>
      <c r="BN82" s="67"/>
      <c r="BO82" s="67"/>
      <c r="BP82" s="70">
        <f t="shared" si="8"/>
        <v>1521.8244489999995</v>
      </c>
      <c r="BQ82" s="71" t="e">
        <f t="shared" si="5"/>
        <v>#REF!</v>
      </c>
      <c r="BR82" s="70" t="e">
        <f t="shared" si="6"/>
        <v>#REF!</v>
      </c>
    </row>
    <row r="83" spans="1:70" ht="18" customHeight="1">
      <c r="A83" s="61" t="s">
        <v>190</v>
      </c>
      <c r="B83" s="72" t="s">
        <v>190</v>
      </c>
      <c r="C83" s="63">
        <v>0</v>
      </c>
      <c r="D83" s="64">
        <v>13.496600000000001</v>
      </c>
      <c r="E83" s="65">
        <v>0</v>
      </c>
      <c r="F83" s="63">
        <v>0</v>
      </c>
      <c r="G83" s="64">
        <v>10.258800000000001</v>
      </c>
      <c r="H83" s="64">
        <v>9.9600000000000009</v>
      </c>
      <c r="I83" s="63">
        <v>52.548960999999998</v>
      </c>
      <c r="J83" s="77">
        <v>14.4</v>
      </c>
      <c r="K83" s="63">
        <v>79.494479999999996</v>
      </c>
      <c r="L83" s="77">
        <v>46.445880000000002</v>
      </c>
      <c r="M83" s="77">
        <v>29.669899999999998</v>
      </c>
      <c r="N83" s="63">
        <v>0</v>
      </c>
      <c r="O83" s="64">
        <v>12.04</v>
      </c>
      <c r="P83" s="64">
        <v>10.384499999999999</v>
      </c>
      <c r="Q83" s="63"/>
      <c r="R83" s="63">
        <v>1.6625700000000001</v>
      </c>
      <c r="S83" s="63">
        <v>33.253974999999997</v>
      </c>
      <c r="T83" s="63">
        <v>9.8760480000000008</v>
      </c>
      <c r="U83" s="63">
        <v>0</v>
      </c>
      <c r="V83" s="63"/>
      <c r="W83" s="63">
        <v>0</v>
      </c>
      <c r="X83" s="63"/>
      <c r="Y83" s="63">
        <v>21.515625</v>
      </c>
      <c r="Z83" s="63">
        <v>244.72</v>
      </c>
      <c r="AA83" s="63">
        <v>0</v>
      </c>
      <c r="AB83" s="63"/>
      <c r="AC83" s="63"/>
      <c r="AD83" s="63">
        <v>11.448</v>
      </c>
      <c r="AE83" s="63">
        <v>587.16700000000003</v>
      </c>
      <c r="AF83" s="63">
        <v>3.25</v>
      </c>
      <c r="AG83" s="63">
        <v>2.7043499999999998</v>
      </c>
      <c r="AH83" s="63">
        <v>182.7276</v>
      </c>
      <c r="AI83" s="63">
        <v>0</v>
      </c>
      <c r="AJ83" s="63">
        <v>14.11</v>
      </c>
      <c r="AK83" s="63">
        <v>33.764000000000003</v>
      </c>
      <c r="AL83" s="63">
        <v>32.625</v>
      </c>
      <c r="AM83" s="63">
        <v>16.426600000000001</v>
      </c>
      <c r="AN83" s="63">
        <v>6.8310000000000004</v>
      </c>
      <c r="AO83" s="63">
        <v>0</v>
      </c>
      <c r="AP83" s="63">
        <v>2.0230000000000001</v>
      </c>
      <c r="AQ83" s="63">
        <v>0</v>
      </c>
      <c r="AR83" s="66"/>
      <c r="AS83" s="63"/>
      <c r="AT83" s="63"/>
      <c r="AU83" s="63">
        <v>3.456</v>
      </c>
      <c r="AV83" s="63">
        <v>1.7417400000000001</v>
      </c>
      <c r="AW83" s="63">
        <v>0</v>
      </c>
      <c r="AX83" s="63">
        <v>5.9684999999999997</v>
      </c>
      <c r="AY83" s="77">
        <v>11.695320000000001</v>
      </c>
      <c r="AZ83" s="77">
        <v>7.6440000000000001</v>
      </c>
      <c r="BA83" s="77">
        <v>0.9425</v>
      </c>
      <c r="BB83" s="63">
        <v>12.330500000000001</v>
      </c>
      <c r="BC83" s="63">
        <v>0</v>
      </c>
      <c r="BD83" s="57"/>
      <c r="BE83" s="67"/>
      <c r="BF83" s="67"/>
      <c r="BG83" s="67"/>
      <c r="BH83" s="67"/>
      <c r="BI83" s="68">
        <f t="shared" si="1"/>
        <v>1234.6290039999999</v>
      </c>
      <c r="BJ83" s="68">
        <f t="shared" si="2"/>
        <v>182.91498000000001</v>
      </c>
      <c r="BK83" s="68" t="e">
        <f>AK83+AL83+AM83+AP83+#REF!+X83+Y83</f>
        <v>#REF!</v>
      </c>
      <c r="BL83" s="68">
        <f t="shared" si="3"/>
        <v>0</v>
      </c>
      <c r="BM83" s="69">
        <f t="shared" si="7"/>
        <v>1526.5824489999995</v>
      </c>
      <c r="BN83" s="67"/>
      <c r="BO83" s="67"/>
      <c r="BP83" s="70">
        <f t="shared" si="8"/>
        <v>1526.5824489999995</v>
      </c>
      <c r="BQ83" s="71" t="e">
        <f t="shared" si="5"/>
        <v>#REF!</v>
      </c>
      <c r="BR83" s="70" t="e">
        <f t="shared" si="6"/>
        <v>#REF!</v>
      </c>
    </row>
    <row r="84" spans="1:70" ht="18" customHeight="1">
      <c r="A84" s="61" t="s">
        <v>191</v>
      </c>
      <c r="B84" s="72" t="s">
        <v>191</v>
      </c>
      <c r="C84" s="63">
        <v>0</v>
      </c>
      <c r="D84" s="64">
        <v>13.496600000000001</v>
      </c>
      <c r="E84" s="65">
        <v>0</v>
      </c>
      <c r="F84" s="63">
        <v>0</v>
      </c>
      <c r="G84" s="64">
        <v>10.258800000000001</v>
      </c>
      <c r="H84" s="64">
        <v>9.9600000000000009</v>
      </c>
      <c r="I84" s="63">
        <v>57.486463999999998</v>
      </c>
      <c r="J84" s="77">
        <v>14.4</v>
      </c>
      <c r="K84" s="63">
        <v>79.494479999999996</v>
      </c>
      <c r="L84" s="77">
        <v>46.445880000000002</v>
      </c>
      <c r="M84" s="77">
        <v>29.669899999999998</v>
      </c>
      <c r="N84" s="63">
        <v>0</v>
      </c>
      <c r="O84" s="64">
        <v>12.04</v>
      </c>
      <c r="P84" s="64">
        <v>10.384499999999999</v>
      </c>
      <c r="Q84" s="63"/>
      <c r="R84" s="63">
        <v>1.6625700000000001</v>
      </c>
      <c r="S84" s="63">
        <v>33.253974999999997</v>
      </c>
      <c r="T84" s="63">
        <v>9.8760480000000008</v>
      </c>
      <c r="U84" s="63">
        <v>0</v>
      </c>
      <c r="V84" s="63"/>
      <c r="W84" s="63">
        <v>0</v>
      </c>
      <c r="X84" s="63"/>
      <c r="Y84" s="63">
        <v>21.515625</v>
      </c>
      <c r="Z84" s="63">
        <v>244.72</v>
      </c>
      <c r="AA84" s="63">
        <v>0</v>
      </c>
      <c r="AB84" s="63"/>
      <c r="AC84" s="63"/>
      <c r="AD84" s="63">
        <v>11.448</v>
      </c>
      <c r="AE84" s="63">
        <v>587.16700000000003</v>
      </c>
      <c r="AF84" s="63">
        <v>5.2</v>
      </c>
      <c r="AG84" s="63">
        <v>4.0751499999999998</v>
      </c>
      <c r="AH84" s="63">
        <v>182.7276</v>
      </c>
      <c r="AI84" s="63">
        <v>0</v>
      </c>
      <c r="AJ84" s="63">
        <v>14.11</v>
      </c>
      <c r="AK84" s="63">
        <v>33.764000000000003</v>
      </c>
      <c r="AL84" s="63">
        <v>32.625</v>
      </c>
      <c r="AM84" s="63">
        <v>16.426600000000001</v>
      </c>
      <c r="AN84" s="63">
        <v>6.8310000000000004</v>
      </c>
      <c r="AO84" s="63">
        <v>0</v>
      </c>
      <c r="AP84" s="63">
        <v>2.0230000000000001</v>
      </c>
      <c r="AQ84" s="63">
        <v>0</v>
      </c>
      <c r="AR84" s="66"/>
      <c r="AS84" s="63"/>
      <c r="AT84" s="63"/>
      <c r="AU84" s="63">
        <v>3.456</v>
      </c>
      <c r="AV84" s="63">
        <v>1.7417400000000001</v>
      </c>
      <c r="AW84" s="63">
        <v>0</v>
      </c>
      <c r="AX84" s="63">
        <v>5.9684999999999997</v>
      </c>
      <c r="AY84" s="77">
        <v>11.695320000000001</v>
      </c>
      <c r="AZ84" s="77">
        <v>7.6440000000000001</v>
      </c>
      <c r="BA84" s="77">
        <v>0.9425</v>
      </c>
      <c r="BB84" s="63">
        <v>12.330500000000001</v>
      </c>
      <c r="BC84" s="63">
        <v>0</v>
      </c>
      <c r="BD84" s="57"/>
      <c r="BE84" s="67"/>
      <c r="BF84" s="67"/>
      <c r="BG84" s="67"/>
      <c r="BH84" s="67"/>
      <c r="BI84" s="68">
        <f t="shared" si="1"/>
        <v>1242.887307</v>
      </c>
      <c r="BJ84" s="68">
        <f t="shared" si="2"/>
        <v>182.91498000000001</v>
      </c>
      <c r="BK84" s="68" t="e">
        <f>AK84+AL84+AM84+AP84+#REF!+X84+Y84</f>
        <v>#REF!</v>
      </c>
      <c r="BL84" s="68">
        <f t="shared" si="3"/>
        <v>0</v>
      </c>
      <c r="BM84" s="69">
        <f t="shared" si="7"/>
        <v>1534.8407519999994</v>
      </c>
      <c r="BN84" s="67"/>
      <c r="BO84" s="67"/>
      <c r="BP84" s="70">
        <f t="shared" si="8"/>
        <v>1534.8407519999994</v>
      </c>
      <c r="BQ84" s="71" t="e">
        <f t="shared" si="5"/>
        <v>#REF!</v>
      </c>
      <c r="BR84" s="70" t="e">
        <f t="shared" si="6"/>
        <v>#REF!</v>
      </c>
    </row>
    <row r="85" spans="1:70" ht="18" customHeight="1">
      <c r="A85" s="61" t="s">
        <v>192</v>
      </c>
      <c r="B85" s="72" t="s">
        <v>192</v>
      </c>
      <c r="C85" s="63">
        <v>0</v>
      </c>
      <c r="D85" s="64">
        <v>13.496600000000001</v>
      </c>
      <c r="E85" s="65">
        <v>0</v>
      </c>
      <c r="F85" s="63">
        <v>0</v>
      </c>
      <c r="G85" s="64">
        <v>10.424799999999999</v>
      </c>
      <c r="H85" s="64">
        <v>9.9600000000000009</v>
      </c>
      <c r="I85" s="63">
        <v>66.020419000000004</v>
      </c>
      <c r="J85" s="77">
        <v>14.4</v>
      </c>
      <c r="K85" s="63">
        <v>79.494479999999996</v>
      </c>
      <c r="L85" s="77">
        <v>46.445880000000002</v>
      </c>
      <c r="M85" s="77">
        <v>29.669899999999998</v>
      </c>
      <c r="N85" s="63">
        <v>0</v>
      </c>
      <c r="O85" s="64">
        <v>12.04</v>
      </c>
      <c r="P85" s="64">
        <v>10.384499999999999</v>
      </c>
      <c r="Q85" s="63"/>
      <c r="R85" s="63">
        <v>1.6625700000000001</v>
      </c>
      <c r="S85" s="63">
        <v>37.278975000000003</v>
      </c>
      <c r="T85" s="63">
        <v>9.8760480000000008</v>
      </c>
      <c r="U85" s="63">
        <v>0</v>
      </c>
      <c r="V85" s="63"/>
      <c r="W85" s="63">
        <v>0</v>
      </c>
      <c r="X85" s="63"/>
      <c r="Y85" s="63">
        <v>21.515625</v>
      </c>
      <c r="Z85" s="63">
        <v>244.72</v>
      </c>
      <c r="AA85" s="63">
        <v>0</v>
      </c>
      <c r="AB85" s="63"/>
      <c r="AC85" s="63"/>
      <c r="AD85" s="63">
        <v>11.448</v>
      </c>
      <c r="AE85" s="63">
        <v>587.16700000000003</v>
      </c>
      <c r="AF85" s="63">
        <v>15.6</v>
      </c>
      <c r="AG85" s="63">
        <v>5.4459499999999998</v>
      </c>
      <c r="AH85" s="63">
        <v>182.7276</v>
      </c>
      <c r="AI85" s="63">
        <v>0</v>
      </c>
      <c r="AJ85" s="63">
        <v>14.11</v>
      </c>
      <c r="AK85" s="63">
        <v>33.764000000000003</v>
      </c>
      <c r="AL85" s="63">
        <v>32.625</v>
      </c>
      <c r="AM85" s="63">
        <v>16.426600000000001</v>
      </c>
      <c r="AN85" s="63">
        <v>6.8310000000000004</v>
      </c>
      <c r="AO85" s="63">
        <v>0</v>
      </c>
      <c r="AP85" s="63">
        <v>2.0230000000000001</v>
      </c>
      <c r="AQ85" s="63">
        <v>0</v>
      </c>
      <c r="AR85" s="66"/>
      <c r="AS85" s="63"/>
      <c r="AT85" s="63"/>
      <c r="AU85" s="63">
        <v>3.456</v>
      </c>
      <c r="AV85" s="63">
        <v>1.7417400000000001</v>
      </c>
      <c r="AW85" s="63">
        <v>0</v>
      </c>
      <c r="AX85" s="63">
        <v>5.9684999999999997</v>
      </c>
      <c r="AY85" s="77">
        <v>11.695320000000001</v>
      </c>
      <c r="AZ85" s="77">
        <v>7.6440000000000001</v>
      </c>
      <c r="BA85" s="77">
        <v>0.9425</v>
      </c>
      <c r="BB85" s="63">
        <v>12.330500000000001</v>
      </c>
      <c r="BC85" s="63">
        <v>0</v>
      </c>
      <c r="BD85" s="57"/>
      <c r="BE85" s="67"/>
      <c r="BF85" s="67"/>
      <c r="BG85" s="67"/>
      <c r="BH85" s="67"/>
      <c r="BI85" s="68">
        <f t="shared" si="1"/>
        <v>1267.2170619999999</v>
      </c>
      <c r="BJ85" s="68">
        <f t="shared" si="2"/>
        <v>183.08098000000001</v>
      </c>
      <c r="BK85" s="68" t="e">
        <f>AK85+AL85+AM85+AP85+#REF!+X85+Y85</f>
        <v>#REF!</v>
      </c>
      <c r="BL85" s="68">
        <f t="shared" si="3"/>
        <v>0</v>
      </c>
      <c r="BM85" s="69">
        <f t="shared" si="7"/>
        <v>1559.3365069999995</v>
      </c>
      <c r="BN85" s="67"/>
      <c r="BO85" s="67"/>
      <c r="BP85" s="70">
        <f t="shared" si="8"/>
        <v>1559.3365069999995</v>
      </c>
      <c r="BQ85" s="71" t="e">
        <f t="shared" si="5"/>
        <v>#REF!</v>
      </c>
      <c r="BR85" s="70" t="e">
        <f t="shared" si="6"/>
        <v>#REF!</v>
      </c>
    </row>
    <row r="86" spans="1:70" ht="18" customHeight="1">
      <c r="A86" s="61" t="s">
        <v>193</v>
      </c>
      <c r="B86" s="72" t="s">
        <v>193</v>
      </c>
      <c r="C86" s="63">
        <v>0</v>
      </c>
      <c r="D86" s="64">
        <v>13.711399999999999</v>
      </c>
      <c r="E86" s="65">
        <v>0</v>
      </c>
      <c r="F86" s="63">
        <v>0</v>
      </c>
      <c r="G86" s="64">
        <v>10.424799999999999</v>
      </c>
      <c r="H86" s="64">
        <v>9.9600000000000009</v>
      </c>
      <c r="I86" s="63">
        <v>66.020419000000004</v>
      </c>
      <c r="J86" s="77">
        <v>14.4</v>
      </c>
      <c r="K86" s="63">
        <v>79.494479999999996</v>
      </c>
      <c r="L86" s="77">
        <v>46.445880000000002</v>
      </c>
      <c r="M86" s="77">
        <v>29.669899999999998</v>
      </c>
      <c r="N86" s="63">
        <v>0</v>
      </c>
      <c r="O86" s="64">
        <v>12.04</v>
      </c>
      <c r="P86" s="64">
        <v>10.384499999999999</v>
      </c>
      <c r="Q86" s="63"/>
      <c r="R86" s="63">
        <v>1.6625700000000001</v>
      </c>
      <c r="S86" s="63">
        <v>36.128974999999997</v>
      </c>
      <c r="T86" s="63">
        <v>9.8760480000000008</v>
      </c>
      <c r="U86" s="63">
        <v>0</v>
      </c>
      <c r="V86" s="63"/>
      <c r="W86" s="63">
        <v>0</v>
      </c>
      <c r="X86" s="63"/>
      <c r="Y86" s="63">
        <v>21.515625</v>
      </c>
      <c r="Z86" s="63">
        <v>244.72</v>
      </c>
      <c r="AA86" s="63">
        <v>0</v>
      </c>
      <c r="AB86" s="63"/>
      <c r="AC86" s="63"/>
      <c r="AD86" s="63">
        <v>11.448</v>
      </c>
      <c r="AE86" s="63">
        <v>587.16700000000003</v>
      </c>
      <c r="AF86" s="63">
        <v>19.5</v>
      </c>
      <c r="AG86" s="63">
        <v>6.8167499999999999</v>
      </c>
      <c r="AH86" s="63">
        <v>182.7276</v>
      </c>
      <c r="AI86" s="63">
        <v>0</v>
      </c>
      <c r="AJ86" s="63">
        <v>14.11</v>
      </c>
      <c r="AK86" s="63">
        <v>33.764000000000003</v>
      </c>
      <c r="AL86" s="63">
        <v>32.625</v>
      </c>
      <c r="AM86" s="63">
        <v>16.426600000000001</v>
      </c>
      <c r="AN86" s="63">
        <v>6.8310000000000004</v>
      </c>
      <c r="AO86" s="63">
        <v>0</v>
      </c>
      <c r="AP86" s="63">
        <v>2.0230000000000001</v>
      </c>
      <c r="AQ86" s="63">
        <v>0</v>
      </c>
      <c r="AR86" s="66"/>
      <c r="AS86" s="63"/>
      <c r="AT86" s="63"/>
      <c r="AU86" s="63">
        <v>3.456</v>
      </c>
      <c r="AV86" s="63">
        <v>1.7417400000000001</v>
      </c>
      <c r="AW86" s="63">
        <v>0</v>
      </c>
      <c r="AX86" s="63">
        <v>5.9684999999999997</v>
      </c>
      <c r="AY86" s="77">
        <v>11.695320000000001</v>
      </c>
      <c r="AZ86" s="77">
        <v>7.6440000000000001</v>
      </c>
      <c r="BA86" s="77">
        <v>0.9425</v>
      </c>
      <c r="BB86" s="63">
        <v>12.330500000000001</v>
      </c>
      <c r="BC86" s="63">
        <v>0</v>
      </c>
      <c r="BD86" s="57"/>
      <c r="BE86" s="67"/>
      <c r="BF86" s="67"/>
      <c r="BG86" s="67"/>
      <c r="BH86" s="67"/>
      <c r="BI86" s="68">
        <f t="shared" si="1"/>
        <v>1271.5526620000001</v>
      </c>
      <c r="BJ86" s="68">
        <f t="shared" si="2"/>
        <v>183.08098000000001</v>
      </c>
      <c r="BK86" s="68" t="e">
        <f>AK86+AL86+AM86+AP86+#REF!+X86+Y86</f>
        <v>#REF!</v>
      </c>
      <c r="BL86" s="68">
        <f t="shared" si="3"/>
        <v>0</v>
      </c>
      <c r="BM86" s="69">
        <f t="shared" si="7"/>
        <v>1563.6721069999996</v>
      </c>
      <c r="BN86" s="67"/>
      <c r="BO86" s="67"/>
      <c r="BP86" s="70">
        <f t="shared" si="8"/>
        <v>1563.6721069999996</v>
      </c>
      <c r="BQ86" s="71" t="e">
        <f t="shared" si="5"/>
        <v>#REF!</v>
      </c>
      <c r="BR86" s="70" t="e">
        <f t="shared" si="6"/>
        <v>#REF!</v>
      </c>
    </row>
    <row r="87" spans="1:70" ht="18" customHeight="1">
      <c r="A87" s="61" t="s">
        <v>194</v>
      </c>
      <c r="B87" s="72" t="s">
        <v>194</v>
      </c>
      <c r="C87" s="63">
        <v>0</v>
      </c>
      <c r="D87" s="64">
        <v>13.711399999999999</v>
      </c>
      <c r="E87" s="65">
        <v>0</v>
      </c>
      <c r="F87" s="63">
        <v>0</v>
      </c>
      <c r="G87" s="64">
        <v>10.424799999999999</v>
      </c>
      <c r="H87" s="64">
        <v>9.9600000000000009</v>
      </c>
      <c r="I87" s="63">
        <v>66.020419000000004</v>
      </c>
      <c r="J87" s="77">
        <v>14.4</v>
      </c>
      <c r="K87" s="63">
        <v>79.494479999999996</v>
      </c>
      <c r="L87" s="77">
        <v>47.01</v>
      </c>
      <c r="M87" s="77">
        <v>31.2</v>
      </c>
      <c r="N87" s="63">
        <v>0</v>
      </c>
      <c r="O87" s="64">
        <v>12.04</v>
      </c>
      <c r="P87" s="64">
        <v>10.384499999999999</v>
      </c>
      <c r="Q87" s="63"/>
      <c r="R87" s="63">
        <v>1.6625700000000001</v>
      </c>
      <c r="S87" s="63">
        <v>36.128974999999997</v>
      </c>
      <c r="T87" s="63">
        <v>9.8760480000000008</v>
      </c>
      <c r="U87" s="63">
        <v>0</v>
      </c>
      <c r="V87" s="63"/>
      <c r="W87" s="63">
        <v>0</v>
      </c>
      <c r="X87" s="63"/>
      <c r="Y87" s="63">
        <v>21.515625</v>
      </c>
      <c r="Z87" s="63">
        <v>244.72</v>
      </c>
      <c r="AA87" s="63">
        <v>0</v>
      </c>
      <c r="AB87" s="63"/>
      <c r="AC87" s="63"/>
      <c r="AD87" s="63">
        <v>11.448</v>
      </c>
      <c r="AE87" s="63">
        <v>594.64335000000005</v>
      </c>
      <c r="AF87" s="63">
        <v>67.599999999999994</v>
      </c>
      <c r="AG87" s="63">
        <v>8.1577500000000001</v>
      </c>
      <c r="AH87" s="63">
        <v>188.05017000000001</v>
      </c>
      <c r="AI87" s="63">
        <v>0</v>
      </c>
      <c r="AJ87" s="63">
        <v>14.11</v>
      </c>
      <c r="AK87" s="63">
        <v>33.764000000000003</v>
      </c>
      <c r="AL87" s="63">
        <v>32.625</v>
      </c>
      <c r="AM87" s="63">
        <v>16.426600000000001</v>
      </c>
      <c r="AN87" s="63">
        <v>6.8310000000000004</v>
      </c>
      <c r="AO87" s="63">
        <v>0</v>
      </c>
      <c r="AP87" s="63">
        <v>2.0230000000000001</v>
      </c>
      <c r="AQ87" s="63">
        <v>0</v>
      </c>
      <c r="AR87" s="66"/>
      <c r="AS87" s="63"/>
      <c r="AT87" s="63"/>
      <c r="AU87" s="63">
        <v>3.456</v>
      </c>
      <c r="AV87" s="63">
        <v>1.7417400000000001</v>
      </c>
      <c r="AW87" s="63">
        <v>0</v>
      </c>
      <c r="AX87" s="63">
        <v>5.9684999999999997</v>
      </c>
      <c r="AY87" s="77">
        <v>11.695320000000001</v>
      </c>
      <c r="AZ87" s="77">
        <v>7.6440000000000001</v>
      </c>
      <c r="BA87" s="77">
        <v>0.9425</v>
      </c>
      <c r="BB87" s="63">
        <v>12.330500000000001</v>
      </c>
      <c r="BC87" s="63">
        <v>0</v>
      </c>
      <c r="BD87" s="57"/>
      <c r="BE87" s="67"/>
      <c r="BF87" s="67"/>
      <c r="BG87" s="67"/>
      <c r="BH87" s="67"/>
      <c r="BI87" s="68">
        <f t="shared" si="1"/>
        <v>1335.322682</v>
      </c>
      <c r="BJ87" s="68">
        <f t="shared" si="2"/>
        <v>183.64509999999999</v>
      </c>
      <c r="BK87" s="68" t="e">
        <f>AK87+AL87+AM87+AP87+#REF!+X87+Y87</f>
        <v>#REF!</v>
      </c>
      <c r="BL87" s="68">
        <f t="shared" si="3"/>
        <v>0</v>
      </c>
      <c r="BM87" s="69">
        <f t="shared" si="7"/>
        <v>1628.0062469999996</v>
      </c>
      <c r="BN87" s="67"/>
      <c r="BO87" s="67"/>
      <c r="BP87" s="70">
        <f t="shared" si="8"/>
        <v>1628.0062469999996</v>
      </c>
      <c r="BQ87" s="71" t="e">
        <f t="shared" si="5"/>
        <v>#REF!</v>
      </c>
      <c r="BR87" s="70" t="e">
        <f t="shared" si="6"/>
        <v>#REF!</v>
      </c>
    </row>
    <row r="88" spans="1:70" ht="18" customHeight="1">
      <c r="A88" s="61" t="s">
        <v>195</v>
      </c>
      <c r="B88" s="72" t="s">
        <v>195</v>
      </c>
      <c r="C88" s="63">
        <v>0</v>
      </c>
      <c r="D88" s="64">
        <v>13.782999999999999</v>
      </c>
      <c r="E88" s="65">
        <v>0</v>
      </c>
      <c r="F88" s="63">
        <v>0</v>
      </c>
      <c r="G88" s="64">
        <v>10.424799999999999</v>
      </c>
      <c r="H88" s="64">
        <v>9.9600000000000009</v>
      </c>
      <c r="I88" s="63">
        <v>66.020419000000004</v>
      </c>
      <c r="J88" s="77">
        <v>14.4</v>
      </c>
      <c r="K88" s="63">
        <v>79.494479999999996</v>
      </c>
      <c r="L88" s="77">
        <v>47.01</v>
      </c>
      <c r="M88" s="77">
        <v>31.2</v>
      </c>
      <c r="N88" s="63">
        <v>0</v>
      </c>
      <c r="O88" s="64">
        <v>12.04</v>
      </c>
      <c r="P88" s="64">
        <v>10.384499999999999</v>
      </c>
      <c r="Q88" s="63"/>
      <c r="R88" s="63">
        <v>1.6625700000000001</v>
      </c>
      <c r="S88" s="63">
        <v>36.128974999999997</v>
      </c>
      <c r="T88" s="63">
        <v>9.8760480000000008</v>
      </c>
      <c r="U88" s="63">
        <v>0</v>
      </c>
      <c r="V88" s="63"/>
      <c r="W88" s="63">
        <v>0</v>
      </c>
      <c r="X88" s="63"/>
      <c r="Y88" s="63">
        <v>21.515625</v>
      </c>
      <c r="Z88" s="63">
        <v>244.72</v>
      </c>
      <c r="AA88" s="63">
        <v>0</v>
      </c>
      <c r="AB88" s="63"/>
      <c r="AC88" s="63"/>
      <c r="AD88" s="63">
        <v>11.448</v>
      </c>
      <c r="AE88" s="63">
        <v>594.64335000000005</v>
      </c>
      <c r="AF88" s="63">
        <v>67.599999999999994</v>
      </c>
      <c r="AG88" s="63">
        <v>8.1577500000000001</v>
      </c>
      <c r="AH88" s="63">
        <v>188.05017000000001</v>
      </c>
      <c r="AI88" s="63">
        <v>0</v>
      </c>
      <c r="AJ88" s="63">
        <v>14.11</v>
      </c>
      <c r="AK88" s="63">
        <v>33.764000000000003</v>
      </c>
      <c r="AL88" s="63">
        <v>32.625</v>
      </c>
      <c r="AM88" s="63">
        <v>16.426600000000001</v>
      </c>
      <c r="AN88" s="63">
        <v>6.8310000000000004</v>
      </c>
      <c r="AO88" s="63">
        <v>0</v>
      </c>
      <c r="AP88" s="63">
        <v>2.0230000000000001</v>
      </c>
      <c r="AQ88" s="63">
        <v>0</v>
      </c>
      <c r="AR88" s="66"/>
      <c r="AS88" s="63"/>
      <c r="AT88" s="63"/>
      <c r="AU88" s="63">
        <v>3.456</v>
      </c>
      <c r="AV88" s="63">
        <v>1.7417400000000001</v>
      </c>
      <c r="AW88" s="63">
        <v>0</v>
      </c>
      <c r="AX88" s="63">
        <v>5.9684999999999997</v>
      </c>
      <c r="AY88" s="77">
        <v>11.695320000000001</v>
      </c>
      <c r="AZ88" s="77">
        <v>7.6440000000000001</v>
      </c>
      <c r="BA88" s="77">
        <v>0.9425</v>
      </c>
      <c r="BB88" s="63">
        <v>12.330500000000001</v>
      </c>
      <c r="BC88" s="63">
        <v>0</v>
      </c>
      <c r="BD88" s="57"/>
      <c r="BE88" s="67"/>
      <c r="BF88" s="67"/>
      <c r="BG88" s="67"/>
      <c r="BH88" s="67"/>
      <c r="BI88" s="68">
        <f t="shared" si="1"/>
        <v>1335.394282</v>
      </c>
      <c r="BJ88" s="68">
        <f t="shared" si="2"/>
        <v>183.64509999999999</v>
      </c>
      <c r="BK88" s="68" t="e">
        <f>AK88+AL88+AM88+AP88+#REF!+X88+Y88</f>
        <v>#REF!</v>
      </c>
      <c r="BL88" s="68">
        <f t="shared" si="3"/>
        <v>0</v>
      </c>
      <c r="BM88" s="69">
        <f t="shared" si="7"/>
        <v>1628.0778469999996</v>
      </c>
      <c r="BN88" s="67"/>
      <c r="BO88" s="67"/>
      <c r="BP88" s="70">
        <f t="shared" si="8"/>
        <v>1628.0778469999996</v>
      </c>
      <c r="BQ88" s="71" t="e">
        <f t="shared" si="5"/>
        <v>#REF!</v>
      </c>
      <c r="BR88" s="70" t="e">
        <f t="shared" si="6"/>
        <v>#REF!</v>
      </c>
    </row>
    <row r="89" spans="1:70" ht="18" customHeight="1">
      <c r="A89" s="61" t="s">
        <v>196</v>
      </c>
      <c r="B89" s="72" t="s">
        <v>196</v>
      </c>
      <c r="C89" s="63">
        <v>0</v>
      </c>
      <c r="D89" s="64">
        <v>13.8188</v>
      </c>
      <c r="E89" s="65">
        <v>0</v>
      </c>
      <c r="F89" s="63">
        <v>0</v>
      </c>
      <c r="G89" s="64">
        <v>10.424799999999999</v>
      </c>
      <c r="H89" s="64">
        <v>10.292</v>
      </c>
      <c r="I89" s="63">
        <v>66.020419000000004</v>
      </c>
      <c r="J89" s="77">
        <v>14.4</v>
      </c>
      <c r="K89" s="63">
        <v>79.494479999999996</v>
      </c>
      <c r="L89" s="77">
        <v>47.01</v>
      </c>
      <c r="M89" s="77">
        <v>31.2</v>
      </c>
      <c r="N89" s="63">
        <v>0</v>
      </c>
      <c r="O89" s="64">
        <v>12.04</v>
      </c>
      <c r="P89" s="64">
        <v>10.384499999999999</v>
      </c>
      <c r="Q89" s="63"/>
      <c r="R89" s="63">
        <v>1.6625700000000001</v>
      </c>
      <c r="S89" s="63">
        <v>36.128974999999997</v>
      </c>
      <c r="T89" s="63">
        <v>9.8760480000000008</v>
      </c>
      <c r="U89" s="63">
        <v>0</v>
      </c>
      <c r="V89" s="63"/>
      <c r="W89" s="63">
        <v>0</v>
      </c>
      <c r="X89" s="63"/>
      <c r="Y89" s="63">
        <v>21.515625</v>
      </c>
      <c r="Z89" s="63">
        <v>244.72</v>
      </c>
      <c r="AA89" s="63">
        <v>0</v>
      </c>
      <c r="AB89" s="63"/>
      <c r="AC89" s="63"/>
      <c r="AD89" s="63">
        <v>11.448</v>
      </c>
      <c r="AE89" s="63">
        <v>594.64335000000005</v>
      </c>
      <c r="AF89" s="63">
        <v>67.599999999999994</v>
      </c>
      <c r="AG89" s="63">
        <v>8.1577500000000001</v>
      </c>
      <c r="AH89" s="63">
        <v>188.05017000000001</v>
      </c>
      <c r="AI89" s="63">
        <v>0</v>
      </c>
      <c r="AJ89" s="63">
        <v>14.11</v>
      </c>
      <c r="AK89" s="63">
        <v>33.764000000000003</v>
      </c>
      <c r="AL89" s="63">
        <v>32.625</v>
      </c>
      <c r="AM89" s="63">
        <v>16.426600000000001</v>
      </c>
      <c r="AN89" s="63">
        <v>6.9794999999999998</v>
      </c>
      <c r="AO89" s="63">
        <v>0</v>
      </c>
      <c r="AP89" s="63">
        <v>2.0230000000000001</v>
      </c>
      <c r="AQ89" s="63">
        <v>0</v>
      </c>
      <c r="AR89" s="66"/>
      <c r="AS89" s="63"/>
      <c r="AT89" s="63"/>
      <c r="AU89" s="63">
        <v>3.456</v>
      </c>
      <c r="AV89" s="63">
        <v>1.7417400000000001</v>
      </c>
      <c r="AW89" s="63">
        <v>0</v>
      </c>
      <c r="AX89" s="63">
        <v>5.9684999999999997</v>
      </c>
      <c r="AY89" s="77">
        <v>11.695320000000001</v>
      </c>
      <c r="AZ89" s="77">
        <v>7.6440000000000001</v>
      </c>
      <c r="BA89" s="77">
        <v>0.9425</v>
      </c>
      <c r="BB89" s="63">
        <v>12.330500000000001</v>
      </c>
      <c r="BC89" s="63">
        <v>0</v>
      </c>
      <c r="BD89" s="57"/>
      <c r="BE89" s="67"/>
      <c r="BF89" s="67"/>
      <c r="BG89" s="67"/>
      <c r="BH89" s="67"/>
      <c r="BI89" s="68">
        <f t="shared" si="1"/>
        <v>1335.5785819999999</v>
      </c>
      <c r="BJ89" s="68">
        <f t="shared" si="2"/>
        <v>183.97709999999998</v>
      </c>
      <c r="BK89" s="68" t="e">
        <f>AK89+AL89+AM89+AP89+#REF!+X89+Y89</f>
        <v>#REF!</v>
      </c>
      <c r="BL89" s="68">
        <f t="shared" si="3"/>
        <v>0</v>
      </c>
      <c r="BM89" s="69">
        <f t="shared" si="7"/>
        <v>1628.5941469999998</v>
      </c>
      <c r="BN89" s="67"/>
      <c r="BO89" s="67"/>
      <c r="BP89" s="70">
        <f t="shared" si="8"/>
        <v>1628.5941469999998</v>
      </c>
      <c r="BQ89" s="71" t="e">
        <f t="shared" si="5"/>
        <v>#REF!</v>
      </c>
      <c r="BR89" s="70" t="e">
        <f t="shared" si="6"/>
        <v>#REF!</v>
      </c>
    </row>
    <row r="90" spans="1:70" ht="18" customHeight="1">
      <c r="A90" s="61" t="s">
        <v>197</v>
      </c>
      <c r="B90" s="72" t="s">
        <v>197</v>
      </c>
      <c r="C90" s="63">
        <v>0</v>
      </c>
      <c r="D90" s="64">
        <v>13.8546</v>
      </c>
      <c r="E90" s="65">
        <v>0</v>
      </c>
      <c r="F90" s="63">
        <v>0</v>
      </c>
      <c r="G90" s="64">
        <v>10.424799999999999</v>
      </c>
      <c r="H90" s="64">
        <v>10.292</v>
      </c>
      <c r="I90" s="63">
        <v>66.020419000000004</v>
      </c>
      <c r="J90" s="77">
        <v>14.4</v>
      </c>
      <c r="K90" s="63">
        <v>79.494479999999996</v>
      </c>
      <c r="L90" s="77">
        <v>47.01</v>
      </c>
      <c r="M90" s="77">
        <v>31.2</v>
      </c>
      <c r="N90" s="63">
        <v>0</v>
      </c>
      <c r="O90" s="64">
        <v>12.04</v>
      </c>
      <c r="P90" s="64">
        <v>10.384499999999999</v>
      </c>
      <c r="Q90" s="63"/>
      <c r="R90" s="63">
        <v>1.6625700000000001</v>
      </c>
      <c r="S90" s="63">
        <v>36.128974999999997</v>
      </c>
      <c r="T90" s="63">
        <v>9.8760480000000008</v>
      </c>
      <c r="U90" s="63">
        <v>0</v>
      </c>
      <c r="V90" s="63"/>
      <c r="W90" s="63">
        <v>0</v>
      </c>
      <c r="X90" s="63"/>
      <c r="Y90" s="63">
        <v>21.515625</v>
      </c>
      <c r="Z90" s="63">
        <v>244.72</v>
      </c>
      <c r="AA90" s="63">
        <v>0</v>
      </c>
      <c r="AB90" s="63"/>
      <c r="AC90" s="63"/>
      <c r="AD90" s="63">
        <v>11.448</v>
      </c>
      <c r="AE90" s="63">
        <v>594.64335000000005</v>
      </c>
      <c r="AF90" s="63">
        <v>67.599999999999994</v>
      </c>
      <c r="AG90" s="63">
        <v>8.1577500000000001</v>
      </c>
      <c r="AH90" s="63">
        <v>188.05017000000001</v>
      </c>
      <c r="AI90" s="63">
        <v>0</v>
      </c>
      <c r="AJ90" s="63">
        <v>14.11</v>
      </c>
      <c r="AK90" s="63">
        <v>33.764000000000003</v>
      </c>
      <c r="AL90" s="63">
        <v>32.625</v>
      </c>
      <c r="AM90" s="63">
        <v>16.426600000000001</v>
      </c>
      <c r="AN90" s="63">
        <v>6.8310000000000004</v>
      </c>
      <c r="AO90" s="63">
        <v>0</v>
      </c>
      <c r="AP90" s="63">
        <v>2.0230000000000001</v>
      </c>
      <c r="AQ90" s="63">
        <v>0</v>
      </c>
      <c r="AR90" s="66"/>
      <c r="AS90" s="63"/>
      <c r="AT90" s="63"/>
      <c r="AU90" s="63">
        <v>3.456</v>
      </c>
      <c r="AV90" s="63">
        <v>1.7417400000000001</v>
      </c>
      <c r="AW90" s="63">
        <v>0</v>
      </c>
      <c r="AX90" s="63">
        <v>5.9684999999999997</v>
      </c>
      <c r="AY90" s="77">
        <v>11.695320000000001</v>
      </c>
      <c r="AZ90" s="77">
        <v>7.6440000000000001</v>
      </c>
      <c r="BA90" s="77">
        <v>0.9425</v>
      </c>
      <c r="BB90" s="63">
        <v>12.330500000000001</v>
      </c>
      <c r="BC90" s="63">
        <v>0</v>
      </c>
      <c r="BD90" s="57"/>
      <c r="BE90" s="67"/>
      <c r="BF90" s="67"/>
      <c r="BG90" s="67"/>
      <c r="BH90" s="67"/>
      <c r="BI90" s="68">
        <f t="shared" si="1"/>
        <v>1335.465882</v>
      </c>
      <c r="BJ90" s="68">
        <f t="shared" si="2"/>
        <v>183.97709999999998</v>
      </c>
      <c r="BK90" s="68" t="e">
        <f>AK90+AL90+AM90+AP90+#REF!+X90+Y90</f>
        <v>#REF!</v>
      </c>
      <c r="BL90" s="68">
        <f t="shared" si="3"/>
        <v>0</v>
      </c>
      <c r="BM90" s="69">
        <f t="shared" si="7"/>
        <v>1628.4814469999997</v>
      </c>
      <c r="BN90" s="67"/>
      <c r="BO90" s="67"/>
      <c r="BP90" s="70">
        <f t="shared" si="8"/>
        <v>1628.4814469999997</v>
      </c>
      <c r="BQ90" s="71" t="e">
        <f t="shared" si="5"/>
        <v>#REF!</v>
      </c>
      <c r="BR90" s="70" t="e">
        <f t="shared" si="6"/>
        <v>#REF!</v>
      </c>
    </row>
    <row r="91" spans="1:70" ht="18" customHeight="1">
      <c r="A91" s="61" t="s">
        <v>198</v>
      </c>
      <c r="B91" s="72" t="s">
        <v>198</v>
      </c>
      <c r="C91" s="63">
        <v>0</v>
      </c>
      <c r="D91" s="64">
        <v>13.962</v>
      </c>
      <c r="E91" s="65">
        <v>0</v>
      </c>
      <c r="F91" s="63">
        <v>0</v>
      </c>
      <c r="G91" s="64">
        <v>10.424799999999999</v>
      </c>
      <c r="H91" s="64">
        <v>10.292</v>
      </c>
      <c r="I91" s="63">
        <v>66.020419000000004</v>
      </c>
      <c r="J91" s="77">
        <v>14.4</v>
      </c>
      <c r="K91" s="63">
        <v>79.494479999999996</v>
      </c>
      <c r="L91" s="77">
        <v>47.01</v>
      </c>
      <c r="M91" s="77">
        <v>31.2</v>
      </c>
      <c r="N91" s="63">
        <v>0</v>
      </c>
      <c r="O91" s="64">
        <v>12.04</v>
      </c>
      <c r="P91" s="64">
        <v>10.384499999999999</v>
      </c>
      <c r="Q91" s="63"/>
      <c r="R91" s="63">
        <v>1.6625700000000001</v>
      </c>
      <c r="S91" s="63">
        <v>36.128974999999997</v>
      </c>
      <c r="T91" s="63">
        <v>9.8760480000000008</v>
      </c>
      <c r="U91" s="63">
        <v>0</v>
      </c>
      <c r="V91" s="63"/>
      <c r="W91" s="63">
        <v>0</v>
      </c>
      <c r="X91" s="63"/>
      <c r="Y91" s="63">
        <v>21.515625</v>
      </c>
      <c r="Z91" s="63">
        <v>244.72</v>
      </c>
      <c r="AA91" s="63">
        <v>0</v>
      </c>
      <c r="AB91" s="63"/>
      <c r="AC91" s="63"/>
      <c r="AD91" s="63">
        <v>11.448</v>
      </c>
      <c r="AE91" s="63">
        <v>594.64335000000005</v>
      </c>
      <c r="AF91" s="63">
        <v>67.599999999999994</v>
      </c>
      <c r="AG91" s="63">
        <v>8.1577500000000001</v>
      </c>
      <c r="AH91" s="63">
        <v>188.05017000000001</v>
      </c>
      <c r="AI91" s="63">
        <v>0</v>
      </c>
      <c r="AJ91" s="63">
        <v>14.11</v>
      </c>
      <c r="AK91" s="63">
        <v>33.764000000000003</v>
      </c>
      <c r="AL91" s="63">
        <v>32.625</v>
      </c>
      <c r="AM91" s="63">
        <v>16.426600000000001</v>
      </c>
      <c r="AN91" s="63">
        <v>6.8310000000000004</v>
      </c>
      <c r="AO91" s="63">
        <v>0</v>
      </c>
      <c r="AP91" s="63">
        <v>2.0230000000000001</v>
      </c>
      <c r="AQ91" s="63">
        <v>0</v>
      </c>
      <c r="AR91" s="66"/>
      <c r="AS91" s="63"/>
      <c r="AT91" s="63"/>
      <c r="AU91" s="63">
        <v>3.456</v>
      </c>
      <c r="AV91" s="63">
        <v>1.7417400000000001</v>
      </c>
      <c r="AW91" s="63">
        <v>0</v>
      </c>
      <c r="AX91" s="63">
        <v>5.9684999999999997</v>
      </c>
      <c r="AY91" s="77">
        <v>11.695320000000001</v>
      </c>
      <c r="AZ91" s="77">
        <v>7.6440000000000001</v>
      </c>
      <c r="BA91" s="77">
        <v>0.9425</v>
      </c>
      <c r="BB91" s="63">
        <v>12.330500000000001</v>
      </c>
      <c r="BC91" s="63">
        <v>0</v>
      </c>
      <c r="BD91" s="57"/>
      <c r="BE91" s="67"/>
      <c r="BF91" s="67"/>
      <c r="BG91" s="67"/>
      <c r="BH91" s="67"/>
      <c r="BI91" s="68">
        <f t="shared" si="1"/>
        <v>1335.5732820000001</v>
      </c>
      <c r="BJ91" s="68">
        <f t="shared" si="2"/>
        <v>183.97709999999998</v>
      </c>
      <c r="BK91" s="68" t="e">
        <f>AK91+AL91+AM91+AP91+#REF!+X91+Y91</f>
        <v>#REF!</v>
      </c>
      <c r="BL91" s="68">
        <f t="shared" si="3"/>
        <v>0</v>
      </c>
      <c r="BM91" s="69">
        <f t="shared" si="7"/>
        <v>1628.5888469999998</v>
      </c>
      <c r="BN91" s="67"/>
      <c r="BO91" s="67"/>
      <c r="BP91" s="70">
        <f t="shared" si="8"/>
        <v>1628.5888469999998</v>
      </c>
      <c r="BQ91" s="71" t="e">
        <f t="shared" si="5"/>
        <v>#REF!</v>
      </c>
      <c r="BR91" s="70" t="e">
        <f>BP91-BQ91</f>
        <v>#REF!</v>
      </c>
    </row>
    <row r="92" spans="1:70" ht="18" customHeight="1">
      <c r="A92" s="61" t="s">
        <v>199</v>
      </c>
      <c r="B92" s="72" t="s">
        <v>199</v>
      </c>
      <c r="C92" s="63">
        <v>0</v>
      </c>
      <c r="D92" s="64">
        <v>13.8904</v>
      </c>
      <c r="E92" s="65">
        <v>0</v>
      </c>
      <c r="F92" s="63">
        <v>0</v>
      </c>
      <c r="G92" s="64">
        <v>10.424799999999999</v>
      </c>
      <c r="H92" s="64">
        <v>10.292</v>
      </c>
      <c r="I92" s="63">
        <v>66.020419000000004</v>
      </c>
      <c r="J92" s="77">
        <v>14.4</v>
      </c>
      <c r="K92" s="63">
        <v>79.494479999999996</v>
      </c>
      <c r="L92" s="77">
        <v>47.01</v>
      </c>
      <c r="M92" s="77">
        <v>31.2</v>
      </c>
      <c r="N92" s="63">
        <v>0</v>
      </c>
      <c r="O92" s="64">
        <v>12.04</v>
      </c>
      <c r="P92" s="64">
        <v>10.384499999999999</v>
      </c>
      <c r="Q92" s="63"/>
      <c r="R92" s="63">
        <v>1.6625700000000001</v>
      </c>
      <c r="S92" s="63">
        <v>37.278975000000003</v>
      </c>
      <c r="T92" s="63">
        <v>9.8760480000000008</v>
      </c>
      <c r="U92" s="63">
        <v>0</v>
      </c>
      <c r="V92" s="63"/>
      <c r="W92" s="63">
        <v>0</v>
      </c>
      <c r="X92" s="63"/>
      <c r="Y92" s="63">
        <v>21.515625</v>
      </c>
      <c r="Z92" s="63">
        <v>244.72</v>
      </c>
      <c r="AA92" s="63">
        <v>0</v>
      </c>
      <c r="AB92" s="63"/>
      <c r="AC92" s="63"/>
      <c r="AD92" s="63">
        <v>11.448</v>
      </c>
      <c r="AE92" s="63">
        <v>594.64335000000005</v>
      </c>
      <c r="AF92" s="63">
        <v>67.599999999999994</v>
      </c>
      <c r="AG92" s="63">
        <v>8.1577500000000001</v>
      </c>
      <c r="AH92" s="63">
        <v>188.05017000000001</v>
      </c>
      <c r="AI92" s="63">
        <v>0</v>
      </c>
      <c r="AJ92" s="63">
        <v>14.11</v>
      </c>
      <c r="AK92" s="63">
        <v>33.764000000000003</v>
      </c>
      <c r="AL92" s="63">
        <v>32.625</v>
      </c>
      <c r="AM92" s="63">
        <v>16.426600000000001</v>
      </c>
      <c r="AN92" s="63">
        <v>6.8310000000000004</v>
      </c>
      <c r="AO92" s="63">
        <v>0</v>
      </c>
      <c r="AP92" s="63">
        <v>2.0230000000000001</v>
      </c>
      <c r="AQ92" s="63">
        <v>0</v>
      </c>
      <c r="AR92" s="66"/>
      <c r="AS92" s="63"/>
      <c r="AT92" s="63"/>
      <c r="AU92" s="63">
        <v>3.456</v>
      </c>
      <c r="AV92" s="63">
        <v>1.7417400000000001</v>
      </c>
      <c r="AW92" s="63">
        <v>0</v>
      </c>
      <c r="AX92" s="63">
        <v>5.9684999999999997</v>
      </c>
      <c r="AY92" s="77">
        <v>11.695320000000001</v>
      </c>
      <c r="AZ92" s="77">
        <v>7.6440000000000001</v>
      </c>
      <c r="BA92" s="77">
        <v>0.9425</v>
      </c>
      <c r="BB92" s="63">
        <v>12.330500000000001</v>
      </c>
      <c r="BC92" s="63">
        <v>0</v>
      </c>
      <c r="BD92" s="57"/>
      <c r="BE92" s="67"/>
      <c r="BF92" s="67"/>
      <c r="BG92" s="67"/>
      <c r="BH92" s="67"/>
      <c r="BI92" s="68">
        <f t="shared" si="1"/>
        <v>1336.6516819999999</v>
      </c>
      <c r="BJ92" s="68">
        <f t="shared" si="2"/>
        <v>183.97709999999998</v>
      </c>
      <c r="BK92" s="68" t="e">
        <f>AK92+AL92+AM92+AP92+#REF!+X92+Y92</f>
        <v>#REF!</v>
      </c>
      <c r="BL92" s="68">
        <f t="shared" si="3"/>
        <v>0</v>
      </c>
      <c r="BM92" s="69">
        <f t="shared" si="7"/>
        <v>1629.6672469999996</v>
      </c>
      <c r="BN92" s="67"/>
      <c r="BO92" s="67"/>
      <c r="BP92" s="70">
        <f t="shared" si="8"/>
        <v>1629.6672469999996</v>
      </c>
      <c r="BQ92" s="71" t="e">
        <f t="shared" si="5"/>
        <v>#REF!</v>
      </c>
      <c r="BR92" s="70" t="e">
        <f t="shared" si="6"/>
        <v>#REF!</v>
      </c>
    </row>
    <row r="93" spans="1:70" ht="18" customHeight="1">
      <c r="A93" s="61" t="s">
        <v>200</v>
      </c>
      <c r="B93" s="72" t="s">
        <v>200</v>
      </c>
      <c r="C93" s="63">
        <v>0</v>
      </c>
      <c r="D93" s="64">
        <v>13.8546</v>
      </c>
      <c r="E93" s="65">
        <v>0</v>
      </c>
      <c r="F93" s="63">
        <v>0</v>
      </c>
      <c r="G93" s="64">
        <v>10.424799999999999</v>
      </c>
      <c r="H93" s="64">
        <v>10.292</v>
      </c>
      <c r="I93" s="63">
        <v>66.020419000000004</v>
      </c>
      <c r="J93" s="77">
        <v>14.4</v>
      </c>
      <c r="K93" s="63">
        <v>79.494479999999996</v>
      </c>
      <c r="L93" s="77">
        <v>46.445880000000002</v>
      </c>
      <c r="M93" s="77">
        <v>29.669899999999998</v>
      </c>
      <c r="N93" s="63">
        <v>0</v>
      </c>
      <c r="O93" s="64">
        <v>12.04</v>
      </c>
      <c r="P93" s="64">
        <v>10.535</v>
      </c>
      <c r="Q93" s="63"/>
      <c r="R93" s="63">
        <v>1.6625700000000001</v>
      </c>
      <c r="S93" s="63">
        <v>36.128974999999997</v>
      </c>
      <c r="T93" s="63">
        <v>9.8760480000000008</v>
      </c>
      <c r="U93" s="63">
        <v>0</v>
      </c>
      <c r="V93" s="63"/>
      <c r="W93" s="63">
        <v>0</v>
      </c>
      <c r="X93" s="63"/>
      <c r="Y93" s="63">
        <v>21.515625</v>
      </c>
      <c r="Z93" s="63">
        <v>244.72</v>
      </c>
      <c r="AA93" s="63">
        <v>0</v>
      </c>
      <c r="AB93" s="63"/>
      <c r="AC93" s="63"/>
      <c r="AD93" s="63">
        <v>11.448</v>
      </c>
      <c r="AE93" s="63">
        <v>587.16700000000003</v>
      </c>
      <c r="AF93" s="63">
        <v>14.3</v>
      </c>
      <c r="AG93" s="63">
        <v>8.1577500000000001</v>
      </c>
      <c r="AH93" s="63">
        <v>182.7276</v>
      </c>
      <c r="AI93" s="63">
        <v>0</v>
      </c>
      <c r="AJ93" s="63">
        <v>14.11</v>
      </c>
      <c r="AK93" s="63">
        <v>33.764000000000003</v>
      </c>
      <c r="AL93" s="63">
        <v>32.625</v>
      </c>
      <c r="AM93" s="63">
        <v>16.426600000000001</v>
      </c>
      <c r="AN93" s="63">
        <v>6.8310000000000004</v>
      </c>
      <c r="AO93" s="63">
        <v>0</v>
      </c>
      <c r="AP93" s="63">
        <v>2.0230000000000001</v>
      </c>
      <c r="AQ93" s="63">
        <v>0</v>
      </c>
      <c r="AR93" s="66"/>
      <c r="AS93" s="63"/>
      <c r="AT93" s="63"/>
      <c r="AU93" s="63">
        <v>3.456</v>
      </c>
      <c r="AV93" s="63">
        <v>1.7417400000000001</v>
      </c>
      <c r="AW93" s="63">
        <v>0</v>
      </c>
      <c r="AX93" s="63">
        <v>5.9684999999999997</v>
      </c>
      <c r="AY93" s="77">
        <v>11.695320000000001</v>
      </c>
      <c r="AZ93" s="77">
        <v>7.6440000000000001</v>
      </c>
      <c r="BA93" s="77">
        <v>0.9425</v>
      </c>
      <c r="BB93" s="63">
        <v>12.330500000000001</v>
      </c>
      <c r="BC93" s="63">
        <v>0</v>
      </c>
      <c r="BD93" s="57"/>
      <c r="BE93" s="67"/>
      <c r="BF93" s="67"/>
      <c r="BG93" s="67"/>
      <c r="BH93" s="67"/>
      <c r="BI93" s="68">
        <f t="shared" si="1"/>
        <v>1267.9873619999998</v>
      </c>
      <c r="BJ93" s="68">
        <f t="shared" si="2"/>
        <v>183.41298</v>
      </c>
      <c r="BK93" s="68" t="e">
        <f>AK93+AL93+AM93+AP93+#REF!+X93+Y93</f>
        <v>#REF!</v>
      </c>
      <c r="BL93" s="68">
        <f t="shared" si="3"/>
        <v>0</v>
      </c>
      <c r="BM93" s="69">
        <f t="shared" si="7"/>
        <v>1560.4388069999998</v>
      </c>
      <c r="BN93" s="67"/>
      <c r="BO93" s="67"/>
      <c r="BP93" s="70">
        <f t="shared" si="8"/>
        <v>1560.4388069999998</v>
      </c>
      <c r="BQ93" s="71" t="e">
        <f t="shared" si="5"/>
        <v>#REF!</v>
      </c>
      <c r="BR93" s="70" t="e">
        <f t="shared" si="6"/>
        <v>#REF!</v>
      </c>
    </row>
    <row r="94" spans="1:70" ht="18" customHeight="1">
      <c r="A94" s="61" t="s">
        <v>201</v>
      </c>
      <c r="B94" s="72" t="s">
        <v>201</v>
      </c>
      <c r="C94" s="63">
        <v>0</v>
      </c>
      <c r="D94" s="64">
        <v>13.8546</v>
      </c>
      <c r="E94" s="65">
        <v>0</v>
      </c>
      <c r="F94" s="63">
        <v>0</v>
      </c>
      <c r="G94" s="64">
        <v>10.424799999999999</v>
      </c>
      <c r="H94" s="64">
        <v>10.292</v>
      </c>
      <c r="I94" s="63">
        <v>66.020419000000004</v>
      </c>
      <c r="J94" s="77">
        <v>14.4</v>
      </c>
      <c r="K94" s="63">
        <v>79.494479999999996</v>
      </c>
      <c r="L94" s="77">
        <v>46.445880000000002</v>
      </c>
      <c r="M94" s="77">
        <v>29.669899999999998</v>
      </c>
      <c r="N94" s="63">
        <v>0</v>
      </c>
      <c r="O94" s="64">
        <v>12.04</v>
      </c>
      <c r="P94" s="64">
        <v>10.535</v>
      </c>
      <c r="Q94" s="63"/>
      <c r="R94" s="63">
        <v>1.6625700000000001</v>
      </c>
      <c r="S94" s="63">
        <v>36.128974999999997</v>
      </c>
      <c r="T94" s="63">
        <v>9.8760480000000008</v>
      </c>
      <c r="U94" s="63">
        <v>0</v>
      </c>
      <c r="V94" s="63"/>
      <c r="W94" s="63">
        <v>0</v>
      </c>
      <c r="X94" s="63"/>
      <c r="Y94" s="63">
        <v>21.515625</v>
      </c>
      <c r="Z94" s="63">
        <v>244.72</v>
      </c>
      <c r="AA94" s="63">
        <v>0</v>
      </c>
      <c r="AB94" s="63"/>
      <c r="AC94" s="63"/>
      <c r="AD94" s="63">
        <v>11.448</v>
      </c>
      <c r="AE94" s="63">
        <v>587.16700000000003</v>
      </c>
      <c r="AF94" s="63">
        <v>7.15</v>
      </c>
      <c r="AG94" s="63">
        <v>8.1577500000000001</v>
      </c>
      <c r="AH94" s="63">
        <v>182.7276</v>
      </c>
      <c r="AI94" s="63">
        <v>0</v>
      </c>
      <c r="AJ94" s="63">
        <v>14.11</v>
      </c>
      <c r="AK94" s="63">
        <v>33.764000000000003</v>
      </c>
      <c r="AL94" s="63">
        <v>32.625</v>
      </c>
      <c r="AM94" s="63">
        <v>16.426600000000001</v>
      </c>
      <c r="AN94" s="63">
        <v>6.8310000000000004</v>
      </c>
      <c r="AO94" s="63">
        <v>0</v>
      </c>
      <c r="AP94" s="63">
        <v>2.0230000000000001</v>
      </c>
      <c r="AQ94" s="63">
        <v>0</v>
      </c>
      <c r="AR94" s="66"/>
      <c r="AS94" s="63"/>
      <c r="AT94" s="63"/>
      <c r="AU94" s="63">
        <v>3.456</v>
      </c>
      <c r="AV94" s="63">
        <v>1.7417400000000001</v>
      </c>
      <c r="AW94" s="63">
        <v>0</v>
      </c>
      <c r="AX94" s="63">
        <v>5.9684999999999997</v>
      </c>
      <c r="AY94" s="77">
        <v>11.695320000000001</v>
      </c>
      <c r="AZ94" s="77">
        <v>7.6440000000000001</v>
      </c>
      <c r="BA94" s="77">
        <v>0.9425</v>
      </c>
      <c r="BB94" s="63">
        <v>12.330500000000001</v>
      </c>
      <c r="BC94" s="63">
        <v>0</v>
      </c>
      <c r="BD94" s="57"/>
      <c r="BE94" s="67"/>
      <c r="BF94" s="67"/>
      <c r="BG94" s="67"/>
      <c r="BH94" s="67"/>
      <c r="BI94" s="68">
        <f t="shared" si="1"/>
        <v>1260.837362</v>
      </c>
      <c r="BJ94" s="68">
        <f t="shared" si="2"/>
        <v>183.41298</v>
      </c>
      <c r="BK94" s="68" t="e">
        <f>AK94+AL94+AM94+AP94+#REF!+X94+Y94</f>
        <v>#REF!</v>
      </c>
      <c r="BL94" s="68">
        <f t="shared" si="3"/>
        <v>0</v>
      </c>
      <c r="BM94" s="69">
        <f t="shared" si="7"/>
        <v>1553.2888069999999</v>
      </c>
      <c r="BN94" s="67"/>
      <c r="BO94" s="67"/>
      <c r="BP94" s="70">
        <f t="shared" si="8"/>
        <v>1553.2888069999999</v>
      </c>
      <c r="BQ94" s="71" t="e">
        <f t="shared" si="5"/>
        <v>#REF!</v>
      </c>
      <c r="BR94" s="70" t="e">
        <f t="shared" si="6"/>
        <v>#REF!</v>
      </c>
    </row>
    <row r="95" spans="1:70" ht="18" customHeight="1">
      <c r="A95" s="61" t="s">
        <v>202</v>
      </c>
      <c r="B95" s="72" t="s">
        <v>202</v>
      </c>
      <c r="C95" s="63">
        <v>0</v>
      </c>
      <c r="D95" s="64">
        <v>13.8904</v>
      </c>
      <c r="E95" s="65">
        <v>0</v>
      </c>
      <c r="F95" s="63">
        <v>0</v>
      </c>
      <c r="G95" s="64">
        <v>10.424799999999999</v>
      </c>
      <c r="H95" s="64">
        <v>10.292</v>
      </c>
      <c r="I95" s="63">
        <v>66.020419000000004</v>
      </c>
      <c r="J95" s="77">
        <v>14.4</v>
      </c>
      <c r="K95" s="63">
        <v>79.494479999999996</v>
      </c>
      <c r="L95" s="77">
        <v>46.445880000000002</v>
      </c>
      <c r="M95" s="77">
        <v>29.669899999999998</v>
      </c>
      <c r="N95" s="63">
        <v>0</v>
      </c>
      <c r="O95" s="64">
        <v>12.04</v>
      </c>
      <c r="P95" s="64">
        <v>10.535</v>
      </c>
      <c r="Q95" s="63"/>
      <c r="R95" s="63">
        <v>1.6625700000000001</v>
      </c>
      <c r="S95" s="63">
        <v>36.128974999999997</v>
      </c>
      <c r="T95" s="63">
        <v>9.8760480000000008</v>
      </c>
      <c r="U95" s="63">
        <v>0</v>
      </c>
      <c r="V95" s="63"/>
      <c r="W95" s="63">
        <v>0</v>
      </c>
      <c r="X95" s="63"/>
      <c r="Y95" s="63">
        <v>21.515625</v>
      </c>
      <c r="Z95" s="63">
        <v>244.72</v>
      </c>
      <c r="AA95" s="63">
        <v>0</v>
      </c>
      <c r="AB95" s="63"/>
      <c r="AC95" s="63"/>
      <c r="AD95" s="63">
        <v>11.448</v>
      </c>
      <c r="AE95" s="63">
        <v>587.16700000000003</v>
      </c>
      <c r="AF95" s="63">
        <v>7.15</v>
      </c>
      <c r="AG95" s="63">
        <v>8.1577500000000001</v>
      </c>
      <c r="AH95" s="63">
        <v>182.7276</v>
      </c>
      <c r="AI95" s="63">
        <v>0</v>
      </c>
      <c r="AJ95" s="63">
        <v>14.11</v>
      </c>
      <c r="AK95" s="63">
        <v>33.764000000000003</v>
      </c>
      <c r="AL95" s="63">
        <v>32.625</v>
      </c>
      <c r="AM95" s="63">
        <v>16.426600000000001</v>
      </c>
      <c r="AN95" s="63">
        <v>6.8310000000000004</v>
      </c>
      <c r="AO95" s="63">
        <v>0</v>
      </c>
      <c r="AP95" s="63">
        <v>2.0230000000000001</v>
      </c>
      <c r="AQ95" s="63">
        <v>0</v>
      </c>
      <c r="AR95" s="66"/>
      <c r="AS95" s="63"/>
      <c r="AT95" s="63"/>
      <c r="AU95" s="63">
        <v>3.456</v>
      </c>
      <c r="AV95" s="63">
        <v>1.7417400000000001</v>
      </c>
      <c r="AW95" s="63">
        <v>0</v>
      </c>
      <c r="AX95" s="63">
        <v>5.9684999999999997</v>
      </c>
      <c r="AY95" s="77">
        <v>11.695320000000001</v>
      </c>
      <c r="AZ95" s="77">
        <v>7.6440000000000001</v>
      </c>
      <c r="BA95" s="77">
        <v>0.9425</v>
      </c>
      <c r="BB95" s="63">
        <v>12.330500000000001</v>
      </c>
      <c r="BC95" s="63">
        <v>0</v>
      </c>
      <c r="BD95" s="57"/>
      <c r="BE95" s="67"/>
      <c r="BF95" s="67"/>
      <c r="BG95" s="67"/>
      <c r="BH95" s="67"/>
      <c r="BI95" s="68">
        <f t="shared" si="1"/>
        <v>1260.8731619999999</v>
      </c>
      <c r="BJ95" s="68">
        <f t="shared" si="2"/>
        <v>183.41298</v>
      </c>
      <c r="BK95" s="68" t="e">
        <f>AK95+AL95+AM95+AP95+#REF!+X95+Y95</f>
        <v>#REF!</v>
      </c>
      <c r="BL95" s="68">
        <f t="shared" si="3"/>
        <v>0</v>
      </c>
      <c r="BM95" s="69">
        <f t="shared" si="7"/>
        <v>1553.3246069999998</v>
      </c>
      <c r="BN95" s="67"/>
      <c r="BO95" s="67"/>
      <c r="BP95" s="70">
        <f t="shared" si="8"/>
        <v>1553.3246069999998</v>
      </c>
      <c r="BQ95" s="71" t="e">
        <f t="shared" si="5"/>
        <v>#REF!</v>
      </c>
      <c r="BR95" s="70" t="e">
        <f>BP95-BQ95</f>
        <v>#REF!</v>
      </c>
    </row>
    <row r="96" spans="1:70" ht="18" customHeight="1">
      <c r="A96" s="61" t="s">
        <v>203</v>
      </c>
      <c r="B96" s="72" t="s">
        <v>203</v>
      </c>
      <c r="C96" s="63">
        <v>0</v>
      </c>
      <c r="D96" s="64">
        <v>13.8904</v>
      </c>
      <c r="E96" s="65">
        <v>0</v>
      </c>
      <c r="F96" s="63">
        <v>0</v>
      </c>
      <c r="G96" s="64">
        <v>10.424799999999999</v>
      </c>
      <c r="H96" s="64">
        <v>10.292</v>
      </c>
      <c r="I96" s="63">
        <v>66.020419000000004</v>
      </c>
      <c r="J96" s="77">
        <v>14.4</v>
      </c>
      <c r="K96" s="63">
        <v>79.494479999999996</v>
      </c>
      <c r="L96" s="77">
        <v>46.445880000000002</v>
      </c>
      <c r="M96" s="77">
        <v>29.669899999999998</v>
      </c>
      <c r="N96" s="63">
        <v>0</v>
      </c>
      <c r="O96" s="64">
        <v>12.04</v>
      </c>
      <c r="P96" s="64">
        <v>10.535</v>
      </c>
      <c r="Q96" s="63"/>
      <c r="R96" s="63">
        <v>1.6625700000000001</v>
      </c>
      <c r="S96" s="63">
        <v>36.128974999999997</v>
      </c>
      <c r="T96" s="63">
        <v>9.8760480000000008</v>
      </c>
      <c r="U96" s="63">
        <v>0</v>
      </c>
      <c r="V96" s="63"/>
      <c r="W96" s="63">
        <v>0</v>
      </c>
      <c r="X96" s="63"/>
      <c r="Y96" s="63">
        <v>21.515625</v>
      </c>
      <c r="Z96" s="63">
        <v>244.72</v>
      </c>
      <c r="AA96" s="63">
        <v>0</v>
      </c>
      <c r="AB96" s="63"/>
      <c r="AC96" s="63"/>
      <c r="AD96" s="63">
        <v>11.448</v>
      </c>
      <c r="AE96" s="63">
        <v>587.16700000000003</v>
      </c>
      <c r="AF96" s="63">
        <v>19.5</v>
      </c>
      <c r="AG96" s="63">
        <v>8.1577500000000001</v>
      </c>
      <c r="AH96" s="63">
        <v>182.7276</v>
      </c>
      <c r="AI96" s="63">
        <v>0</v>
      </c>
      <c r="AJ96" s="63">
        <v>14.11</v>
      </c>
      <c r="AK96" s="63">
        <v>33.764000000000003</v>
      </c>
      <c r="AL96" s="63">
        <v>32.625</v>
      </c>
      <c r="AM96" s="63">
        <v>16.426600000000001</v>
      </c>
      <c r="AN96" s="63">
        <v>6.8310000000000004</v>
      </c>
      <c r="AO96" s="63">
        <v>0</v>
      </c>
      <c r="AP96" s="63">
        <v>2.0230000000000001</v>
      </c>
      <c r="AQ96" s="63">
        <v>0</v>
      </c>
      <c r="AR96" s="66"/>
      <c r="AS96" s="63"/>
      <c r="AT96" s="63"/>
      <c r="AU96" s="63">
        <v>3.456</v>
      </c>
      <c r="AV96" s="63">
        <v>1.7417400000000001</v>
      </c>
      <c r="AW96" s="63">
        <v>0</v>
      </c>
      <c r="AX96" s="63">
        <v>5.9684999999999997</v>
      </c>
      <c r="AY96" s="77">
        <v>11.695320000000001</v>
      </c>
      <c r="AZ96" s="77">
        <v>7.6440000000000001</v>
      </c>
      <c r="BA96" s="77">
        <v>0.9425</v>
      </c>
      <c r="BB96" s="63">
        <v>12.330500000000001</v>
      </c>
      <c r="BC96" s="63">
        <v>0</v>
      </c>
      <c r="BD96" s="57"/>
      <c r="BE96" s="67"/>
      <c r="BF96" s="67"/>
      <c r="BG96" s="67"/>
      <c r="BH96" s="67"/>
      <c r="BI96" s="68">
        <f t="shared" si="1"/>
        <v>1273.223162</v>
      </c>
      <c r="BJ96" s="68">
        <f t="shared" si="2"/>
        <v>183.41298</v>
      </c>
      <c r="BK96" s="68" t="e">
        <f>AK96+AL96+AM96+AP96+#REF!+X96+Y96</f>
        <v>#REF!</v>
      </c>
      <c r="BL96" s="68">
        <f t="shared" si="3"/>
        <v>0</v>
      </c>
      <c r="BM96" s="69">
        <f t="shared" si="7"/>
        <v>1565.6746069999997</v>
      </c>
      <c r="BN96" s="67"/>
      <c r="BO96" s="67"/>
      <c r="BP96" s="70">
        <f t="shared" si="8"/>
        <v>1565.6746069999997</v>
      </c>
      <c r="BQ96" s="71" t="e">
        <f t="shared" si="5"/>
        <v>#REF!</v>
      </c>
      <c r="BR96" s="70" t="e">
        <f t="shared" si="6"/>
        <v>#REF!</v>
      </c>
    </row>
    <row r="97" spans="1:70" ht="18" customHeight="1">
      <c r="A97" s="61" t="s">
        <v>204</v>
      </c>
      <c r="B97" s="72" t="s">
        <v>204</v>
      </c>
      <c r="C97" s="63">
        <v>0</v>
      </c>
      <c r="D97" s="64">
        <v>13.8904</v>
      </c>
      <c r="E97" s="65">
        <v>0</v>
      </c>
      <c r="F97" s="63">
        <v>0</v>
      </c>
      <c r="G97" s="64">
        <v>10.424799999999999</v>
      </c>
      <c r="H97" s="64">
        <v>10.292</v>
      </c>
      <c r="I97" s="63">
        <v>66.020419000000004</v>
      </c>
      <c r="J97" s="77">
        <v>14.4</v>
      </c>
      <c r="K97" s="63">
        <v>79.494479999999996</v>
      </c>
      <c r="L97" s="77">
        <v>47.01</v>
      </c>
      <c r="M97" s="77">
        <v>31.2</v>
      </c>
      <c r="N97" s="63">
        <v>0</v>
      </c>
      <c r="O97" s="64">
        <v>12.04</v>
      </c>
      <c r="P97" s="64">
        <v>10.535</v>
      </c>
      <c r="Q97" s="63"/>
      <c r="R97" s="63">
        <v>1.6625700000000001</v>
      </c>
      <c r="S97" s="63">
        <v>36.128974999999997</v>
      </c>
      <c r="T97" s="63">
        <v>9.8760480000000008</v>
      </c>
      <c r="U97" s="63">
        <v>0</v>
      </c>
      <c r="V97" s="63"/>
      <c r="W97" s="63">
        <v>0</v>
      </c>
      <c r="X97" s="63"/>
      <c r="Y97" s="63">
        <v>21.515625</v>
      </c>
      <c r="Z97" s="63">
        <v>244.72</v>
      </c>
      <c r="AA97" s="63">
        <v>0</v>
      </c>
      <c r="AB97" s="63"/>
      <c r="AC97" s="63"/>
      <c r="AD97" s="63">
        <v>11.448</v>
      </c>
      <c r="AE97" s="63">
        <v>594.64335000000005</v>
      </c>
      <c r="AF97" s="63">
        <v>19.5</v>
      </c>
      <c r="AG97" s="63">
        <v>8.1577500000000001</v>
      </c>
      <c r="AH97" s="63">
        <v>188.05017000000001</v>
      </c>
      <c r="AI97" s="63">
        <v>0</v>
      </c>
      <c r="AJ97" s="63">
        <v>14.11</v>
      </c>
      <c r="AK97" s="63">
        <v>33.764000000000003</v>
      </c>
      <c r="AL97" s="63">
        <v>32.625</v>
      </c>
      <c r="AM97" s="63">
        <v>16.426600000000001</v>
      </c>
      <c r="AN97" s="63">
        <v>6.9794999999999998</v>
      </c>
      <c r="AO97" s="63">
        <v>0</v>
      </c>
      <c r="AP97" s="63">
        <v>2.0230000000000001</v>
      </c>
      <c r="AQ97" s="63">
        <v>0</v>
      </c>
      <c r="AR97" s="66"/>
      <c r="AS97" s="63"/>
      <c r="AT97" s="63"/>
      <c r="AU97" s="63">
        <v>3.456</v>
      </c>
      <c r="AV97" s="63">
        <v>1.7417400000000001</v>
      </c>
      <c r="AW97" s="63">
        <v>0</v>
      </c>
      <c r="AX97" s="63">
        <v>5.9684999999999997</v>
      </c>
      <c r="AY97" s="77">
        <v>11.695320000000001</v>
      </c>
      <c r="AZ97" s="77">
        <v>7.6440000000000001</v>
      </c>
      <c r="BA97" s="77">
        <v>0.9425</v>
      </c>
      <c r="BB97" s="63">
        <v>12.330500000000001</v>
      </c>
      <c r="BC97" s="63">
        <v>0</v>
      </c>
      <c r="BD97" s="57"/>
      <c r="BE97" s="67"/>
      <c r="BF97" s="67"/>
      <c r="BG97" s="67"/>
      <c r="BH97" s="67"/>
      <c r="BI97" s="68">
        <f t="shared" si="1"/>
        <v>1287.7006819999999</v>
      </c>
      <c r="BJ97" s="68">
        <f t="shared" si="2"/>
        <v>183.97709999999998</v>
      </c>
      <c r="BK97" s="68" t="e">
        <f>AK97+AL97+AM97+AP97+#REF!+X97+Y97</f>
        <v>#REF!</v>
      </c>
      <c r="BL97" s="68">
        <f t="shared" si="3"/>
        <v>0</v>
      </c>
      <c r="BM97" s="69">
        <f t="shared" si="7"/>
        <v>1580.7162469999998</v>
      </c>
      <c r="BN97" s="67"/>
      <c r="BO97" s="67"/>
      <c r="BP97" s="70">
        <f t="shared" si="8"/>
        <v>1580.7162469999998</v>
      </c>
      <c r="BQ97" s="71" t="e">
        <f t="shared" si="5"/>
        <v>#REF!</v>
      </c>
      <c r="BR97" s="70" t="e">
        <f t="shared" si="6"/>
        <v>#REF!</v>
      </c>
    </row>
    <row r="98" spans="1:70" ht="18" customHeight="1">
      <c r="A98" s="61" t="s">
        <v>205</v>
      </c>
      <c r="B98" s="72" t="s">
        <v>205</v>
      </c>
      <c r="C98" s="63">
        <v>0</v>
      </c>
      <c r="D98" s="64">
        <v>13.8904</v>
      </c>
      <c r="E98" s="65">
        <v>0</v>
      </c>
      <c r="F98" s="63">
        <v>0</v>
      </c>
      <c r="G98" s="64">
        <v>10.424799999999999</v>
      </c>
      <c r="H98" s="64">
        <v>10.292</v>
      </c>
      <c r="I98" s="63">
        <v>66.020419000000004</v>
      </c>
      <c r="J98" s="77">
        <v>14.4</v>
      </c>
      <c r="K98" s="63">
        <v>79.494479999999996</v>
      </c>
      <c r="L98" s="77">
        <v>47.01</v>
      </c>
      <c r="M98" s="77">
        <v>31.2</v>
      </c>
      <c r="N98" s="63">
        <v>0</v>
      </c>
      <c r="O98" s="64">
        <v>12.04</v>
      </c>
      <c r="P98" s="64">
        <v>10.535</v>
      </c>
      <c r="Q98" s="63"/>
      <c r="R98" s="63">
        <v>1.6625700000000001</v>
      </c>
      <c r="S98" s="63">
        <v>36.128974999999997</v>
      </c>
      <c r="T98" s="63">
        <v>9.8760480000000008</v>
      </c>
      <c r="U98" s="63">
        <v>0</v>
      </c>
      <c r="V98" s="63"/>
      <c r="W98" s="63">
        <v>0</v>
      </c>
      <c r="X98" s="63"/>
      <c r="Y98" s="63">
        <v>21.515625</v>
      </c>
      <c r="Z98" s="63">
        <v>244.72</v>
      </c>
      <c r="AA98" s="63">
        <v>0</v>
      </c>
      <c r="AB98" s="63"/>
      <c r="AC98" s="63"/>
      <c r="AD98" s="63">
        <v>11.448</v>
      </c>
      <c r="AE98" s="63">
        <v>594.64335000000005</v>
      </c>
      <c r="AF98" s="63">
        <v>19.5</v>
      </c>
      <c r="AG98" s="63">
        <v>8.1577500000000001</v>
      </c>
      <c r="AH98" s="63">
        <v>188.05017000000001</v>
      </c>
      <c r="AI98" s="63">
        <v>0</v>
      </c>
      <c r="AJ98" s="63">
        <v>14.11</v>
      </c>
      <c r="AK98" s="63">
        <v>33.764000000000003</v>
      </c>
      <c r="AL98" s="63">
        <v>32.625</v>
      </c>
      <c r="AM98" s="63">
        <v>16.426600000000001</v>
      </c>
      <c r="AN98" s="63">
        <v>6.8310000000000004</v>
      </c>
      <c r="AO98" s="63">
        <v>0</v>
      </c>
      <c r="AP98" s="63">
        <v>2.0230000000000001</v>
      </c>
      <c r="AQ98" s="63">
        <v>0</v>
      </c>
      <c r="AR98" s="66"/>
      <c r="AS98" s="63"/>
      <c r="AT98" s="63"/>
      <c r="AU98" s="63">
        <v>3.456</v>
      </c>
      <c r="AV98" s="63">
        <v>1.7417400000000001</v>
      </c>
      <c r="AW98" s="63">
        <v>0</v>
      </c>
      <c r="AX98" s="63">
        <v>5.9684999999999997</v>
      </c>
      <c r="AY98" s="77">
        <v>11.695320000000001</v>
      </c>
      <c r="AZ98" s="77">
        <v>7.6440000000000001</v>
      </c>
      <c r="BA98" s="77">
        <v>0.9425</v>
      </c>
      <c r="BB98" s="63">
        <v>12.330500000000001</v>
      </c>
      <c r="BC98" s="63">
        <v>0</v>
      </c>
      <c r="BD98" s="57"/>
      <c r="BE98" s="67"/>
      <c r="BF98" s="67"/>
      <c r="BG98" s="67"/>
      <c r="BH98" s="67"/>
      <c r="BI98" s="68">
        <f t="shared" si="1"/>
        <v>1287.5521820000001</v>
      </c>
      <c r="BJ98" s="68">
        <f t="shared" si="2"/>
        <v>183.97709999999998</v>
      </c>
      <c r="BK98" s="68" t="e">
        <f>AK98+AL98+AM98+AP98+#REF!+X98+Y98</f>
        <v>#REF!</v>
      </c>
      <c r="BL98" s="68">
        <f t="shared" si="3"/>
        <v>0</v>
      </c>
      <c r="BM98" s="69">
        <f t="shared" si="7"/>
        <v>1580.5677469999998</v>
      </c>
      <c r="BN98" s="67"/>
      <c r="BO98" s="67"/>
      <c r="BP98" s="70">
        <f t="shared" si="8"/>
        <v>1580.5677469999998</v>
      </c>
      <c r="BQ98" s="71" t="e">
        <f t="shared" si="5"/>
        <v>#REF!</v>
      </c>
      <c r="BR98" s="70" t="e">
        <f t="shared" si="6"/>
        <v>#REF!</v>
      </c>
    </row>
    <row r="99" spans="1:70" ht="18" customHeight="1">
      <c r="A99" s="61" t="s">
        <v>206</v>
      </c>
      <c r="B99" s="72" t="s">
        <v>206</v>
      </c>
      <c r="C99" s="63">
        <v>0</v>
      </c>
      <c r="D99" s="64">
        <v>13.962</v>
      </c>
      <c r="E99" s="65">
        <v>0</v>
      </c>
      <c r="F99" s="63">
        <v>0</v>
      </c>
      <c r="G99" s="64">
        <v>10.424799999999999</v>
      </c>
      <c r="H99" s="64">
        <v>10.292</v>
      </c>
      <c r="I99" s="63">
        <v>66.020419000000004</v>
      </c>
      <c r="J99" s="77">
        <v>14.4</v>
      </c>
      <c r="K99" s="63">
        <v>79.494479999999996</v>
      </c>
      <c r="L99" s="77">
        <v>47.01</v>
      </c>
      <c r="M99" s="77">
        <v>31.2</v>
      </c>
      <c r="N99" s="63">
        <v>0</v>
      </c>
      <c r="O99" s="64">
        <v>12.04</v>
      </c>
      <c r="P99" s="64">
        <v>10.535</v>
      </c>
      <c r="Q99" s="63"/>
      <c r="R99" s="63">
        <v>1.6625700000000001</v>
      </c>
      <c r="S99" s="63">
        <v>37.278975000000003</v>
      </c>
      <c r="T99" s="63">
        <v>9.8760480000000008</v>
      </c>
      <c r="U99" s="63">
        <v>0</v>
      </c>
      <c r="V99" s="63"/>
      <c r="W99" s="63">
        <v>0</v>
      </c>
      <c r="X99" s="63"/>
      <c r="Y99" s="63">
        <v>21.515625</v>
      </c>
      <c r="Z99" s="63">
        <v>244.72</v>
      </c>
      <c r="AA99" s="63">
        <v>0</v>
      </c>
      <c r="AB99" s="63"/>
      <c r="AC99" s="63"/>
      <c r="AD99" s="63">
        <v>11.448</v>
      </c>
      <c r="AE99" s="63">
        <v>594.64335000000005</v>
      </c>
      <c r="AF99" s="63">
        <v>19.5</v>
      </c>
      <c r="AG99" s="63">
        <v>8.1577500000000001</v>
      </c>
      <c r="AH99" s="63">
        <v>188.05017000000001</v>
      </c>
      <c r="AI99" s="63">
        <v>0</v>
      </c>
      <c r="AJ99" s="63">
        <v>14.11</v>
      </c>
      <c r="AK99" s="63">
        <v>33.764000000000003</v>
      </c>
      <c r="AL99" s="63">
        <v>32.625</v>
      </c>
      <c r="AM99" s="63">
        <v>16.426600000000001</v>
      </c>
      <c r="AN99" s="63">
        <v>6.8310000000000004</v>
      </c>
      <c r="AO99" s="63">
        <v>0</v>
      </c>
      <c r="AP99" s="63">
        <v>2.0230000000000001</v>
      </c>
      <c r="AQ99" s="63">
        <v>0</v>
      </c>
      <c r="AR99" s="66"/>
      <c r="AS99" s="63"/>
      <c r="AT99" s="63"/>
      <c r="AU99" s="63">
        <v>3.456</v>
      </c>
      <c r="AV99" s="63">
        <v>1.7417400000000001</v>
      </c>
      <c r="AW99" s="63">
        <v>0</v>
      </c>
      <c r="AX99" s="63">
        <v>5.9684999999999997</v>
      </c>
      <c r="AY99" s="77">
        <v>11.695320000000001</v>
      </c>
      <c r="AZ99" s="77">
        <v>7.6440000000000001</v>
      </c>
      <c r="BA99" s="77">
        <v>0.9425</v>
      </c>
      <c r="BB99" s="63">
        <v>12.330500000000001</v>
      </c>
      <c r="BC99" s="63">
        <v>0</v>
      </c>
      <c r="BD99" s="57"/>
      <c r="BE99" s="67"/>
      <c r="BF99" s="67"/>
      <c r="BG99" s="67"/>
      <c r="BH99" s="67"/>
      <c r="BI99" s="68">
        <f t="shared" si="1"/>
        <v>1288.7737820000002</v>
      </c>
      <c r="BJ99" s="68">
        <f t="shared" si="2"/>
        <v>183.97709999999998</v>
      </c>
      <c r="BK99" s="68" t="e">
        <f>AK99+AL99+AM99+AP99+#REF!+X99+Y99</f>
        <v>#REF!</v>
      </c>
      <c r="BL99" s="68">
        <f t="shared" si="3"/>
        <v>0</v>
      </c>
      <c r="BM99" s="69">
        <f t="shared" si="7"/>
        <v>1581.7893469999997</v>
      </c>
      <c r="BN99" s="67"/>
      <c r="BO99" s="67"/>
      <c r="BP99" s="70">
        <f t="shared" si="8"/>
        <v>1581.7893469999997</v>
      </c>
      <c r="BQ99" s="71" t="e">
        <f t="shared" si="5"/>
        <v>#REF!</v>
      </c>
      <c r="BR99" s="70" t="e">
        <f t="shared" si="6"/>
        <v>#REF!</v>
      </c>
    </row>
    <row r="100" spans="1:70" ht="18" customHeight="1">
      <c r="A100" s="61" t="s">
        <v>207</v>
      </c>
      <c r="B100" s="72" t="s">
        <v>207</v>
      </c>
      <c r="C100" s="63">
        <v>0</v>
      </c>
      <c r="D100" s="64">
        <v>13.962</v>
      </c>
      <c r="E100" s="65">
        <v>0</v>
      </c>
      <c r="F100" s="63">
        <v>0</v>
      </c>
      <c r="G100" s="64">
        <v>10.424799999999999</v>
      </c>
      <c r="H100" s="64">
        <v>10.292</v>
      </c>
      <c r="I100" s="63">
        <v>66.020419000000004</v>
      </c>
      <c r="J100" s="77">
        <v>14.4</v>
      </c>
      <c r="K100" s="63">
        <v>79.494479999999996</v>
      </c>
      <c r="L100" s="77">
        <v>47.01</v>
      </c>
      <c r="M100" s="77">
        <v>31.2</v>
      </c>
      <c r="N100" s="63">
        <v>0</v>
      </c>
      <c r="O100" s="64">
        <v>12.04</v>
      </c>
      <c r="P100" s="64">
        <v>10.535</v>
      </c>
      <c r="Q100" s="63"/>
      <c r="R100" s="63">
        <v>1.6625700000000001</v>
      </c>
      <c r="S100" s="63">
        <v>36.128974999999997</v>
      </c>
      <c r="T100" s="63">
        <v>9.8760480000000008</v>
      </c>
      <c r="U100" s="63">
        <v>0</v>
      </c>
      <c r="V100" s="63"/>
      <c r="W100" s="63">
        <v>0</v>
      </c>
      <c r="X100" s="63"/>
      <c r="Y100" s="63">
        <v>21.515625</v>
      </c>
      <c r="Z100" s="63">
        <v>244.72</v>
      </c>
      <c r="AA100" s="63">
        <v>0</v>
      </c>
      <c r="AB100" s="63"/>
      <c r="AC100" s="63"/>
      <c r="AD100" s="63">
        <v>11.448</v>
      </c>
      <c r="AE100" s="63">
        <v>594.64335000000005</v>
      </c>
      <c r="AF100" s="63">
        <v>19.5</v>
      </c>
      <c r="AG100" s="63">
        <v>8.1577500000000001</v>
      </c>
      <c r="AH100" s="63">
        <v>188.05017000000001</v>
      </c>
      <c r="AI100" s="63">
        <v>0</v>
      </c>
      <c r="AJ100" s="63">
        <v>14.11</v>
      </c>
      <c r="AK100" s="63">
        <v>33.764000000000003</v>
      </c>
      <c r="AL100" s="63">
        <v>32.625</v>
      </c>
      <c r="AM100" s="63">
        <v>16.426600000000001</v>
      </c>
      <c r="AN100" s="63">
        <v>6.8310000000000004</v>
      </c>
      <c r="AO100" s="63">
        <v>0</v>
      </c>
      <c r="AP100" s="63">
        <v>2.0230000000000001</v>
      </c>
      <c r="AQ100" s="63">
        <v>0</v>
      </c>
      <c r="AR100" s="66"/>
      <c r="AS100" s="63"/>
      <c r="AT100" s="63"/>
      <c r="AU100" s="63">
        <v>3.456</v>
      </c>
      <c r="AV100" s="63">
        <v>1.7417400000000001</v>
      </c>
      <c r="AW100" s="63">
        <v>0</v>
      </c>
      <c r="AX100" s="63">
        <v>5.9684999999999997</v>
      </c>
      <c r="AY100" s="77">
        <v>11.695320000000001</v>
      </c>
      <c r="AZ100" s="77">
        <v>7.6440000000000001</v>
      </c>
      <c r="BA100" s="77">
        <v>0.9425</v>
      </c>
      <c r="BB100" s="63">
        <v>12.330500000000001</v>
      </c>
      <c r="BC100" s="63">
        <v>0</v>
      </c>
      <c r="BD100" s="57"/>
      <c r="BE100" s="67"/>
      <c r="BF100" s="67"/>
      <c r="BG100" s="67"/>
      <c r="BH100" s="67"/>
      <c r="BI100" s="68">
        <f t="shared" si="1"/>
        <v>1287.6237820000001</v>
      </c>
      <c r="BJ100" s="68">
        <f t="shared" si="2"/>
        <v>183.97709999999998</v>
      </c>
      <c r="BK100" s="68" t="e">
        <f>AK100+AL100+AM100+AP100+#REF!+X100+Y100</f>
        <v>#REF!</v>
      </c>
      <c r="BL100" s="68">
        <f t="shared" si="3"/>
        <v>0</v>
      </c>
      <c r="BM100" s="69">
        <f t="shared" si="7"/>
        <v>1580.6393469999996</v>
      </c>
      <c r="BN100" s="67"/>
      <c r="BO100" s="67"/>
      <c r="BP100" s="70">
        <f t="shared" si="8"/>
        <v>1580.6393469999996</v>
      </c>
      <c r="BQ100" s="71" t="e">
        <f t="shared" si="5"/>
        <v>#REF!</v>
      </c>
      <c r="BR100" s="70" t="e">
        <f t="shared" si="6"/>
        <v>#REF!</v>
      </c>
    </row>
    <row r="101" spans="1:70" ht="18" customHeight="1">
      <c r="A101" s="61" t="s">
        <v>208</v>
      </c>
      <c r="B101" s="72" t="s">
        <v>208</v>
      </c>
      <c r="C101" s="63">
        <v>0</v>
      </c>
      <c r="D101" s="64">
        <v>13.9978</v>
      </c>
      <c r="E101" s="65">
        <v>0</v>
      </c>
      <c r="F101" s="63">
        <v>0</v>
      </c>
      <c r="G101" s="64">
        <v>10.424799999999999</v>
      </c>
      <c r="H101" s="64">
        <v>10.292</v>
      </c>
      <c r="I101" s="63">
        <v>66.020419000000004</v>
      </c>
      <c r="J101" s="77">
        <v>14.4</v>
      </c>
      <c r="K101" s="63">
        <v>79.494479999999996</v>
      </c>
      <c r="L101" s="77">
        <v>47.01</v>
      </c>
      <c r="M101" s="77">
        <v>31.2</v>
      </c>
      <c r="N101" s="63">
        <v>0</v>
      </c>
      <c r="O101" s="64">
        <v>12.04</v>
      </c>
      <c r="P101" s="64">
        <v>10.535</v>
      </c>
      <c r="Q101" s="63"/>
      <c r="R101" s="63">
        <v>1.6625700000000001</v>
      </c>
      <c r="S101" s="63">
        <v>36.128974999999997</v>
      </c>
      <c r="T101" s="63">
        <v>9.8760480000000008</v>
      </c>
      <c r="U101" s="63">
        <v>0</v>
      </c>
      <c r="V101" s="63"/>
      <c r="W101" s="63">
        <v>0</v>
      </c>
      <c r="X101" s="63"/>
      <c r="Y101" s="63">
        <v>21.515625</v>
      </c>
      <c r="Z101" s="63">
        <v>244.72</v>
      </c>
      <c r="AA101" s="63">
        <v>0</v>
      </c>
      <c r="AB101" s="63"/>
      <c r="AC101" s="63"/>
      <c r="AD101" s="63">
        <v>11.448</v>
      </c>
      <c r="AE101" s="63">
        <v>594.64335000000005</v>
      </c>
      <c r="AF101" s="63">
        <v>19.5</v>
      </c>
      <c r="AG101" s="63">
        <v>8.1577500000000001</v>
      </c>
      <c r="AH101" s="63">
        <v>188.05017000000001</v>
      </c>
      <c r="AI101" s="63">
        <v>0</v>
      </c>
      <c r="AJ101" s="63">
        <v>14.11</v>
      </c>
      <c r="AK101" s="63">
        <v>33.764000000000003</v>
      </c>
      <c r="AL101" s="63">
        <v>32.625</v>
      </c>
      <c r="AM101" s="63">
        <v>16.426600000000001</v>
      </c>
      <c r="AN101" s="63">
        <v>6.8310000000000004</v>
      </c>
      <c r="AO101" s="63">
        <v>0</v>
      </c>
      <c r="AP101" s="63">
        <v>2.0230000000000001</v>
      </c>
      <c r="AQ101" s="63">
        <v>0</v>
      </c>
      <c r="AR101" s="66"/>
      <c r="AS101" s="63"/>
      <c r="AT101" s="63"/>
      <c r="AU101" s="63">
        <v>3.456</v>
      </c>
      <c r="AV101" s="63">
        <v>1.7417400000000001</v>
      </c>
      <c r="AW101" s="63">
        <v>0</v>
      </c>
      <c r="AX101" s="63">
        <v>5.9684999999999997</v>
      </c>
      <c r="AY101" s="77">
        <v>11.695320000000001</v>
      </c>
      <c r="AZ101" s="77">
        <v>7.6440000000000001</v>
      </c>
      <c r="BA101" s="77">
        <v>0.9425</v>
      </c>
      <c r="BB101" s="63">
        <v>12.330500000000001</v>
      </c>
      <c r="BC101" s="63">
        <v>0</v>
      </c>
      <c r="BD101" s="57"/>
      <c r="BE101" s="67"/>
      <c r="BF101" s="67"/>
      <c r="BG101" s="67"/>
      <c r="BH101" s="67"/>
      <c r="BI101" s="68">
        <f t="shared" si="1"/>
        <v>1287.659582</v>
      </c>
      <c r="BJ101" s="68">
        <f t="shared" si="2"/>
        <v>183.97709999999998</v>
      </c>
      <c r="BK101" s="68" t="e">
        <f>AK101+AL101+AM101+AP101+#REF!+X101+Y101</f>
        <v>#REF!</v>
      </c>
      <c r="BL101" s="68">
        <f t="shared" si="3"/>
        <v>0</v>
      </c>
      <c r="BM101" s="69">
        <f t="shared" si="7"/>
        <v>1580.6751469999997</v>
      </c>
      <c r="BN101" s="67"/>
      <c r="BO101" s="67"/>
      <c r="BP101" s="70">
        <f t="shared" si="8"/>
        <v>1580.6751469999997</v>
      </c>
      <c r="BQ101" s="71" t="e">
        <f t="shared" si="5"/>
        <v>#REF!</v>
      </c>
      <c r="BR101" s="70" t="e">
        <f t="shared" si="6"/>
        <v>#REF!</v>
      </c>
    </row>
    <row r="102" spans="1:70" ht="18" customHeight="1">
      <c r="A102" s="61" t="s">
        <v>209</v>
      </c>
      <c r="B102" s="72" t="s">
        <v>209</v>
      </c>
      <c r="C102" s="63">
        <v>0</v>
      </c>
      <c r="D102" s="64">
        <v>13.9978</v>
      </c>
      <c r="E102" s="65">
        <v>0</v>
      </c>
      <c r="F102" s="63">
        <v>0</v>
      </c>
      <c r="G102" s="64">
        <v>10.424799999999999</v>
      </c>
      <c r="H102" s="64">
        <v>10.292</v>
      </c>
      <c r="I102" s="63">
        <v>66.020419000000004</v>
      </c>
      <c r="J102" s="77">
        <v>14.4</v>
      </c>
      <c r="K102" s="63">
        <v>79.494479999999996</v>
      </c>
      <c r="L102" s="77">
        <v>47.01</v>
      </c>
      <c r="M102" s="77">
        <v>31.2</v>
      </c>
      <c r="N102" s="63">
        <v>0</v>
      </c>
      <c r="O102" s="64">
        <v>12.04</v>
      </c>
      <c r="P102" s="64">
        <v>10.535</v>
      </c>
      <c r="Q102" s="63"/>
      <c r="R102" s="63">
        <v>1.6625700000000001</v>
      </c>
      <c r="S102" s="63">
        <v>36.128974999999997</v>
      </c>
      <c r="T102" s="63">
        <v>9.8760480000000008</v>
      </c>
      <c r="U102" s="63">
        <v>0</v>
      </c>
      <c r="V102" s="63"/>
      <c r="W102" s="63">
        <v>0</v>
      </c>
      <c r="X102" s="63"/>
      <c r="Y102" s="63">
        <v>21.515625</v>
      </c>
      <c r="Z102" s="63">
        <v>244.72</v>
      </c>
      <c r="AA102" s="63">
        <v>0</v>
      </c>
      <c r="AB102" s="63"/>
      <c r="AC102" s="63"/>
      <c r="AD102" s="63">
        <v>11.448</v>
      </c>
      <c r="AE102" s="63">
        <v>594.64335000000005</v>
      </c>
      <c r="AF102" s="63">
        <v>19.5</v>
      </c>
      <c r="AG102" s="63">
        <v>8.1577500000000001</v>
      </c>
      <c r="AH102" s="63">
        <v>188.05017000000001</v>
      </c>
      <c r="AI102" s="63">
        <v>0</v>
      </c>
      <c r="AJ102" s="63">
        <v>14.11</v>
      </c>
      <c r="AK102" s="63">
        <v>33.764000000000003</v>
      </c>
      <c r="AL102" s="63">
        <v>32.625</v>
      </c>
      <c r="AM102" s="63">
        <v>16.426600000000001</v>
      </c>
      <c r="AN102" s="63">
        <v>6.8310000000000004</v>
      </c>
      <c r="AO102" s="63">
        <v>0</v>
      </c>
      <c r="AP102" s="63">
        <v>2.0230000000000001</v>
      </c>
      <c r="AQ102" s="63">
        <v>0</v>
      </c>
      <c r="AR102" s="66"/>
      <c r="AS102" s="63"/>
      <c r="AT102" s="63"/>
      <c r="AU102" s="63">
        <v>3.456</v>
      </c>
      <c r="AV102" s="63">
        <v>1.7417400000000001</v>
      </c>
      <c r="AW102" s="63">
        <v>0</v>
      </c>
      <c r="AX102" s="63">
        <v>5.9684999999999997</v>
      </c>
      <c r="AY102" s="77">
        <v>11.695320000000001</v>
      </c>
      <c r="AZ102" s="77">
        <v>7.6440000000000001</v>
      </c>
      <c r="BA102" s="77">
        <v>0.9425</v>
      </c>
      <c r="BB102" s="63">
        <v>12.330500000000001</v>
      </c>
      <c r="BC102" s="63">
        <v>0</v>
      </c>
      <c r="BD102" s="57"/>
      <c r="BE102" s="67"/>
      <c r="BF102" s="67"/>
      <c r="BG102" s="67"/>
      <c r="BH102" s="67"/>
      <c r="BI102" s="68">
        <f t="shared" si="1"/>
        <v>1287.659582</v>
      </c>
      <c r="BJ102" s="68">
        <f t="shared" si="2"/>
        <v>183.97709999999998</v>
      </c>
      <c r="BK102" s="68" t="e">
        <f>AK102+AL102+AM102+AP102+#REF!+X102+Y102</f>
        <v>#REF!</v>
      </c>
      <c r="BL102" s="68">
        <f t="shared" si="3"/>
        <v>0</v>
      </c>
      <c r="BM102" s="69">
        <f t="shared" si="7"/>
        <v>1580.6751469999997</v>
      </c>
      <c r="BN102" s="67"/>
      <c r="BO102" s="67"/>
      <c r="BP102" s="70">
        <f t="shared" si="8"/>
        <v>1580.6751469999997</v>
      </c>
      <c r="BQ102" s="71" t="e">
        <f t="shared" si="5"/>
        <v>#REF!</v>
      </c>
      <c r="BR102" s="70" t="e">
        <f t="shared" si="6"/>
        <v>#REF!</v>
      </c>
    </row>
    <row r="103" spans="1:70" ht="18" customHeight="1">
      <c r="A103" s="61" t="s">
        <v>210</v>
      </c>
      <c r="B103" s="72" t="s">
        <v>210</v>
      </c>
      <c r="C103" s="63">
        <v>0</v>
      </c>
      <c r="D103" s="64">
        <v>13.9978</v>
      </c>
      <c r="E103" s="65">
        <v>0</v>
      </c>
      <c r="F103" s="63">
        <v>0</v>
      </c>
      <c r="G103" s="64">
        <v>10.424799999999999</v>
      </c>
      <c r="H103" s="64">
        <v>10.292</v>
      </c>
      <c r="I103" s="63">
        <v>66.020419000000004</v>
      </c>
      <c r="J103" s="77">
        <v>14.4</v>
      </c>
      <c r="K103" s="63">
        <v>79.494479999999996</v>
      </c>
      <c r="L103" s="77">
        <v>46.445880000000002</v>
      </c>
      <c r="M103" s="77">
        <v>29.669899999999998</v>
      </c>
      <c r="N103" s="63">
        <v>0</v>
      </c>
      <c r="O103" s="64">
        <v>12.04</v>
      </c>
      <c r="P103" s="64">
        <v>10.535</v>
      </c>
      <c r="Q103" s="63"/>
      <c r="R103" s="63">
        <v>1.6625700000000001</v>
      </c>
      <c r="S103" s="63">
        <v>36.128974999999997</v>
      </c>
      <c r="T103" s="63">
        <v>9.8760480000000008</v>
      </c>
      <c r="U103" s="63">
        <v>0</v>
      </c>
      <c r="V103" s="63"/>
      <c r="W103" s="63">
        <v>0</v>
      </c>
      <c r="X103" s="63"/>
      <c r="Y103" s="63">
        <v>21.515625</v>
      </c>
      <c r="Z103" s="63">
        <v>244.72</v>
      </c>
      <c r="AA103" s="63">
        <v>0</v>
      </c>
      <c r="AB103" s="63"/>
      <c r="AC103" s="63"/>
      <c r="AD103" s="63">
        <v>11.448</v>
      </c>
      <c r="AE103" s="63">
        <v>587.16700000000003</v>
      </c>
      <c r="AF103" s="63">
        <v>19.5</v>
      </c>
      <c r="AG103" s="63">
        <v>6.8167499999999999</v>
      </c>
      <c r="AH103" s="63">
        <v>182.7276</v>
      </c>
      <c r="AI103" s="63">
        <v>0</v>
      </c>
      <c r="AJ103" s="63">
        <v>14.11</v>
      </c>
      <c r="AK103" s="63">
        <v>33.764000000000003</v>
      </c>
      <c r="AL103" s="63">
        <v>32.625</v>
      </c>
      <c r="AM103" s="63">
        <v>16.426600000000001</v>
      </c>
      <c r="AN103" s="63">
        <v>6.8310000000000004</v>
      </c>
      <c r="AO103" s="63">
        <v>0</v>
      </c>
      <c r="AP103" s="63">
        <v>2.0230000000000001</v>
      </c>
      <c r="AQ103" s="63">
        <v>0</v>
      </c>
      <c r="AR103" s="66"/>
      <c r="AS103" s="63"/>
      <c r="AT103" s="63"/>
      <c r="AU103" s="63">
        <v>3.456</v>
      </c>
      <c r="AV103" s="63">
        <v>1.7417400000000001</v>
      </c>
      <c r="AW103" s="63">
        <v>0</v>
      </c>
      <c r="AX103" s="63">
        <v>5.9684999999999997</v>
      </c>
      <c r="AY103" s="77">
        <v>11.695320000000001</v>
      </c>
      <c r="AZ103" s="77">
        <v>7.6440000000000001</v>
      </c>
      <c r="BA103" s="77">
        <v>0.9425</v>
      </c>
      <c r="BB103" s="63">
        <v>12.330500000000001</v>
      </c>
      <c r="BC103" s="63">
        <v>0</v>
      </c>
      <c r="BD103" s="57"/>
      <c r="BE103" s="67"/>
      <c r="BF103" s="67"/>
      <c r="BG103" s="67"/>
      <c r="BH103" s="67"/>
      <c r="BI103" s="68">
        <f t="shared" si="1"/>
        <v>1271.989562</v>
      </c>
      <c r="BJ103" s="68">
        <f t="shared" si="2"/>
        <v>183.41298</v>
      </c>
      <c r="BK103" s="68" t="e">
        <f>AK103+AL103+AM103+AP103+#REF!+X103+Y103</f>
        <v>#REF!</v>
      </c>
      <c r="BL103" s="68">
        <f t="shared" si="3"/>
        <v>0</v>
      </c>
      <c r="BM103" s="69">
        <f t="shared" si="7"/>
        <v>1564.4410069999997</v>
      </c>
      <c r="BN103" s="67"/>
      <c r="BO103" s="67"/>
      <c r="BP103" s="70">
        <f t="shared" si="8"/>
        <v>1564.4410069999997</v>
      </c>
      <c r="BQ103" s="71" t="e">
        <f>((BI103)*$BR$7+(BJ103)*$BS$7+(BK103)*$BT$7+(BL103)*$BU$7)+((BP103-(BI103)*$BR$7+(BJ103)*$BS$7+(BK103)*$BT$7+(BL103)*$BU$7)*$BR$7)</f>
        <v>#REF!</v>
      </c>
      <c r="BR103" s="70" t="e">
        <f t="shared" si="6"/>
        <v>#REF!</v>
      </c>
    </row>
    <row r="104" spans="1:70" ht="18" customHeight="1" thickBot="1">
      <c r="A104" s="61" t="s">
        <v>211</v>
      </c>
      <c r="B104" s="72" t="s">
        <v>211</v>
      </c>
      <c r="C104" s="63">
        <v>0</v>
      </c>
      <c r="D104" s="64">
        <v>14.0336</v>
      </c>
      <c r="E104" s="65">
        <v>0</v>
      </c>
      <c r="F104" s="63">
        <v>0</v>
      </c>
      <c r="G104" s="64">
        <v>10.424799999999999</v>
      </c>
      <c r="H104" s="64">
        <v>10.292</v>
      </c>
      <c r="I104" s="63">
        <v>66.020419000000004</v>
      </c>
      <c r="J104" s="77">
        <v>14.4</v>
      </c>
      <c r="K104" s="63">
        <v>79.494479999999996</v>
      </c>
      <c r="L104" s="77">
        <v>46.445880000000002</v>
      </c>
      <c r="M104" s="77">
        <v>29.669899999999998</v>
      </c>
      <c r="N104" s="63">
        <v>0</v>
      </c>
      <c r="O104" s="64">
        <v>12.04</v>
      </c>
      <c r="P104" s="64">
        <v>10.535</v>
      </c>
      <c r="Q104" s="63"/>
      <c r="R104" s="63">
        <v>1.6625700000000001</v>
      </c>
      <c r="S104" s="63">
        <v>36.128974999999997</v>
      </c>
      <c r="T104" s="63">
        <v>9.8760480000000008</v>
      </c>
      <c r="U104" s="63">
        <v>0</v>
      </c>
      <c r="V104" s="63"/>
      <c r="W104" s="63">
        <v>0</v>
      </c>
      <c r="X104" s="63"/>
      <c r="Y104" s="63">
        <v>21.515625</v>
      </c>
      <c r="Z104" s="63">
        <v>244.72</v>
      </c>
      <c r="AA104" s="63">
        <v>0</v>
      </c>
      <c r="AB104" s="63"/>
      <c r="AC104" s="63"/>
      <c r="AD104" s="63">
        <v>11.448</v>
      </c>
      <c r="AE104" s="63">
        <v>587.16700000000003</v>
      </c>
      <c r="AF104" s="63">
        <v>19.5</v>
      </c>
      <c r="AG104" s="63">
        <v>5.4459499999999998</v>
      </c>
      <c r="AH104" s="63">
        <v>182.7276</v>
      </c>
      <c r="AI104" s="63">
        <v>0</v>
      </c>
      <c r="AJ104" s="63">
        <v>14.11</v>
      </c>
      <c r="AK104" s="63">
        <v>33.764000000000003</v>
      </c>
      <c r="AL104" s="63">
        <v>32.625</v>
      </c>
      <c r="AM104" s="63">
        <v>16.426600000000001</v>
      </c>
      <c r="AN104" s="63">
        <v>6.8310000000000004</v>
      </c>
      <c r="AO104" s="63">
        <v>0</v>
      </c>
      <c r="AP104" s="63">
        <v>2.0230000000000001</v>
      </c>
      <c r="AQ104" s="63">
        <v>0</v>
      </c>
      <c r="AR104" s="66"/>
      <c r="AS104" s="63"/>
      <c r="AT104" s="63"/>
      <c r="AU104" s="63">
        <v>3.456</v>
      </c>
      <c r="AV104" s="63">
        <v>1.7417400000000001</v>
      </c>
      <c r="AW104" s="63">
        <v>0</v>
      </c>
      <c r="AX104" s="63">
        <v>5.9684999999999997</v>
      </c>
      <c r="AY104" s="77">
        <v>11.695320000000001</v>
      </c>
      <c r="AZ104" s="77">
        <v>7.6440000000000001</v>
      </c>
      <c r="BA104" s="77">
        <v>0.9425</v>
      </c>
      <c r="BB104" s="63">
        <v>12.330500000000001</v>
      </c>
      <c r="BC104" s="63">
        <v>0</v>
      </c>
      <c r="BD104" s="57"/>
      <c r="BE104" s="67"/>
      <c r="BF104" s="67"/>
      <c r="BG104" s="67"/>
      <c r="BH104" s="67"/>
      <c r="BI104" s="68">
        <f t="shared" si="1"/>
        <v>1270.6545619999999</v>
      </c>
      <c r="BJ104" s="68">
        <f t="shared" si="2"/>
        <v>183.41298</v>
      </c>
      <c r="BK104" s="68" t="e">
        <f>AK104+AL104+AM104+AP104+#REF!+X104+Y104</f>
        <v>#REF!</v>
      </c>
      <c r="BL104" s="68">
        <f t="shared" si="3"/>
        <v>0</v>
      </c>
      <c r="BM104" s="69">
        <f t="shared" si="7"/>
        <v>1563.1060069999996</v>
      </c>
      <c r="BN104" s="67"/>
      <c r="BO104" s="67"/>
      <c r="BP104" s="70">
        <f t="shared" si="8"/>
        <v>1563.1060069999996</v>
      </c>
      <c r="BQ104" s="71" t="e">
        <f t="shared" si="5"/>
        <v>#REF!</v>
      </c>
      <c r="BR104" s="70" t="e">
        <f t="shared" si="6"/>
        <v>#REF!</v>
      </c>
    </row>
    <row r="105" spans="1:70" s="47" customFormat="1" ht="25.5" customHeight="1" thickBot="1">
      <c r="A105" s="78" t="s">
        <v>212</v>
      </c>
      <c r="B105" s="79" t="s">
        <v>213</v>
      </c>
      <c r="C105" s="80">
        <v>0</v>
      </c>
      <c r="D105" s="80">
        <v>1.190708000000001</v>
      </c>
      <c r="E105" s="80">
        <v>2.1480000000000032</v>
      </c>
      <c r="F105" s="80">
        <v>0</v>
      </c>
      <c r="G105" s="80">
        <v>2.446673999999998</v>
      </c>
      <c r="H105" s="80">
        <v>2.4943159999999978</v>
      </c>
      <c r="I105" s="80">
        <v>11.213260305000015</v>
      </c>
      <c r="J105" s="80">
        <v>1.7280000000000013</v>
      </c>
      <c r="K105" s="80">
        <v>19.078675200000024</v>
      </c>
      <c r="L105" s="80">
        <v>11.163934800000026</v>
      </c>
      <c r="M105" s="80">
        <v>7.1654829999999974</v>
      </c>
      <c r="N105" s="80">
        <v>1.7337600000000017</v>
      </c>
      <c r="O105" s="80">
        <v>2.8895999999999957</v>
      </c>
      <c r="P105" s="80">
        <v>0.21672000000000022</v>
      </c>
      <c r="Q105" s="80">
        <v>0</v>
      </c>
      <c r="R105" s="80">
        <v>0.44335199999999958</v>
      </c>
      <c r="S105" s="80">
        <v>8.3187665000000059</v>
      </c>
      <c r="T105" s="80">
        <v>2.1949930800000002</v>
      </c>
      <c r="U105" s="80">
        <v>0</v>
      </c>
      <c r="V105" s="80">
        <v>0</v>
      </c>
      <c r="W105" s="80">
        <v>0</v>
      </c>
      <c r="X105" s="80">
        <v>0</v>
      </c>
      <c r="Y105" s="80">
        <v>5.1637500000000003</v>
      </c>
      <c r="Z105" s="80">
        <v>58.73280000000004</v>
      </c>
      <c r="AA105" s="80">
        <v>0</v>
      </c>
      <c r="AB105" s="80">
        <v>0</v>
      </c>
      <c r="AC105" s="80">
        <v>0</v>
      </c>
      <c r="AD105" s="80">
        <v>2.8543679999999965</v>
      </c>
      <c r="AE105" s="80">
        <v>141.5218350000001</v>
      </c>
      <c r="AF105" s="80">
        <v>4.0039999999999987</v>
      </c>
      <c r="AG105" s="80">
        <v>1.0516420000000002</v>
      </c>
      <c r="AH105" s="80">
        <v>44.190323100000029</v>
      </c>
      <c r="AI105" s="80">
        <v>0</v>
      </c>
      <c r="AJ105" s="80">
        <v>3.3047999999999966</v>
      </c>
      <c r="AK105" s="80">
        <v>7.7721600000000022</v>
      </c>
      <c r="AL105" s="80">
        <v>0</v>
      </c>
      <c r="AM105" s="80">
        <v>8.057250000000014</v>
      </c>
      <c r="AN105" s="80">
        <v>1.6510725000000006</v>
      </c>
      <c r="AO105" s="80">
        <v>0</v>
      </c>
      <c r="AP105" s="80">
        <v>0.68255999999999906</v>
      </c>
      <c r="AQ105" s="80">
        <v>0</v>
      </c>
      <c r="AR105" s="80">
        <v>0</v>
      </c>
      <c r="AS105" s="80">
        <v>0</v>
      </c>
      <c r="AT105" s="80">
        <v>0</v>
      </c>
      <c r="AU105" s="80">
        <v>0.6451200000000008</v>
      </c>
      <c r="AV105" s="80">
        <v>0.2239380000000003</v>
      </c>
      <c r="AW105" s="80">
        <v>0</v>
      </c>
      <c r="AX105" s="80">
        <v>1.5033600000000018</v>
      </c>
      <c r="AY105" s="80">
        <v>2.8160495999999937</v>
      </c>
      <c r="AZ105" s="80">
        <v>1.8437327999999999</v>
      </c>
      <c r="BA105" s="80">
        <v>0.23751024000000023</v>
      </c>
      <c r="BB105" s="80">
        <v>2.9877750000000032</v>
      </c>
      <c r="BC105" s="80">
        <v>0</v>
      </c>
      <c r="BD105" s="81"/>
      <c r="BE105" s="82"/>
      <c r="BF105" s="82"/>
      <c r="BG105" s="82"/>
      <c r="BH105" s="82"/>
      <c r="BI105" s="83">
        <f>SUM(BI9:BI104)/400</f>
        <v>145.78193459250005</v>
      </c>
      <c r="BJ105" s="83">
        <f>SUM(BJ9:BJ104)/400</f>
        <v>20.890388549999997</v>
      </c>
      <c r="BK105" s="83" t="e">
        <f>SUM(BK9:BK104)/400</f>
        <v>#REF!</v>
      </c>
      <c r="BL105" s="83">
        <f>SUM(BL9:BL104)/400</f>
        <v>1.3500000000000003</v>
      </c>
      <c r="BM105" s="84">
        <f>SUM(BM9:BM104)/400</f>
        <v>368.18408303749987</v>
      </c>
      <c r="BN105" s="82"/>
      <c r="BO105" s="82"/>
      <c r="BP105" s="85">
        <f>SUM(BP9:BP104)/400</f>
        <v>178.0338466174999</v>
      </c>
      <c r="BQ105" s="85" t="e">
        <f>SUM(BQ9:BQ104)/400</f>
        <v>#REF!</v>
      </c>
      <c r="BR105" s="85" t="e">
        <f>SUM(BR9:BR104)/400</f>
        <v>#REF!</v>
      </c>
    </row>
    <row r="109" spans="1:70" ht="15.6">
      <c r="U109" s="87"/>
      <c r="V109" s="87"/>
    </row>
    <row r="110" spans="1:70" ht="15.6">
      <c r="U110" s="87"/>
      <c r="V110" s="87"/>
    </row>
    <row r="111" spans="1:70" ht="15.6">
      <c r="U111" s="87"/>
      <c r="V111" s="87"/>
    </row>
    <row r="112" spans="1:70" ht="11.4" customHeight="1">
      <c r="U112" s="87"/>
      <c r="V112" s="87"/>
    </row>
    <row r="113" spans="21:22" ht="15.6">
      <c r="U113" s="87"/>
      <c r="V113" s="87"/>
    </row>
    <row r="114" spans="21:22" ht="15.6">
      <c r="U114" s="87"/>
      <c r="V114" s="87"/>
    </row>
    <row r="115" spans="21:22" ht="15.6">
      <c r="U115" s="87"/>
      <c r="V115" s="88"/>
    </row>
  </sheetData>
  <mergeCells count="6">
    <mergeCell ref="A1:AZ1"/>
    <mergeCell ref="BP2:BQ7"/>
    <mergeCell ref="C6:AC7"/>
    <mergeCell ref="B7:B8"/>
    <mergeCell ref="AD7:AG7"/>
    <mergeCell ref="BI7:BM7"/>
  </mergeCells>
  <pageMargins left="1.27" right="0.7" top="0.75" bottom="0.75" header="0.3" footer="0.3"/>
  <pageSetup paperSize="8" scale="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Form-2 Entitlement(R0)</vt:lpstr>
      <vt:lpstr>'Form-2 Entitlement(R0)'!Print_Area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2021-07-13T05:07:21Z</dcterms:created>
  <dcterms:modified xsi:type="dcterms:W3CDTF">2021-07-13T05:08:03Z</dcterms:modified>
</cp:coreProperties>
</file>