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(HPSLDC)'!$A$1:$J$91</definedName>
  </definedNames>
  <calcPr calcId="125725"/>
</workbook>
</file>

<file path=xl/calcChain.xml><?xml version="1.0" encoding="utf-8"?>
<calcChain xmlns="http://schemas.openxmlformats.org/spreadsheetml/2006/main">
  <c r="D121" i="1"/>
  <c r="C114"/>
  <c r="I84"/>
  <c r="D84"/>
  <c r="G83"/>
  <c r="I82"/>
  <c r="I83" s="1"/>
  <c r="G82"/>
  <c r="I81"/>
  <c r="I80"/>
  <c r="F80"/>
  <c r="I79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D83" s="1"/>
  <c r="C67"/>
  <c r="B67"/>
  <c r="I66"/>
  <c r="F66" s="1"/>
  <c r="H66"/>
  <c r="D66"/>
  <c r="C66"/>
  <c r="C83" s="1"/>
  <c r="B66"/>
  <c r="I65"/>
  <c r="S57" s="1"/>
  <c r="H65"/>
  <c r="F65"/>
  <c r="I64"/>
  <c r="F64" s="1"/>
  <c r="H64"/>
  <c r="I63"/>
  <c r="F63" s="1"/>
  <c r="H63"/>
  <c r="D63"/>
  <c r="C116" s="1"/>
  <c r="D62"/>
  <c r="I61"/>
  <c r="H61"/>
  <c r="F61"/>
  <c r="I60"/>
  <c r="H60"/>
  <c r="F60"/>
  <c r="D60"/>
  <c r="B60"/>
  <c r="D59"/>
  <c r="B59"/>
  <c r="I58"/>
  <c r="E121" s="1"/>
  <c r="H58"/>
  <c r="D58"/>
  <c r="C115" s="1"/>
  <c r="B58"/>
  <c r="I57"/>
  <c r="H57"/>
  <c r="F57"/>
  <c r="D57"/>
  <c r="D61" s="1"/>
  <c r="D55"/>
  <c r="D54"/>
  <c r="D53"/>
  <c r="C113" s="1"/>
  <c r="I52"/>
  <c r="H52"/>
  <c r="F52"/>
  <c r="D52"/>
  <c r="B52"/>
  <c r="D51"/>
  <c r="B51"/>
  <c r="G50"/>
  <c r="I49"/>
  <c r="I71" s="1"/>
  <c r="K66" s="1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G37"/>
  <c r="F37"/>
  <c r="E37"/>
  <c r="D37"/>
  <c r="I36"/>
  <c r="G36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E21"/>
  <c r="D21"/>
  <c r="I20"/>
  <c r="H20"/>
  <c r="G20"/>
  <c r="F20"/>
  <c r="F33" s="1"/>
  <c r="N31" s="1"/>
  <c r="E20"/>
  <c r="E33" s="1"/>
  <c r="D20"/>
  <c r="D33" s="1"/>
  <c r="R16"/>
  <c r="D11"/>
  <c r="I5"/>
  <c r="C1"/>
  <c r="D47" l="1"/>
  <c r="N33"/>
  <c r="D48"/>
  <c r="I77"/>
  <c r="D56" l="1"/>
  <c r="D64" s="1"/>
  <c r="B12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<sst xmlns="http://schemas.openxmlformats.org/spreadsheetml/2006/main" count="145" uniqueCount="138">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</sst>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1290.7</c:v>
                </c:pt>
                <c:pt idx="1">
                  <c:v>1291.8</c:v>
                </c:pt>
                <c:pt idx="2">
                  <c:v>1291</c:v>
                </c:pt>
                <c:pt idx="3">
                  <c:v>1287.3399999999999</c:v>
                </c:pt>
                <c:pt idx="4">
                  <c:v>1290.4000000000001</c:v>
                </c:pt>
                <c:pt idx="5">
                  <c:v>1286.5899999999999</c:v>
                </c:pt>
                <c:pt idx="6">
                  <c:v>1272.3599999999999</c:v>
                </c:pt>
                <c:pt idx="7">
                  <c:v>1270.55</c:v>
                </c:pt>
                <c:pt idx="8">
                  <c:v>1280.46</c:v>
                </c:pt>
                <c:pt idx="9">
                  <c:v>1285.52</c:v>
                </c:pt>
                <c:pt idx="10">
                  <c:v>1277.0899999999999</c:v>
                </c:pt>
                <c:pt idx="11">
                  <c:v>1276.72</c:v>
                </c:pt>
                <c:pt idx="12">
                  <c:v>1258.82</c:v>
                </c:pt>
                <c:pt idx="13">
                  <c:v>1259.49</c:v>
                </c:pt>
                <c:pt idx="14">
                  <c:v>1269.42</c:v>
                </c:pt>
                <c:pt idx="15">
                  <c:v>1268.8800000000001</c:v>
                </c:pt>
                <c:pt idx="16">
                  <c:v>1274.02</c:v>
                </c:pt>
                <c:pt idx="17">
                  <c:v>1260.4100000000001</c:v>
                </c:pt>
                <c:pt idx="18">
                  <c:v>1248.9000000000001</c:v>
                </c:pt>
                <c:pt idx="19">
                  <c:v>1257</c:v>
                </c:pt>
                <c:pt idx="20">
                  <c:v>1277.51</c:v>
                </c:pt>
                <c:pt idx="21">
                  <c:v>1295.73</c:v>
                </c:pt>
                <c:pt idx="22">
                  <c:v>1306.3</c:v>
                </c:pt>
                <c:pt idx="23">
                  <c:v>1332.46</c:v>
                </c:pt>
                <c:pt idx="24">
                  <c:v>1352.17</c:v>
                </c:pt>
                <c:pt idx="25">
                  <c:v>1379.07</c:v>
                </c:pt>
                <c:pt idx="26">
                  <c:v>1424.23</c:v>
                </c:pt>
                <c:pt idx="27">
                  <c:v>1448.01</c:v>
                </c:pt>
                <c:pt idx="28">
                  <c:v>1469.45</c:v>
                </c:pt>
                <c:pt idx="29">
                  <c:v>1485.35</c:v>
                </c:pt>
                <c:pt idx="30">
                  <c:v>1496.66</c:v>
                </c:pt>
                <c:pt idx="31">
                  <c:v>1513.78</c:v>
                </c:pt>
                <c:pt idx="32">
                  <c:v>1531.25</c:v>
                </c:pt>
                <c:pt idx="33">
                  <c:v>1556.61</c:v>
                </c:pt>
                <c:pt idx="34">
                  <c:v>1575.69</c:v>
                </c:pt>
                <c:pt idx="35">
                  <c:v>1581.39</c:v>
                </c:pt>
                <c:pt idx="36">
                  <c:v>1598.38</c:v>
                </c:pt>
                <c:pt idx="37">
                  <c:v>1571.8</c:v>
                </c:pt>
                <c:pt idx="38">
                  <c:v>1571.53</c:v>
                </c:pt>
                <c:pt idx="39">
                  <c:v>1562.05</c:v>
                </c:pt>
                <c:pt idx="40">
                  <c:v>1551.82</c:v>
                </c:pt>
                <c:pt idx="41">
                  <c:v>1560.44</c:v>
                </c:pt>
                <c:pt idx="42">
                  <c:v>1549.53</c:v>
                </c:pt>
                <c:pt idx="43">
                  <c:v>1530.46</c:v>
                </c:pt>
                <c:pt idx="44">
                  <c:v>1551.59</c:v>
                </c:pt>
                <c:pt idx="45">
                  <c:v>1557.48</c:v>
                </c:pt>
                <c:pt idx="46">
                  <c:v>1579.18</c:v>
                </c:pt>
                <c:pt idx="47">
                  <c:v>1564.06</c:v>
                </c:pt>
                <c:pt idx="48">
                  <c:v>1551.6</c:v>
                </c:pt>
                <c:pt idx="49">
                  <c:v>1529.42</c:v>
                </c:pt>
                <c:pt idx="50">
                  <c:v>1556.64</c:v>
                </c:pt>
                <c:pt idx="51">
                  <c:v>1508.82</c:v>
                </c:pt>
                <c:pt idx="52">
                  <c:v>1484.98</c:v>
                </c:pt>
                <c:pt idx="53">
                  <c:v>1462.66</c:v>
                </c:pt>
                <c:pt idx="54">
                  <c:v>1438.32</c:v>
                </c:pt>
                <c:pt idx="55">
                  <c:v>1462.05</c:v>
                </c:pt>
                <c:pt idx="56">
                  <c:v>1430.27</c:v>
                </c:pt>
                <c:pt idx="57">
                  <c:v>1498.96</c:v>
                </c:pt>
                <c:pt idx="58">
                  <c:v>1510.32</c:v>
                </c:pt>
                <c:pt idx="59">
                  <c:v>1510.93</c:v>
                </c:pt>
                <c:pt idx="60">
                  <c:v>1499.83</c:v>
                </c:pt>
                <c:pt idx="61">
                  <c:v>1588.22</c:v>
                </c:pt>
                <c:pt idx="62">
                  <c:v>1588.56</c:v>
                </c:pt>
                <c:pt idx="63">
                  <c:v>1536.97</c:v>
                </c:pt>
                <c:pt idx="64">
                  <c:v>1463.49</c:v>
                </c:pt>
                <c:pt idx="65">
                  <c:v>1419.39</c:v>
                </c:pt>
                <c:pt idx="66">
                  <c:v>1427.85</c:v>
                </c:pt>
                <c:pt idx="67">
                  <c:v>1414.48</c:v>
                </c:pt>
                <c:pt idx="68">
                  <c:v>1394.98</c:v>
                </c:pt>
                <c:pt idx="69">
                  <c:v>1383.41</c:v>
                </c:pt>
                <c:pt idx="70">
                  <c:v>1372.71</c:v>
                </c:pt>
                <c:pt idx="71">
                  <c:v>1353.45</c:v>
                </c:pt>
                <c:pt idx="72">
                  <c:v>1319.89</c:v>
                </c:pt>
                <c:pt idx="73">
                  <c:v>1313.57</c:v>
                </c:pt>
                <c:pt idx="74">
                  <c:v>1285.58</c:v>
                </c:pt>
                <c:pt idx="75">
                  <c:v>1310.43</c:v>
                </c:pt>
                <c:pt idx="76">
                  <c:v>1300.43</c:v>
                </c:pt>
                <c:pt idx="77">
                  <c:v>1317.85</c:v>
                </c:pt>
                <c:pt idx="78">
                  <c:v>1348.43</c:v>
                </c:pt>
                <c:pt idx="79">
                  <c:v>1408.59</c:v>
                </c:pt>
                <c:pt idx="80">
                  <c:v>1418.72</c:v>
                </c:pt>
                <c:pt idx="81">
                  <c:v>1418.43</c:v>
                </c:pt>
                <c:pt idx="82">
                  <c:v>1405.14</c:v>
                </c:pt>
                <c:pt idx="83">
                  <c:v>1404.84</c:v>
                </c:pt>
                <c:pt idx="84">
                  <c:v>1390.28</c:v>
                </c:pt>
                <c:pt idx="85">
                  <c:v>1392.01</c:v>
                </c:pt>
                <c:pt idx="86">
                  <c:v>1383.89</c:v>
                </c:pt>
                <c:pt idx="87">
                  <c:v>1368.84</c:v>
                </c:pt>
                <c:pt idx="88">
                  <c:v>1359.2</c:v>
                </c:pt>
                <c:pt idx="89">
                  <c:v>1342.42</c:v>
                </c:pt>
                <c:pt idx="90">
                  <c:v>1330.26</c:v>
                </c:pt>
                <c:pt idx="91">
                  <c:v>1302.6400000000001</c:v>
                </c:pt>
                <c:pt idx="92">
                  <c:v>1300.06</c:v>
                </c:pt>
                <c:pt idx="93">
                  <c:v>1289.71</c:v>
                </c:pt>
                <c:pt idx="94">
                  <c:v>1278.1099999999999</c:v>
                </c:pt>
                <c:pt idx="95">
                  <c:v>1263.04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1254.8400000000001</c:v>
                </c:pt>
                <c:pt idx="1">
                  <c:v>1257.6599999999999</c:v>
                </c:pt>
                <c:pt idx="2">
                  <c:v>1281.01</c:v>
                </c:pt>
                <c:pt idx="3">
                  <c:v>1281.4199999999998</c:v>
                </c:pt>
                <c:pt idx="4">
                  <c:v>1281.3500000000001</c:v>
                </c:pt>
                <c:pt idx="5">
                  <c:v>1265.02</c:v>
                </c:pt>
                <c:pt idx="6">
                  <c:v>1252.25</c:v>
                </c:pt>
                <c:pt idx="7">
                  <c:v>1256.73</c:v>
                </c:pt>
                <c:pt idx="8">
                  <c:v>1296.8600000000001</c:v>
                </c:pt>
                <c:pt idx="9">
                  <c:v>1264.7</c:v>
                </c:pt>
                <c:pt idx="10">
                  <c:v>1263.47</c:v>
                </c:pt>
                <c:pt idx="11">
                  <c:v>1253.92</c:v>
                </c:pt>
                <c:pt idx="12">
                  <c:v>1275.3599999999999</c:v>
                </c:pt>
                <c:pt idx="13">
                  <c:v>1242.72</c:v>
                </c:pt>
                <c:pt idx="14">
                  <c:v>1251.1500000000001</c:v>
                </c:pt>
                <c:pt idx="15">
                  <c:v>1253.2600000000002</c:v>
                </c:pt>
                <c:pt idx="16">
                  <c:v>1251.81</c:v>
                </c:pt>
                <c:pt idx="17">
                  <c:v>1241.44</c:v>
                </c:pt>
                <c:pt idx="18">
                  <c:v>1296.18</c:v>
                </c:pt>
                <c:pt idx="19">
                  <c:v>1298.1600000000001</c:v>
                </c:pt>
                <c:pt idx="20">
                  <c:v>1318.57</c:v>
                </c:pt>
                <c:pt idx="21">
                  <c:v>1311.29</c:v>
                </c:pt>
                <c:pt idx="22">
                  <c:v>1312.42</c:v>
                </c:pt>
                <c:pt idx="23">
                  <c:v>1302.3700000000001</c:v>
                </c:pt>
                <c:pt idx="24">
                  <c:v>1441.2800000000002</c:v>
                </c:pt>
                <c:pt idx="25">
                  <c:v>1456.79</c:v>
                </c:pt>
                <c:pt idx="26">
                  <c:v>1449.77</c:v>
                </c:pt>
                <c:pt idx="27">
                  <c:v>1463.05</c:v>
                </c:pt>
                <c:pt idx="28">
                  <c:v>1480.08</c:v>
                </c:pt>
                <c:pt idx="29">
                  <c:v>1482</c:v>
                </c:pt>
                <c:pt idx="30">
                  <c:v>1510.8500000000001</c:v>
                </c:pt>
                <c:pt idx="31">
                  <c:v>1511.54</c:v>
                </c:pt>
                <c:pt idx="32">
                  <c:v>1520.53</c:v>
                </c:pt>
                <c:pt idx="33">
                  <c:v>1526</c:v>
                </c:pt>
                <c:pt idx="34">
                  <c:v>1541.14</c:v>
                </c:pt>
                <c:pt idx="35">
                  <c:v>1498.3200000000002</c:v>
                </c:pt>
                <c:pt idx="36">
                  <c:v>1437.4900000000002</c:v>
                </c:pt>
                <c:pt idx="37">
                  <c:v>1464.98</c:v>
                </c:pt>
                <c:pt idx="38">
                  <c:v>1461.49</c:v>
                </c:pt>
                <c:pt idx="39">
                  <c:v>1461.46</c:v>
                </c:pt>
                <c:pt idx="40">
                  <c:v>1532.25</c:v>
                </c:pt>
                <c:pt idx="41">
                  <c:v>1531.76</c:v>
                </c:pt>
                <c:pt idx="42">
                  <c:v>1549.6399999999999</c:v>
                </c:pt>
                <c:pt idx="43">
                  <c:v>1542.66</c:v>
                </c:pt>
                <c:pt idx="44">
                  <c:v>1543.6799999999998</c:v>
                </c:pt>
                <c:pt idx="45">
                  <c:v>1567.75</c:v>
                </c:pt>
                <c:pt idx="46">
                  <c:v>1490.6100000000001</c:v>
                </c:pt>
                <c:pt idx="47">
                  <c:v>1477.06</c:v>
                </c:pt>
                <c:pt idx="48">
                  <c:v>1455.83</c:v>
                </c:pt>
                <c:pt idx="49">
                  <c:v>1454.18</c:v>
                </c:pt>
                <c:pt idx="50">
                  <c:v>1599.5600000000002</c:v>
                </c:pt>
                <c:pt idx="51">
                  <c:v>1497.79</c:v>
                </c:pt>
                <c:pt idx="52">
                  <c:v>1442.17</c:v>
                </c:pt>
                <c:pt idx="53">
                  <c:v>1431.92</c:v>
                </c:pt>
                <c:pt idx="54">
                  <c:v>1520.2</c:v>
                </c:pt>
                <c:pt idx="55">
                  <c:v>1494.62</c:v>
                </c:pt>
                <c:pt idx="56">
                  <c:v>1401</c:v>
                </c:pt>
                <c:pt idx="57">
                  <c:v>1447.4</c:v>
                </c:pt>
                <c:pt idx="58">
                  <c:v>1572.09</c:v>
                </c:pt>
                <c:pt idx="59">
                  <c:v>1529.02</c:v>
                </c:pt>
                <c:pt idx="60">
                  <c:v>1496.84</c:v>
                </c:pt>
                <c:pt idx="61">
                  <c:v>1488.46</c:v>
                </c:pt>
                <c:pt idx="62">
                  <c:v>1456.35</c:v>
                </c:pt>
                <c:pt idx="63">
                  <c:v>1434.8700000000001</c:v>
                </c:pt>
                <c:pt idx="64">
                  <c:v>1418.51</c:v>
                </c:pt>
                <c:pt idx="65">
                  <c:v>1428.2900000000002</c:v>
                </c:pt>
                <c:pt idx="66">
                  <c:v>1451.2199999999998</c:v>
                </c:pt>
                <c:pt idx="67">
                  <c:v>1464.75</c:v>
                </c:pt>
                <c:pt idx="68">
                  <c:v>1466.57</c:v>
                </c:pt>
                <c:pt idx="69">
                  <c:v>1460.0700000000002</c:v>
                </c:pt>
                <c:pt idx="70">
                  <c:v>1428.53</c:v>
                </c:pt>
                <c:pt idx="71">
                  <c:v>1417.55</c:v>
                </c:pt>
                <c:pt idx="72">
                  <c:v>1426.25</c:v>
                </c:pt>
                <c:pt idx="73">
                  <c:v>1409.47</c:v>
                </c:pt>
                <c:pt idx="74">
                  <c:v>1365.1799999999998</c:v>
                </c:pt>
                <c:pt idx="75">
                  <c:v>1381.3500000000001</c:v>
                </c:pt>
                <c:pt idx="76">
                  <c:v>1357.3000000000002</c:v>
                </c:pt>
                <c:pt idx="77">
                  <c:v>1343.4399999999998</c:v>
                </c:pt>
                <c:pt idx="78">
                  <c:v>1380.97</c:v>
                </c:pt>
                <c:pt idx="79">
                  <c:v>1411.4399999999998</c:v>
                </c:pt>
                <c:pt idx="80">
                  <c:v>1433.82</c:v>
                </c:pt>
                <c:pt idx="81">
                  <c:v>1449.3300000000002</c:v>
                </c:pt>
                <c:pt idx="82">
                  <c:v>1460.5900000000001</c:v>
                </c:pt>
                <c:pt idx="83">
                  <c:v>1438.32</c:v>
                </c:pt>
                <c:pt idx="84">
                  <c:v>1408.81</c:v>
                </c:pt>
                <c:pt idx="85">
                  <c:v>1411.99</c:v>
                </c:pt>
                <c:pt idx="86">
                  <c:v>1399.3400000000001</c:v>
                </c:pt>
                <c:pt idx="87">
                  <c:v>1383.54</c:v>
                </c:pt>
                <c:pt idx="88">
                  <c:v>1285.27</c:v>
                </c:pt>
                <c:pt idx="89">
                  <c:v>1280.46</c:v>
                </c:pt>
                <c:pt idx="90">
                  <c:v>1333.81</c:v>
                </c:pt>
                <c:pt idx="91">
                  <c:v>1322.97</c:v>
                </c:pt>
                <c:pt idx="92">
                  <c:v>1325.6499999999999</c:v>
                </c:pt>
                <c:pt idx="93">
                  <c:v>1297.94</c:v>
                </c:pt>
                <c:pt idx="94">
                  <c:v>1268.6699999999998</c:v>
                </c:pt>
                <c:pt idx="95">
                  <c:v>1261.8499999999999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30829440"/>
        <c:axId val="230831232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50.01</c:v>
                </c:pt>
                <c:pt idx="1">
                  <c:v>50.03</c:v>
                </c:pt>
                <c:pt idx="2">
                  <c:v>50</c:v>
                </c:pt>
                <c:pt idx="3">
                  <c:v>50.02</c:v>
                </c:pt>
                <c:pt idx="4">
                  <c:v>50.02</c:v>
                </c:pt>
                <c:pt idx="5">
                  <c:v>50.04</c:v>
                </c:pt>
                <c:pt idx="6">
                  <c:v>50.06</c:v>
                </c:pt>
                <c:pt idx="7">
                  <c:v>50.04</c:v>
                </c:pt>
                <c:pt idx="8">
                  <c:v>50.02</c:v>
                </c:pt>
                <c:pt idx="9">
                  <c:v>50.04</c:v>
                </c:pt>
                <c:pt idx="10">
                  <c:v>50.02</c:v>
                </c:pt>
                <c:pt idx="11">
                  <c:v>50.05</c:v>
                </c:pt>
                <c:pt idx="12">
                  <c:v>50.02</c:v>
                </c:pt>
                <c:pt idx="13">
                  <c:v>50.04</c:v>
                </c:pt>
                <c:pt idx="14">
                  <c:v>50.04</c:v>
                </c:pt>
                <c:pt idx="15">
                  <c:v>50.03</c:v>
                </c:pt>
                <c:pt idx="16">
                  <c:v>50.02</c:v>
                </c:pt>
                <c:pt idx="17">
                  <c:v>50.04</c:v>
                </c:pt>
                <c:pt idx="18">
                  <c:v>50.04</c:v>
                </c:pt>
                <c:pt idx="19">
                  <c:v>50.08</c:v>
                </c:pt>
                <c:pt idx="20">
                  <c:v>50.03</c:v>
                </c:pt>
                <c:pt idx="21">
                  <c:v>50.05</c:v>
                </c:pt>
                <c:pt idx="22">
                  <c:v>50.01</c:v>
                </c:pt>
                <c:pt idx="23">
                  <c:v>50.02</c:v>
                </c:pt>
                <c:pt idx="24">
                  <c:v>50.06</c:v>
                </c:pt>
                <c:pt idx="25">
                  <c:v>50.02</c:v>
                </c:pt>
                <c:pt idx="26">
                  <c:v>50.06</c:v>
                </c:pt>
                <c:pt idx="27">
                  <c:v>50.09</c:v>
                </c:pt>
                <c:pt idx="28">
                  <c:v>50.08</c:v>
                </c:pt>
                <c:pt idx="29">
                  <c:v>50.04</c:v>
                </c:pt>
                <c:pt idx="30">
                  <c:v>50.06</c:v>
                </c:pt>
                <c:pt idx="31">
                  <c:v>50.04</c:v>
                </c:pt>
                <c:pt idx="32">
                  <c:v>50.09</c:v>
                </c:pt>
                <c:pt idx="33">
                  <c:v>50.02</c:v>
                </c:pt>
                <c:pt idx="34">
                  <c:v>50.03</c:v>
                </c:pt>
                <c:pt idx="35">
                  <c:v>50.03</c:v>
                </c:pt>
                <c:pt idx="36">
                  <c:v>50.02</c:v>
                </c:pt>
                <c:pt idx="37">
                  <c:v>50.05</c:v>
                </c:pt>
                <c:pt idx="38">
                  <c:v>50.1</c:v>
                </c:pt>
                <c:pt idx="39">
                  <c:v>50.07</c:v>
                </c:pt>
                <c:pt idx="40">
                  <c:v>50.01</c:v>
                </c:pt>
                <c:pt idx="41">
                  <c:v>49.95</c:v>
                </c:pt>
                <c:pt idx="42">
                  <c:v>49.94</c:v>
                </c:pt>
                <c:pt idx="43">
                  <c:v>50.01</c:v>
                </c:pt>
                <c:pt idx="44">
                  <c:v>50.01</c:v>
                </c:pt>
                <c:pt idx="45">
                  <c:v>50</c:v>
                </c:pt>
                <c:pt idx="46">
                  <c:v>50</c:v>
                </c:pt>
                <c:pt idx="47">
                  <c:v>50.01</c:v>
                </c:pt>
                <c:pt idx="48">
                  <c:v>49.98</c:v>
                </c:pt>
                <c:pt idx="49">
                  <c:v>49.92</c:v>
                </c:pt>
                <c:pt idx="50">
                  <c:v>49.94</c:v>
                </c:pt>
                <c:pt idx="51">
                  <c:v>49.97</c:v>
                </c:pt>
                <c:pt idx="52">
                  <c:v>50.02</c:v>
                </c:pt>
                <c:pt idx="53">
                  <c:v>50.02</c:v>
                </c:pt>
                <c:pt idx="54">
                  <c:v>50</c:v>
                </c:pt>
                <c:pt idx="55">
                  <c:v>49.99</c:v>
                </c:pt>
                <c:pt idx="56">
                  <c:v>49.9</c:v>
                </c:pt>
                <c:pt idx="57">
                  <c:v>49.9</c:v>
                </c:pt>
                <c:pt idx="58">
                  <c:v>50.01</c:v>
                </c:pt>
                <c:pt idx="59">
                  <c:v>50.03</c:v>
                </c:pt>
                <c:pt idx="60">
                  <c:v>50.05</c:v>
                </c:pt>
                <c:pt idx="61">
                  <c:v>50.01</c:v>
                </c:pt>
                <c:pt idx="62">
                  <c:v>49.93</c:v>
                </c:pt>
                <c:pt idx="63">
                  <c:v>50.02</c:v>
                </c:pt>
                <c:pt idx="64">
                  <c:v>50.04</c:v>
                </c:pt>
                <c:pt idx="65">
                  <c:v>50.1</c:v>
                </c:pt>
                <c:pt idx="66">
                  <c:v>50.03</c:v>
                </c:pt>
                <c:pt idx="67">
                  <c:v>50.04</c:v>
                </c:pt>
                <c:pt idx="68">
                  <c:v>50.08</c:v>
                </c:pt>
                <c:pt idx="69">
                  <c:v>50.09</c:v>
                </c:pt>
                <c:pt idx="70">
                  <c:v>50.03</c:v>
                </c:pt>
                <c:pt idx="71">
                  <c:v>50.02</c:v>
                </c:pt>
                <c:pt idx="72">
                  <c:v>50</c:v>
                </c:pt>
                <c:pt idx="73">
                  <c:v>49.99</c:v>
                </c:pt>
                <c:pt idx="74">
                  <c:v>50</c:v>
                </c:pt>
                <c:pt idx="75">
                  <c:v>49.98</c:v>
                </c:pt>
                <c:pt idx="76">
                  <c:v>49.94</c:v>
                </c:pt>
                <c:pt idx="77">
                  <c:v>49.87</c:v>
                </c:pt>
                <c:pt idx="78">
                  <c:v>50</c:v>
                </c:pt>
                <c:pt idx="79">
                  <c:v>50.02</c:v>
                </c:pt>
                <c:pt idx="80">
                  <c:v>50.05</c:v>
                </c:pt>
                <c:pt idx="81">
                  <c:v>50.03</c:v>
                </c:pt>
                <c:pt idx="82">
                  <c:v>50.01</c:v>
                </c:pt>
                <c:pt idx="83">
                  <c:v>50.02</c:v>
                </c:pt>
                <c:pt idx="84">
                  <c:v>50.06</c:v>
                </c:pt>
                <c:pt idx="85">
                  <c:v>50.05</c:v>
                </c:pt>
                <c:pt idx="86">
                  <c:v>50.05</c:v>
                </c:pt>
                <c:pt idx="87">
                  <c:v>50.04</c:v>
                </c:pt>
                <c:pt idx="88">
                  <c:v>50.04</c:v>
                </c:pt>
                <c:pt idx="89">
                  <c:v>50.03</c:v>
                </c:pt>
                <c:pt idx="90">
                  <c:v>50.04</c:v>
                </c:pt>
                <c:pt idx="91">
                  <c:v>50.04</c:v>
                </c:pt>
                <c:pt idx="92">
                  <c:v>50.04</c:v>
                </c:pt>
                <c:pt idx="93">
                  <c:v>50.07</c:v>
                </c:pt>
                <c:pt idx="94">
                  <c:v>50.04</c:v>
                </c:pt>
                <c:pt idx="95">
                  <c:v>50.03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30867712"/>
        <c:axId val="230833152"/>
      </c:lineChart>
      <c:catAx>
        <c:axId val="23082944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30831232"/>
        <c:crosses val="autoZero"/>
        <c:auto val="1"/>
        <c:lblAlgn val="ctr"/>
        <c:lblOffset val="100"/>
      </c:catAx>
      <c:valAx>
        <c:axId val="23083123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30829440"/>
        <c:crosses val="autoZero"/>
        <c:crossBetween val="between"/>
      </c:valAx>
      <c:valAx>
        <c:axId val="230833152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30867712"/>
        <c:crosses val="max"/>
        <c:crossBetween val="between"/>
      </c:valAx>
      <c:catAx>
        <c:axId val="230867712"/>
        <c:scaling>
          <c:orientation val="minMax"/>
        </c:scaling>
        <c:delete val="1"/>
        <c:axPos val="b"/>
        <c:numFmt formatCode="General" sourceLinked="1"/>
        <c:tickLblPos val="none"/>
        <c:crossAx val="230833152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7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50.01</v>
          </cell>
          <cell r="E5">
            <v>1290.7</v>
          </cell>
          <cell r="T5">
            <v>1254.8400000000001</v>
          </cell>
        </row>
        <row r="6">
          <cell r="B6" t="str">
            <v>00.15-00.30</v>
          </cell>
          <cell r="C6">
            <v>50.03</v>
          </cell>
          <cell r="E6">
            <v>1291.8</v>
          </cell>
          <cell r="T6">
            <v>1257.6599999999999</v>
          </cell>
        </row>
        <row r="7">
          <cell r="B7" t="str">
            <v>00.30-00.45</v>
          </cell>
          <cell r="C7">
            <v>50</v>
          </cell>
          <cell r="E7">
            <v>1291</v>
          </cell>
          <cell r="T7">
            <v>1281.01</v>
          </cell>
        </row>
        <row r="8">
          <cell r="B8" t="str">
            <v>00.45-01.00</v>
          </cell>
          <cell r="C8">
            <v>50.02</v>
          </cell>
          <cell r="E8">
            <v>1287.3399999999999</v>
          </cell>
          <cell r="T8">
            <v>1281.4199999999998</v>
          </cell>
        </row>
        <row r="9">
          <cell r="B9" t="str">
            <v>01.00-01.15</v>
          </cell>
          <cell r="C9">
            <v>50.02</v>
          </cell>
          <cell r="E9">
            <v>1290.4000000000001</v>
          </cell>
          <cell r="T9">
            <v>1281.3500000000001</v>
          </cell>
        </row>
        <row r="10">
          <cell r="B10" t="str">
            <v>01.15-01.30</v>
          </cell>
          <cell r="C10">
            <v>50.04</v>
          </cell>
          <cell r="E10">
            <v>1286.5899999999999</v>
          </cell>
          <cell r="T10">
            <v>1265.02</v>
          </cell>
        </row>
        <row r="11">
          <cell r="B11" t="str">
            <v>01.30-01.45</v>
          </cell>
          <cell r="C11">
            <v>50.06</v>
          </cell>
          <cell r="E11">
            <v>1272.3599999999999</v>
          </cell>
          <cell r="T11">
            <v>1252.25</v>
          </cell>
        </row>
        <row r="12">
          <cell r="B12" t="str">
            <v>01.45-02.00</v>
          </cell>
          <cell r="C12">
            <v>50.04</v>
          </cell>
          <cell r="E12">
            <v>1270.55</v>
          </cell>
          <cell r="T12">
            <v>1256.73</v>
          </cell>
        </row>
        <row r="13">
          <cell r="B13" t="str">
            <v>02.00-02.15</v>
          </cell>
          <cell r="C13">
            <v>50.02</v>
          </cell>
          <cell r="E13">
            <v>1280.46</v>
          </cell>
          <cell r="T13">
            <v>1296.8600000000001</v>
          </cell>
        </row>
        <row r="14">
          <cell r="B14" t="str">
            <v>02.15-02.30</v>
          </cell>
          <cell r="C14">
            <v>50.04</v>
          </cell>
          <cell r="E14">
            <v>1285.52</v>
          </cell>
          <cell r="T14">
            <v>1264.7</v>
          </cell>
        </row>
        <row r="15">
          <cell r="B15" t="str">
            <v>02.30-02.45</v>
          </cell>
          <cell r="C15">
            <v>50.02</v>
          </cell>
          <cell r="E15">
            <v>1277.0899999999999</v>
          </cell>
          <cell r="T15">
            <v>1263.47</v>
          </cell>
        </row>
        <row r="16">
          <cell r="B16" t="str">
            <v>02.45-03:00</v>
          </cell>
          <cell r="C16">
            <v>50.05</v>
          </cell>
          <cell r="E16">
            <v>1276.72</v>
          </cell>
          <cell r="T16">
            <v>1253.92</v>
          </cell>
        </row>
        <row r="17">
          <cell r="B17" t="str">
            <v>03.00-03.15</v>
          </cell>
          <cell r="C17">
            <v>50.02</v>
          </cell>
          <cell r="E17">
            <v>1258.82</v>
          </cell>
          <cell r="T17">
            <v>1275.3599999999999</v>
          </cell>
        </row>
        <row r="18">
          <cell r="B18" t="str">
            <v>03.15-03.30</v>
          </cell>
          <cell r="C18">
            <v>50.04</v>
          </cell>
          <cell r="E18">
            <v>1259.49</v>
          </cell>
          <cell r="T18">
            <v>1242.72</v>
          </cell>
        </row>
        <row r="19">
          <cell r="B19" t="str">
            <v>03.30-03.45</v>
          </cell>
          <cell r="C19">
            <v>50.04</v>
          </cell>
          <cell r="E19">
            <v>1269.42</v>
          </cell>
          <cell r="T19">
            <v>1251.1500000000001</v>
          </cell>
        </row>
        <row r="20">
          <cell r="B20" t="str">
            <v>03.45-04.00</v>
          </cell>
          <cell r="C20">
            <v>50.03</v>
          </cell>
          <cell r="E20">
            <v>1268.8800000000001</v>
          </cell>
          <cell r="T20">
            <v>1253.2600000000002</v>
          </cell>
        </row>
        <row r="21">
          <cell r="B21" t="str">
            <v>04.00-04.15</v>
          </cell>
          <cell r="C21">
            <v>50.02</v>
          </cell>
          <cell r="E21">
            <v>1274.02</v>
          </cell>
          <cell r="T21">
            <v>1251.81</v>
          </cell>
        </row>
        <row r="22">
          <cell r="B22" t="str">
            <v>04.15-04.30</v>
          </cell>
          <cell r="C22">
            <v>50.04</v>
          </cell>
          <cell r="E22">
            <v>1260.4100000000001</v>
          </cell>
          <cell r="T22">
            <v>1241.44</v>
          </cell>
        </row>
        <row r="23">
          <cell r="B23" t="str">
            <v>04.30-04.45</v>
          </cell>
          <cell r="C23">
            <v>50.04</v>
          </cell>
          <cell r="E23">
            <v>1248.9000000000001</v>
          </cell>
          <cell r="T23">
            <v>1296.18</v>
          </cell>
        </row>
        <row r="24">
          <cell r="B24" t="str">
            <v>04.45-05.00</v>
          </cell>
          <cell r="C24">
            <v>50.08</v>
          </cell>
          <cell r="E24">
            <v>1257</v>
          </cell>
          <cell r="T24">
            <v>1298.1600000000001</v>
          </cell>
        </row>
        <row r="25">
          <cell r="B25" t="str">
            <v>05.00-05.15</v>
          </cell>
          <cell r="C25">
            <v>50.03</v>
          </cell>
          <cell r="E25">
            <v>1277.51</v>
          </cell>
          <cell r="T25">
            <v>1318.57</v>
          </cell>
        </row>
        <row r="26">
          <cell r="B26" t="str">
            <v>05.15-05.30</v>
          </cell>
          <cell r="C26">
            <v>50.05</v>
          </cell>
          <cell r="E26">
            <v>1295.73</v>
          </cell>
          <cell r="T26">
            <v>1311.29</v>
          </cell>
        </row>
        <row r="27">
          <cell r="B27" t="str">
            <v>05.30-05.45</v>
          </cell>
          <cell r="C27">
            <v>50.01</v>
          </cell>
          <cell r="E27">
            <v>1306.3</v>
          </cell>
          <cell r="T27">
            <v>1312.42</v>
          </cell>
        </row>
        <row r="28">
          <cell r="B28" t="str">
            <v>05.45-06.00</v>
          </cell>
          <cell r="C28">
            <v>50.02</v>
          </cell>
          <cell r="E28">
            <v>1332.46</v>
          </cell>
          <cell r="T28">
            <v>1302.3700000000001</v>
          </cell>
        </row>
        <row r="29">
          <cell r="B29" t="str">
            <v>06.00-06.15</v>
          </cell>
          <cell r="C29">
            <v>50.06</v>
          </cell>
          <cell r="E29">
            <v>1352.17</v>
          </cell>
          <cell r="T29">
            <v>1441.2800000000002</v>
          </cell>
        </row>
        <row r="30">
          <cell r="B30" t="str">
            <v>06.15-06.30</v>
          </cell>
          <cell r="C30">
            <v>50.02</v>
          </cell>
          <cell r="E30">
            <v>1379.07</v>
          </cell>
          <cell r="T30">
            <v>1456.79</v>
          </cell>
        </row>
        <row r="31">
          <cell r="B31" t="str">
            <v>06.30-06.45</v>
          </cell>
          <cell r="C31">
            <v>50.06</v>
          </cell>
          <cell r="E31">
            <v>1424.23</v>
          </cell>
          <cell r="T31">
            <v>1449.77</v>
          </cell>
        </row>
        <row r="32">
          <cell r="B32" t="str">
            <v>06.45-07.00</v>
          </cell>
          <cell r="C32">
            <v>50.09</v>
          </cell>
          <cell r="E32">
            <v>1448.01</v>
          </cell>
          <cell r="T32">
            <v>1463.05</v>
          </cell>
        </row>
        <row r="33">
          <cell r="B33" t="str">
            <v>07.00-07.15</v>
          </cell>
          <cell r="C33">
            <v>50.08</v>
          </cell>
          <cell r="E33">
            <v>1469.45</v>
          </cell>
          <cell r="T33">
            <v>1480.08</v>
          </cell>
        </row>
        <row r="34">
          <cell r="B34" t="str">
            <v>07.15-07.30</v>
          </cell>
          <cell r="C34">
            <v>50.04</v>
          </cell>
          <cell r="E34">
            <v>1485.35</v>
          </cell>
          <cell r="T34">
            <v>1482</v>
          </cell>
        </row>
        <row r="35">
          <cell r="B35" t="str">
            <v>07.30-07.45</v>
          </cell>
          <cell r="C35">
            <v>50.06</v>
          </cell>
          <cell r="E35">
            <v>1496.66</v>
          </cell>
          <cell r="T35">
            <v>1510.8500000000001</v>
          </cell>
        </row>
        <row r="36">
          <cell r="B36" t="str">
            <v>07.45-08.00</v>
          </cell>
          <cell r="C36">
            <v>50.04</v>
          </cell>
          <cell r="E36">
            <v>1513.78</v>
          </cell>
          <cell r="T36">
            <v>1511.54</v>
          </cell>
        </row>
        <row r="37">
          <cell r="B37" t="str">
            <v>08.00-08.15</v>
          </cell>
          <cell r="C37">
            <v>50.09</v>
          </cell>
          <cell r="E37">
            <v>1531.25</v>
          </cell>
          <cell r="T37">
            <v>1520.53</v>
          </cell>
        </row>
        <row r="38">
          <cell r="B38" t="str">
            <v>08.15-08.30</v>
          </cell>
          <cell r="C38">
            <v>50.02</v>
          </cell>
          <cell r="E38">
            <v>1556.61</v>
          </cell>
          <cell r="T38">
            <v>1526</v>
          </cell>
        </row>
        <row r="39">
          <cell r="B39" t="str">
            <v>08.30-08.45</v>
          </cell>
          <cell r="C39">
            <v>50.03</v>
          </cell>
          <cell r="E39">
            <v>1575.69</v>
          </cell>
          <cell r="T39">
            <v>1541.14</v>
          </cell>
        </row>
        <row r="40">
          <cell r="B40" t="str">
            <v>08.45-09.00</v>
          </cell>
          <cell r="C40">
            <v>50.03</v>
          </cell>
          <cell r="E40">
            <v>1581.39</v>
          </cell>
          <cell r="T40">
            <v>1498.3200000000002</v>
          </cell>
        </row>
        <row r="41">
          <cell r="B41" t="str">
            <v>09.00-09.15</v>
          </cell>
          <cell r="C41">
            <v>50.02</v>
          </cell>
          <cell r="E41">
            <v>1598.38</v>
          </cell>
          <cell r="T41">
            <v>1437.4900000000002</v>
          </cell>
        </row>
        <row r="42">
          <cell r="B42" t="str">
            <v>09.15-09.30</v>
          </cell>
          <cell r="C42">
            <v>50.05</v>
          </cell>
          <cell r="E42">
            <v>1571.8</v>
          </cell>
          <cell r="T42">
            <v>1464.98</v>
          </cell>
        </row>
        <row r="43">
          <cell r="B43" t="str">
            <v>09.30-09.45</v>
          </cell>
          <cell r="C43">
            <v>50.1</v>
          </cell>
          <cell r="E43">
            <v>1571.53</v>
          </cell>
          <cell r="T43">
            <v>1461.49</v>
          </cell>
        </row>
        <row r="44">
          <cell r="B44" t="str">
            <v>09.45-10.00</v>
          </cell>
          <cell r="C44">
            <v>50.07</v>
          </cell>
          <cell r="E44">
            <v>1562.05</v>
          </cell>
          <cell r="T44">
            <v>1461.46</v>
          </cell>
        </row>
        <row r="45">
          <cell r="B45" t="str">
            <v>10.00-10.15</v>
          </cell>
          <cell r="C45">
            <v>50.01</v>
          </cell>
          <cell r="E45">
            <v>1551.82</v>
          </cell>
          <cell r="T45">
            <v>1532.25</v>
          </cell>
        </row>
        <row r="46">
          <cell r="B46" t="str">
            <v>10.15-10.30</v>
          </cell>
          <cell r="C46">
            <v>49.95</v>
          </cell>
          <cell r="E46">
            <v>1560.44</v>
          </cell>
          <cell r="T46">
            <v>1531.76</v>
          </cell>
        </row>
        <row r="47">
          <cell r="B47" t="str">
            <v>10.30-10.45</v>
          </cell>
          <cell r="C47">
            <v>49.94</v>
          </cell>
          <cell r="E47">
            <v>1549.53</v>
          </cell>
          <cell r="T47">
            <v>1549.6399999999999</v>
          </cell>
        </row>
        <row r="48">
          <cell r="B48" t="str">
            <v>10.45-11.00</v>
          </cell>
          <cell r="C48">
            <v>50.01</v>
          </cell>
          <cell r="E48">
            <v>1530.46</v>
          </cell>
          <cell r="T48">
            <v>1542.66</v>
          </cell>
        </row>
        <row r="49">
          <cell r="B49" t="str">
            <v>11.00-11.15</v>
          </cell>
          <cell r="C49">
            <v>50.01</v>
          </cell>
          <cell r="E49">
            <v>1551.59</v>
          </cell>
          <cell r="T49">
            <v>1543.6799999999998</v>
          </cell>
        </row>
        <row r="50">
          <cell r="B50" t="str">
            <v>11.15-11.30</v>
          </cell>
          <cell r="C50">
            <v>50</v>
          </cell>
          <cell r="E50">
            <v>1557.48</v>
          </cell>
          <cell r="T50">
            <v>1567.75</v>
          </cell>
        </row>
        <row r="51">
          <cell r="B51" t="str">
            <v>11.30-11.45</v>
          </cell>
          <cell r="C51">
            <v>50</v>
          </cell>
          <cell r="E51">
            <v>1579.18</v>
          </cell>
          <cell r="T51">
            <v>1490.6100000000001</v>
          </cell>
        </row>
        <row r="52">
          <cell r="B52" t="str">
            <v>11.45-12.00</v>
          </cell>
          <cell r="C52">
            <v>50.01</v>
          </cell>
          <cell r="E52">
            <v>1564.06</v>
          </cell>
          <cell r="T52">
            <v>1477.06</v>
          </cell>
        </row>
        <row r="53">
          <cell r="B53" t="str">
            <v>12.00-12.15</v>
          </cell>
          <cell r="C53">
            <v>49.98</v>
          </cell>
          <cell r="E53">
            <v>1551.6</v>
          </cell>
          <cell r="T53">
            <v>1455.83</v>
          </cell>
        </row>
        <row r="54">
          <cell r="B54" t="str">
            <v>12.15-12.30</v>
          </cell>
          <cell r="C54">
            <v>49.92</v>
          </cell>
          <cell r="E54">
            <v>1529.42</v>
          </cell>
          <cell r="T54">
            <v>1454.18</v>
          </cell>
        </row>
        <row r="55">
          <cell r="B55" t="str">
            <v>12:30-12:45</v>
          </cell>
          <cell r="C55">
            <v>49.94</v>
          </cell>
          <cell r="E55">
            <v>1556.64</v>
          </cell>
          <cell r="T55">
            <v>1599.5600000000002</v>
          </cell>
        </row>
        <row r="56">
          <cell r="B56" t="str">
            <v>12.45-13.00</v>
          </cell>
          <cell r="C56">
            <v>49.97</v>
          </cell>
          <cell r="E56">
            <v>1508.82</v>
          </cell>
          <cell r="T56">
            <v>1497.79</v>
          </cell>
        </row>
        <row r="57">
          <cell r="B57" t="str">
            <v>13.00-13.15</v>
          </cell>
          <cell r="C57">
            <v>50.02</v>
          </cell>
          <cell r="E57">
            <v>1484.98</v>
          </cell>
          <cell r="T57">
            <v>1442.17</v>
          </cell>
        </row>
        <row r="58">
          <cell r="B58" t="str">
            <v>13.15-13.30</v>
          </cell>
          <cell r="C58">
            <v>50.02</v>
          </cell>
          <cell r="E58">
            <v>1462.66</v>
          </cell>
          <cell r="T58">
            <v>1431.92</v>
          </cell>
        </row>
        <row r="59">
          <cell r="B59" t="str">
            <v>13.30-13:45</v>
          </cell>
          <cell r="C59">
            <v>50</v>
          </cell>
          <cell r="E59">
            <v>1438.32</v>
          </cell>
          <cell r="T59">
            <v>1520.2</v>
          </cell>
        </row>
        <row r="60">
          <cell r="B60" t="str">
            <v>13.45-14.00</v>
          </cell>
          <cell r="C60">
            <v>49.99</v>
          </cell>
          <cell r="E60">
            <v>1462.05</v>
          </cell>
          <cell r="T60">
            <v>1494.62</v>
          </cell>
        </row>
        <row r="61">
          <cell r="B61" t="str">
            <v>14.00-14.15</v>
          </cell>
          <cell r="C61">
            <v>49.9</v>
          </cell>
          <cell r="E61">
            <v>1430.27</v>
          </cell>
          <cell r="T61">
            <v>1401</v>
          </cell>
        </row>
        <row r="62">
          <cell r="B62" t="str">
            <v>14.15-14.30</v>
          </cell>
          <cell r="C62">
            <v>49.9</v>
          </cell>
          <cell r="E62">
            <v>1498.96</v>
          </cell>
          <cell r="T62">
            <v>1447.4</v>
          </cell>
        </row>
        <row r="63">
          <cell r="B63" t="str">
            <v>14.30-14.45</v>
          </cell>
          <cell r="C63">
            <v>50.01</v>
          </cell>
          <cell r="E63">
            <v>1510.32</v>
          </cell>
          <cell r="T63">
            <v>1572.09</v>
          </cell>
        </row>
        <row r="64">
          <cell r="B64" t="str">
            <v>14.45-15.00</v>
          </cell>
          <cell r="C64">
            <v>50.03</v>
          </cell>
          <cell r="E64">
            <v>1510.93</v>
          </cell>
          <cell r="T64">
            <v>1529.02</v>
          </cell>
        </row>
        <row r="65">
          <cell r="B65" t="str">
            <v>15.00-15.15</v>
          </cell>
          <cell r="C65">
            <v>50.05</v>
          </cell>
          <cell r="E65">
            <v>1499.83</v>
          </cell>
          <cell r="T65">
            <v>1496.84</v>
          </cell>
        </row>
        <row r="66">
          <cell r="B66" t="str">
            <v>15.15-15.30</v>
          </cell>
          <cell r="C66">
            <v>50.01</v>
          </cell>
          <cell r="E66">
            <v>1588.22</v>
          </cell>
          <cell r="T66">
            <v>1488.46</v>
          </cell>
        </row>
        <row r="67">
          <cell r="B67" t="str">
            <v>15.30-15.45</v>
          </cell>
          <cell r="C67">
            <v>49.93</v>
          </cell>
          <cell r="E67">
            <v>1588.56</v>
          </cell>
          <cell r="T67">
            <v>1456.35</v>
          </cell>
        </row>
        <row r="68">
          <cell r="B68" t="str">
            <v>15.45-16.00</v>
          </cell>
          <cell r="C68">
            <v>50.02</v>
          </cell>
          <cell r="E68">
            <v>1536.97</v>
          </cell>
          <cell r="T68">
            <v>1434.8700000000001</v>
          </cell>
        </row>
        <row r="69">
          <cell r="B69" t="str">
            <v>16.00-16.15</v>
          </cell>
          <cell r="C69">
            <v>50.04</v>
          </cell>
          <cell r="E69">
            <v>1463.49</v>
          </cell>
          <cell r="T69">
            <v>1418.51</v>
          </cell>
        </row>
        <row r="70">
          <cell r="B70" t="str">
            <v>16.15-16.30</v>
          </cell>
          <cell r="C70">
            <v>50.1</v>
          </cell>
          <cell r="E70">
            <v>1419.39</v>
          </cell>
          <cell r="T70">
            <v>1428.2900000000002</v>
          </cell>
        </row>
        <row r="71">
          <cell r="B71" t="str">
            <v>16.30-16.45</v>
          </cell>
          <cell r="C71">
            <v>50.03</v>
          </cell>
          <cell r="E71">
            <v>1427.85</v>
          </cell>
          <cell r="T71">
            <v>1451.2199999999998</v>
          </cell>
        </row>
        <row r="72">
          <cell r="B72" t="str">
            <v>16.45-17.00</v>
          </cell>
          <cell r="C72">
            <v>50.04</v>
          </cell>
          <cell r="E72">
            <v>1414.48</v>
          </cell>
          <cell r="T72">
            <v>1464.75</v>
          </cell>
        </row>
        <row r="73">
          <cell r="B73" t="str">
            <v>17.00-17.15</v>
          </cell>
          <cell r="C73">
            <v>50.08</v>
          </cell>
          <cell r="E73">
            <v>1394.98</v>
          </cell>
          <cell r="T73">
            <v>1466.57</v>
          </cell>
        </row>
        <row r="74">
          <cell r="B74" t="str">
            <v>17.15-17.30</v>
          </cell>
          <cell r="C74">
            <v>50.09</v>
          </cell>
          <cell r="E74">
            <v>1383.41</v>
          </cell>
          <cell r="T74">
            <v>1460.0700000000002</v>
          </cell>
        </row>
        <row r="75">
          <cell r="B75" t="str">
            <v>17.30-17.45</v>
          </cell>
          <cell r="C75">
            <v>50.03</v>
          </cell>
          <cell r="E75">
            <v>1372.71</v>
          </cell>
          <cell r="T75">
            <v>1428.53</v>
          </cell>
        </row>
        <row r="76">
          <cell r="B76" t="str">
            <v>17.45-18.00</v>
          </cell>
          <cell r="C76">
            <v>50.02</v>
          </cell>
          <cell r="E76">
            <v>1353.45</v>
          </cell>
          <cell r="T76">
            <v>1417.55</v>
          </cell>
        </row>
        <row r="77">
          <cell r="B77" t="str">
            <v>18.00-18.15</v>
          </cell>
          <cell r="C77">
            <v>50</v>
          </cell>
          <cell r="E77">
            <v>1319.89</v>
          </cell>
          <cell r="T77">
            <v>1426.25</v>
          </cell>
        </row>
        <row r="78">
          <cell r="B78" t="str">
            <v>18.15-18.30</v>
          </cell>
          <cell r="C78">
            <v>49.99</v>
          </cell>
          <cell r="E78">
            <v>1313.57</v>
          </cell>
          <cell r="T78">
            <v>1409.47</v>
          </cell>
        </row>
        <row r="79">
          <cell r="B79" t="str">
            <v>18.30-18.45</v>
          </cell>
          <cell r="C79">
            <v>50</v>
          </cell>
          <cell r="E79">
            <v>1285.58</v>
          </cell>
          <cell r="T79">
            <v>1365.1799999999998</v>
          </cell>
        </row>
        <row r="80">
          <cell r="B80" t="str">
            <v>18.45-19.00</v>
          </cell>
          <cell r="C80">
            <v>49.98</v>
          </cell>
          <cell r="E80">
            <v>1310.43</v>
          </cell>
          <cell r="T80">
            <v>1381.3500000000001</v>
          </cell>
        </row>
        <row r="81">
          <cell r="B81" t="str">
            <v>19.00-19.15</v>
          </cell>
          <cell r="C81">
            <v>49.94</v>
          </cell>
          <cell r="E81">
            <v>1300.43</v>
          </cell>
          <cell r="T81">
            <v>1357.3000000000002</v>
          </cell>
        </row>
        <row r="82">
          <cell r="B82" t="str">
            <v>19.15-19.30</v>
          </cell>
          <cell r="C82">
            <v>49.87</v>
          </cell>
          <cell r="E82">
            <v>1317.85</v>
          </cell>
          <cell r="T82">
            <v>1343.4399999999998</v>
          </cell>
        </row>
        <row r="83">
          <cell r="B83" t="str">
            <v>19.30-19.45</v>
          </cell>
          <cell r="C83">
            <v>50</v>
          </cell>
          <cell r="E83">
            <v>1348.43</v>
          </cell>
          <cell r="T83">
            <v>1380.97</v>
          </cell>
        </row>
        <row r="84">
          <cell r="B84" t="str">
            <v>19.45-20.00</v>
          </cell>
          <cell r="C84">
            <v>50.02</v>
          </cell>
          <cell r="E84">
            <v>1408.59</v>
          </cell>
          <cell r="T84">
            <v>1411.4399999999998</v>
          </cell>
        </row>
        <row r="85">
          <cell r="B85" t="str">
            <v>20.00-20.15</v>
          </cell>
          <cell r="C85">
            <v>50.05</v>
          </cell>
          <cell r="E85">
            <v>1418.72</v>
          </cell>
          <cell r="T85">
            <v>1433.82</v>
          </cell>
        </row>
        <row r="86">
          <cell r="B86" t="str">
            <v>20.15-20.30</v>
          </cell>
          <cell r="C86">
            <v>50.03</v>
          </cell>
          <cell r="E86">
            <v>1418.43</v>
          </cell>
          <cell r="T86">
            <v>1449.3300000000002</v>
          </cell>
        </row>
        <row r="87">
          <cell r="B87" t="str">
            <v>20.30-20.45</v>
          </cell>
          <cell r="C87">
            <v>50.01</v>
          </cell>
          <cell r="E87">
            <v>1405.14</v>
          </cell>
          <cell r="T87">
            <v>1460.5900000000001</v>
          </cell>
        </row>
        <row r="88">
          <cell r="B88" t="str">
            <v>20.45-21.00</v>
          </cell>
          <cell r="C88">
            <v>50.02</v>
          </cell>
          <cell r="E88">
            <v>1404.84</v>
          </cell>
          <cell r="T88">
            <v>1438.32</v>
          </cell>
        </row>
        <row r="89">
          <cell r="B89" t="str">
            <v>21.00-21.15</v>
          </cell>
          <cell r="C89">
            <v>50.06</v>
          </cell>
          <cell r="E89">
            <v>1390.28</v>
          </cell>
          <cell r="T89">
            <v>1408.81</v>
          </cell>
        </row>
        <row r="90">
          <cell r="B90" t="str">
            <v>21.15-21.30</v>
          </cell>
          <cell r="C90">
            <v>50.05</v>
          </cell>
          <cell r="E90">
            <v>1392.01</v>
          </cell>
          <cell r="T90">
            <v>1411.99</v>
          </cell>
        </row>
        <row r="91">
          <cell r="B91" t="str">
            <v>21.30-21.45</v>
          </cell>
          <cell r="C91">
            <v>50.05</v>
          </cell>
          <cell r="E91">
            <v>1383.89</v>
          </cell>
          <cell r="T91">
            <v>1399.3400000000001</v>
          </cell>
        </row>
        <row r="92">
          <cell r="B92" t="str">
            <v>21.45-22.00</v>
          </cell>
          <cell r="C92">
            <v>50.04</v>
          </cell>
          <cell r="E92">
            <v>1368.84</v>
          </cell>
          <cell r="T92">
            <v>1383.54</v>
          </cell>
        </row>
        <row r="93">
          <cell r="B93" t="str">
            <v>22.00-22.15</v>
          </cell>
          <cell r="C93">
            <v>50.04</v>
          </cell>
          <cell r="E93">
            <v>1359.2</v>
          </cell>
          <cell r="T93">
            <v>1285.27</v>
          </cell>
        </row>
        <row r="94">
          <cell r="B94" t="str">
            <v>22.15-22.30</v>
          </cell>
          <cell r="C94">
            <v>50.03</v>
          </cell>
          <cell r="E94">
            <v>1342.42</v>
          </cell>
          <cell r="T94">
            <v>1280.46</v>
          </cell>
        </row>
        <row r="95">
          <cell r="B95" t="str">
            <v>22.30-22.45</v>
          </cell>
          <cell r="C95">
            <v>50.04</v>
          </cell>
          <cell r="E95">
            <v>1330.26</v>
          </cell>
          <cell r="T95">
            <v>1333.81</v>
          </cell>
        </row>
        <row r="96">
          <cell r="B96" t="str">
            <v>22.45-23.00</v>
          </cell>
          <cell r="C96">
            <v>50.04</v>
          </cell>
          <cell r="E96">
            <v>1302.6400000000001</v>
          </cell>
          <cell r="T96">
            <v>1322.97</v>
          </cell>
        </row>
        <row r="97">
          <cell r="B97" t="str">
            <v>23.00-23.15</v>
          </cell>
          <cell r="C97">
            <v>50.04</v>
          </cell>
          <cell r="E97">
            <v>1300.06</v>
          </cell>
          <cell r="T97">
            <v>1325.6499999999999</v>
          </cell>
        </row>
        <row r="98">
          <cell r="B98" t="str">
            <v>23.15-23.30</v>
          </cell>
          <cell r="C98">
            <v>50.07</v>
          </cell>
          <cell r="E98">
            <v>1289.71</v>
          </cell>
          <cell r="T98">
            <v>1297.94</v>
          </cell>
        </row>
        <row r="99">
          <cell r="B99" t="str">
            <v>23.30-23.45</v>
          </cell>
          <cell r="C99">
            <v>50.04</v>
          </cell>
          <cell r="E99">
            <v>1278.1099999999999</v>
          </cell>
          <cell r="T99">
            <v>1268.6699999999998</v>
          </cell>
        </row>
        <row r="100">
          <cell r="B100" t="str">
            <v>23.45-24.00</v>
          </cell>
          <cell r="C100">
            <v>50.03</v>
          </cell>
          <cell r="E100">
            <v>1263.04</v>
          </cell>
          <cell r="T100">
            <v>1261.8499999999999</v>
          </cell>
        </row>
        <row r="101">
          <cell r="C101">
            <v>50.022083333333342</v>
          </cell>
          <cell r="E101">
            <v>337.28030000000001</v>
          </cell>
          <cell r="AJ101">
            <v>13.277495609316118</v>
          </cell>
          <cell r="BA101" t="str">
            <v>09.30-09.45</v>
          </cell>
        </row>
        <row r="102">
          <cell r="BA102" t="str">
            <v>19.15-19.30</v>
          </cell>
          <cell r="BC102">
            <v>49.87</v>
          </cell>
          <cell r="BD102">
            <v>0</v>
          </cell>
          <cell r="BF102">
            <v>25.589999999999975</v>
          </cell>
          <cell r="BG102">
            <v>50.1</v>
          </cell>
          <cell r="BH102">
            <v>110.04</v>
          </cell>
          <cell r="BJ102">
            <v>0</v>
          </cell>
        </row>
        <row r="104">
          <cell r="B104">
            <v>1598.38</v>
          </cell>
        </row>
        <row r="105">
          <cell r="A105" t="str">
            <v xml:space="preserve">Max Demand observed (MW) (at 09.15 Hrs.) </v>
          </cell>
        </row>
        <row r="106">
          <cell r="B106">
            <v>1248.9000000000001</v>
          </cell>
          <cell r="Q106">
            <v>2.6937599516726114</v>
          </cell>
          <cell r="R106">
            <v>0.82570915527152211</v>
          </cell>
        </row>
        <row r="107">
          <cell r="A107" t="str">
            <v xml:space="preserve">Min Demand at observed (MW) (at 04.45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627.5</v>
          </cell>
          <cell r="AC88">
            <v>609.86725000000001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122.29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173.75</v>
          </cell>
          <cell r="AC101">
            <v>173.75</v>
          </cell>
        </row>
        <row r="102">
          <cell r="AB102">
            <v>42.5</v>
          </cell>
          <cell r="AC102">
            <v>42.5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4800</v>
          </cell>
          <cell r="AC105">
            <v>4800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 KElPL WB (As &amp; When Banking)</v>
          </cell>
          <cell r="AB110">
            <v>0</v>
          </cell>
        </row>
        <row r="111">
          <cell r="AB111">
            <v>0</v>
          </cell>
        </row>
        <row r="115">
          <cell r="B115" t="str">
            <v>PSPCL (RE Through M/s PTC)</v>
          </cell>
          <cell r="AB115">
            <v>1560</v>
          </cell>
          <cell r="AC115">
            <v>1560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8160</v>
          </cell>
          <cell r="AC118">
            <v>8160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158.04929999999985</v>
          </cell>
          <cell r="CI101">
            <v>0</v>
          </cell>
          <cell r="CP101">
            <v>126.90874999999994</v>
          </cell>
        </row>
        <row r="107">
          <cell r="AN107">
            <v>292.22593620000026</v>
          </cell>
        </row>
        <row r="109">
          <cell r="AN109">
            <v>18.354299999999981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0.62380000000000013</v>
          </cell>
          <cell r="BD105">
            <v>354.97514837250003</v>
          </cell>
        </row>
      </sheetData>
      <sheetData sheetId="32">
        <row r="100">
          <cell r="DI100">
            <v>94.713794952999933</v>
          </cell>
          <cell r="DK100">
            <v>8.7534835502839687</v>
          </cell>
        </row>
      </sheetData>
      <sheetData sheetId="33">
        <row r="105">
          <cell r="BD105">
            <v>13.835117999999996</v>
          </cell>
          <cell r="BE105">
            <v>0</v>
          </cell>
          <cell r="BF105">
            <v>0</v>
          </cell>
        </row>
      </sheetData>
      <sheetData sheetId="34"/>
      <sheetData sheetId="35"/>
      <sheetData sheetId="37"/>
      <sheetData sheetId="38">
        <row r="12">
          <cell r="T12">
            <v>4.8640000000000008</v>
          </cell>
          <cell r="V12">
            <v>1.3277600000000014</v>
          </cell>
        </row>
        <row r="17">
          <cell r="T17">
            <v>0</v>
          </cell>
          <cell r="V17">
            <v>-0.2763807999999992</v>
          </cell>
        </row>
        <row r="22">
          <cell r="T22">
            <v>7.2894899999999999E-2</v>
          </cell>
          <cell r="V22">
            <v>-1.4216783039999998</v>
          </cell>
        </row>
        <row r="28">
          <cell r="T28">
            <v>1.3270048700000001</v>
          </cell>
          <cell r="V28">
            <v>-0.12853151919999917</v>
          </cell>
        </row>
        <row r="34">
          <cell r="T34">
            <v>0.8899454750000001</v>
          </cell>
          <cell r="V34">
            <v>-0.53358668799999975</v>
          </cell>
        </row>
        <row r="40">
          <cell r="T40">
            <v>0.56810036799999997</v>
          </cell>
          <cell r="V40">
            <v>-5.1715834880000422E-2</v>
          </cell>
        </row>
        <row r="46">
          <cell r="T46">
            <v>0.33504730199999999</v>
          </cell>
          <cell r="V46">
            <v>3.8705832960000075E-2</v>
          </cell>
        </row>
        <row r="52">
          <cell r="T52">
            <v>1.911</v>
          </cell>
          <cell r="V52">
            <v>4.7609599999999475E-2</v>
          </cell>
        </row>
        <row r="58">
          <cell r="T58">
            <v>3.3599999999999998E-2</v>
          </cell>
          <cell r="V58">
            <v>-0.17646271999999999</v>
          </cell>
        </row>
        <row r="64">
          <cell r="T64">
            <v>6.1800000000000001E-2</v>
          </cell>
          <cell r="V64">
            <v>-0.12652800000000042</v>
          </cell>
        </row>
        <row r="70">
          <cell r="V70">
            <v>-0.94044799999999729</v>
          </cell>
        </row>
        <row r="76">
          <cell r="V76">
            <v>-0.23398399999999953</v>
          </cell>
        </row>
      </sheetData>
      <sheetData sheetId="39"/>
      <sheetData sheetId="40"/>
      <sheetData sheetId="42">
        <row r="2">
          <cell r="C2">
            <v>44394</v>
          </cell>
        </row>
        <row r="6">
          <cell r="Q6">
            <v>65865.5</v>
          </cell>
        </row>
        <row r="10">
          <cell r="D10">
            <v>23.19</v>
          </cell>
          <cell r="E10">
            <v>23.19</v>
          </cell>
          <cell r="F10">
            <v>28.8</v>
          </cell>
          <cell r="G10">
            <v>28.77</v>
          </cell>
          <cell r="H10">
            <v>122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30.72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15.869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3.23</v>
          </cell>
          <cell r="G13">
            <v>5.85</v>
          </cell>
          <cell r="H13">
            <v>31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5.2190000000000003</v>
          </cell>
          <cell r="H14">
            <v>22.8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2.7225000000000001</v>
          </cell>
          <cell r="H15">
            <v>12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2.657</v>
          </cell>
          <cell r="H16">
            <v>12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2.9411999999999998</v>
          </cell>
          <cell r="H17">
            <v>12.7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0.67400000000000004</v>
          </cell>
          <cell r="H18">
            <v>3.7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2.3665699999999998</v>
          </cell>
          <cell r="H19">
            <v>10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1.4790000000000001</v>
          </cell>
          <cell r="H20">
            <v>6.2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0.42949999999999999</v>
          </cell>
          <cell r="H21">
            <v>3.5</v>
          </cell>
        </row>
        <row r="22">
          <cell r="D22">
            <v>1.53</v>
          </cell>
          <cell r="E22">
            <v>1.52</v>
          </cell>
          <cell r="F22">
            <v>1.82</v>
          </cell>
          <cell r="G22">
            <v>1.91</v>
          </cell>
        </row>
        <row r="24">
          <cell r="F24">
            <v>0.72</v>
          </cell>
          <cell r="G24">
            <v>1.19</v>
          </cell>
        </row>
        <row r="25">
          <cell r="F25">
            <v>1.44</v>
          </cell>
          <cell r="G25">
            <v>2.2440000000000002</v>
          </cell>
        </row>
        <row r="28">
          <cell r="F28">
            <v>79.2</v>
          </cell>
          <cell r="G28">
            <v>79.331000000000003</v>
          </cell>
          <cell r="H28">
            <v>330</v>
          </cell>
        </row>
        <row r="29">
          <cell r="F29">
            <v>23.04</v>
          </cell>
          <cell r="G29">
            <v>24.32</v>
          </cell>
          <cell r="H29">
            <v>102.4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12.51</v>
          </cell>
          <cell r="G30">
            <v>14.7</v>
          </cell>
          <cell r="H30">
            <v>70</v>
          </cell>
        </row>
        <row r="31">
          <cell r="F31">
            <v>10.28</v>
          </cell>
          <cell r="G31">
            <v>14.83</v>
          </cell>
          <cell r="H31">
            <v>74</v>
          </cell>
        </row>
        <row r="32">
          <cell r="F32">
            <v>55.44</v>
          </cell>
          <cell r="G32">
            <v>72.97</v>
          </cell>
        </row>
        <row r="33">
          <cell r="F33">
            <v>4.87</v>
          </cell>
          <cell r="G33">
            <v>4.5037700000000003</v>
          </cell>
        </row>
        <row r="34">
          <cell r="F34">
            <v>0.6</v>
          </cell>
          <cell r="G34">
            <v>0.56072999999999995</v>
          </cell>
        </row>
        <row r="35">
          <cell r="F35">
            <v>8.59</v>
          </cell>
          <cell r="G35">
            <v>9.8809000000000005</v>
          </cell>
        </row>
        <row r="36">
          <cell r="F36">
            <v>1.8</v>
          </cell>
          <cell r="G36">
            <v>6.2277500000000003</v>
          </cell>
        </row>
        <row r="37">
          <cell r="F37">
            <v>2</v>
          </cell>
          <cell r="G37">
            <v>3.3378399999999999</v>
          </cell>
        </row>
        <row r="38">
          <cell r="F38">
            <v>2.0481600000000002</v>
          </cell>
          <cell r="G38">
            <v>2.17422</v>
          </cell>
        </row>
        <row r="39">
          <cell r="G39">
            <v>6.18</v>
          </cell>
        </row>
        <row r="40">
          <cell r="G40">
            <v>0.21</v>
          </cell>
        </row>
        <row r="41">
          <cell r="G41">
            <v>26.64</v>
          </cell>
        </row>
        <row r="51">
          <cell r="F51">
            <v>326.50815999999998</v>
          </cell>
        </row>
        <row r="62">
          <cell r="C62">
            <v>24.71</v>
          </cell>
        </row>
        <row r="77">
          <cell r="I77">
            <v>223.98582999999999</v>
          </cell>
        </row>
      </sheetData>
      <sheetData sheetId="43"/>
      <sheetData sheetId="44"/>
      <sheetData sheetId="45"/>
      <sheetData sheetId="46">
        <row r="105">
          <cell r="BC105">
            <v>2.7848275799999995</v>
          </cell>
        </row>
      </sheetData>
      <sheetData sheetId="47"/>
      <sheetData sheetId="49"/>
      <sheetData sheetId="50">
        <row r="5">
          <cell r="AF5">
            <v>3.08</v>
          </cell>
        </row>
        <row r="7">
          <cell r="AF7">
            <v>0</v>
          </cell>
        </row>
        <row r="23">
          <cell r="AF23">
            <v>4.2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328.2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8"/>
  <sheetViews>
    <sheetView showGridLines="0" tabSelected="1" view="pageBreakPreview" topLeftCell="A71" zoomScale="50" zoomScaleSheetLayoutView="50" workbookViewId="0">
      <selection activeCell="D63" sqref="D63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44394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44395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8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44394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36.520899999999997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28.8</v>
      </c>
      <c r="G20" s="73">
        <f>'[1]Form-1_AnticipatedVsActual_BI'!G10</f>
        <v>28.77</v>
      </c>
      <c r="H20" s="74">
        <f>'[1]Form-1_AnticipatedVsActual_BI'!H10</f>
        <v>122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30.72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15.869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3.23</v>
      </c>
      <c r="G23" s="84">
        <f>'[1]Form-1_AnticipatedVsActual_BI'!G13</f>
        <v>5.85</v>
      </c>
      <c r="H23" s="86">
        <f>'[1]Form-1_AnticipatedVsActual_BI'!H13</f>
        <v>31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5.2190000000000003</v>
      </c>
      <c r="H24" s="88">
        <f>'[1]Form-1_AnticipatedVsActual_BI'!H14</f>
        <v>22.8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2.7225000000000001</v>
      </c>
      <c r="H25" s="86">
        <f>'[1]Form-1_AnticipatedVsActual_BI'!H15</f>
        <v>12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2.657</v>
      </c>
      <c r="H26" s="88">
        <f>'[1]Form-1_AnticipatedVsActual_BI'!H16</f>
        <v>12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2.9411999999999998</v>
      </c>
      <c r="H27" s="88">
        <f>'[1]Form-1_AnticipatedVsActual_BI'!H17</f>
        <v>12.7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0.67400000000000004</v>
      </c>
      <c r="H28" s="88">
        <f>'[1]Form-1_AnticipatedVsActual_BI'!H18</f>
        <v>3.7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2.3665699999999998</v>
      </c>
      <c r="H29" s="88">
        <f>'[1]Form-1_AnticipatedVsActual_BI'!H19</f>
        <v>10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1.4790000000000001</v>
      </c>
      <c r="H30" s="81">
        <f>'[1]Form-1_AnticipatedVsActual_BI'!H20</f>
        <v>6.2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0.42949999999999999</v>
      </c>
      <c r="H31" s="88">
        <f>'[1]Form-1_AnticipatedVsActual_BI'!H21</f>
        <v>3.5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170.41436772799997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1.82</v>
      </c>
      <c r="G32" s="84">
        <f>'[1]Form-1_AnticipatedVsActual_BI'!G22</f>
        <v>1.91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93.29</v>
      </c>
      <c r="G33" s="95">
        <f>SUM(G20:G32)</f>
        <v>101.60776999999997</v>
      </c>
      <c r="H33" s="96"/>
      <c r="I33" s="97"/>
      <c r="J33" s="87"/>
      <c r="K33" s="91" t="s">
        <v>44</v>
      </c>
      <c r="L33" s="91"/>
      <c r="N33" s="92">
        <f>G33+G44+G42+I45</f>
        <v>252.31672999999995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69.811279999999996</v>
      </c>
      <c r="H36" s="116">
        <f>'[1]Form-1_AnticipatedVsActual_BI'!$H$28</f>
        <v>330</v>
      </c>
      <c r="I36" s="117">
        <f>'[1]Form-1_AnticipatedVsActual_BI'!$G$28</f>
        <v>79.331000000000003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9.5197199999999995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4.6079999999999997</v>
      </c>
      <c r="G38" s="127">
        <f>I38*0.2</f>
        <v>4.8640000000000008</v>
      </c>
      <c r="H38" s="127">
        <f>'[1]Form-1_AnticipatedVsActual_BI'!$H$29</f>
        <v>102.4</v>
      </c>
      <c r="I38" s="128">
        <f>'[1]Form-1_AnticipatedVsActual_BI'!$G$29</f>
        <v>24.32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65.301631999999998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12.51</v>
      </c>
      <c r="G42" s="89">
        <f>'[1]Form-1_AnticipatedVsActual_BI'!G30*(0.9925)</f>
        <v>14.58975</v>
      </c>
      <c r="H42" s="86">
        <f>'[1]Form-1_AnticipatedVsActual_BI'!H30</f>
        <v>70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10.28</v>
      </c>
      <c r="G43" s="89">
        <f>'[1]Form-1_AnticipatedVsActual_BI'!G31*(0.9925)</f>
        <v>14.718775000000001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57.599999999999994</v>
      </c>
      <c r="G44" s="137">
        <f>'[1]Form-1_AnticipatedVsActual_BI'!G24+'[1]Form-1_AnticipatedVsActual_BI'!G25+'[1]Form-1_AnticipatedVsActual_BI'!G32</f>
        <v>76.403999999999996</v>
      </c>
      <c r="H44" s="81"/>
      <c r="I44" s="138"/>
      <c r="J44" s="87"/>
    </row>
    <row r="45" spans="1:14" ht="46.8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7.0143677280000007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5.1993929150000007</v>
      </c>
      <c r="H45" s="81">
        <v>55</v>
      </c>
      <c r="I45" s="142">
        <f>SUM('[1]Form-1_AnticipatedVsActual_BI'!G33:G49)</f>
        <v>59.715209999999999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101.60776999999997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79.331000000000003</v>
      </c>
      <c r="E48" s="162"/>
      <c r="F48" s="163" t="s">
        <v>73</v>
      </c>
      <c r="G48" s="164" t="s">
        <v>74</v>
      </c>
      <c r="H48" s="165">
        <f>ABS('[1]Report_Daily Hrly Load Sheet '!AB101/100)</f>
        <v>1.7375</v>
      </c>
      <c r="I48" s="41">
        <f>ABS('[1]Report_Daily Hrly Load Sheet '!AC101/100)</f>
        <v>1.7375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0.65865499999999999</v>
      </c>
      <c r="E49" s="168"/>
      <c r="F49" s="163"/>
      <c r="G49" s="169" t="s">
        <v>76</v>
      </c>
      <c r="H49" s="170">
        <f>ABS('[1]Report_Daily Hrly Load Sheet '!AB102/100)</f>
        <v>0.42499999999999999</v>
      </c>
      <c r="I49" s="171">
        <f>ABS('[1]Report_Daily Hrly Load Sheet '!AC102/100)</f>
        <v>0.42499999999999999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76.403999999999996</v>
      </c>
      <c r="E50" s="168"/>
      <c r="F50" s="172"/>
      <c r="G50" s="173" t="str">
        <f>"IEX DAM Rate Rs. "&amp;'[1]Form-6_ImportExport'!AF23&amp; " &amp; TAM Rate "&amp;'[1]Form-6_ImportExport'!AF24 &amp;"/kwh"</f>
        <v>IEX DAM Rate Rs. 4.2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0.62380000000000013</v>
      </c>
      <c r="E51" s="168"/>
      <c r="F51" s="177"/>
      <c r="G51" s="130" t="s">
        <v>78</v>
      </c>
      <c r="H51" s="130"/>
      <c r="I51" s="178">
        <f>I48+I49</f>
        <v>2.1625000000000001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1.2229000000000001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354.97514837250003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10.063392915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24.71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648.9728662875001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292.22593620000026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139.0264</v>
      </c>
    </row>
    <row r="58" spans="1:19" ht="73.8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Rs.3.08</v>
      </c>
      <c r="C58" s="183"/>
      <c r="D58" s="88">
        <f>[1]Report_GoHP!$CP$101</f>
        <v>126.90874999999994</v>
      </c>
      <c r="E58" s="184"/>
      <c r="F58" s="153" t="s">
        <v>86</v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158.04929999999985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48</v>
      </c>
      <c r="I60" s="41">
        <f>'[1]Report_Daily Hrly Load Sheet '!AC105/100</f>
        <v>48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7.2678862000004756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18.354299999999981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-2.4752404331199944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15.6</v>
      </c>
      <c r="I63" s="41">
        <f>'[1]Report_Daily Hrly Load Sheet '!AC115/100</f>
        <v>15.6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</f>
        <v>519.58887585438015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81.599999999999994</v>
      </c>
      <c r="I66" s="41">
        <f>'[1]Report_Daily Hrly Load Sheet '!AC118/100</f>
        <v>81.599999999999994</v>
      </c>
      <c r="J66" s="180"/>
      <c r="K66" s="200">
        <f>I71-155.701</f>
        <v>33.487899999999996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6.2750000000000004</v>
      </c>
      <c r="D68" s="84">
        <f>'[1]Report_Daily Hrly Load Sheet '!AC88/100</f>
        <v>6.0986725000000002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189.18889999999999</v>
      </c>
      <c r="I71" s="207">
        <f>SUM(I48:I49,I52:I70)</f>
        <v>189.18889999999999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336.49864835438018</v>
      </c>
      <c r="J72" s="213"/>
      <c r="K72" s="208">
        <f>[1]Report_Actual_RTD!BC102</f>
        <v>49.87</v>
      </c>
      <c r="L72" s="208" t="str">
        <f>MID([1]Report_Actual_RTD!BA102,7,7)</f>
        <v>19.30</v>
      </c>
      <c r="M72" s="208">
        <f>[1]Report_Actual_RTD!BD102</f>
        <v>0</v>
      </c>
      <c r="N72" s="208">
        <f>[1]Report_Actual_RTD!BF102</f>
        <v>25.589999999999975</v>
      </c>
      <c r="O72" s="209">
        <f>[1]Report_Actual_RTD!BG102</f>
        <v>50.1</v>
      </c>
      <c r="P72" s="209" t="str">
        <f>MID([1]Report_Actual_RTD!BA101,7,7)</f>
        <v>09.45</v>
      </c>
      <c r="Q72" s="209">
        <f>[1]Report_Actual_RTD!BH102</f>
        <v>110.04</v>
      </c>
      <c r="R72" s="209">
        <f>[1]Report_Actual_RTD!BJ102</f>
        <v>0</v>
      </c>
      <c r="S72" s="210">
        <f>I78</f>
        <v>50.022083333333342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337.28030000000001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-0.78165164561983147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2.69 , 0.83 &amp; 13.28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0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337.28030000000001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 at 09.45 Hrs, Min.Freq. 49.87 at 19.30 Hrs)</v>
      </c>
      <c r="G78" s="215"/>
      <c r="H78" s="154"/>
      <c r="I78" s="41">
        <f>[1]Report_Actual_RTD!$C$101</f>
        <v>50.022083333333342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09.15 Hrs.) </v>
      </c>
      <c r="G79" s="211"/>
      <c r="H79" s="211"/>
      <c r="I79" s="217">
        <f>[1]Report_Actual_RTD!$B$104</f>
        <v>1598.38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04.45 Hrs.) </v>
      </c>
      <c r="G80" s="211"/>
      <c r="H80" s="211"/>
      <c r="I80" s="217">
        <f>[1]Report_Actual_RTD!$B$106</f>
        <v>1248.9000000000001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13.835117999999996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6.2750000000000004</v>
      </c>
      <c r="D83" s="227">
        <f>SUM(D66:D82)</f>
        <v>6.0986725000000002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94.71 Lacs,  Avg. Rate: 8.75)</v>
      </c>
      <c r="H83" s="231"/>
      <c r="I83" s="171">
        <f>I81+I82</f>
        <v>13.835117999999996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2.7848275799999995</v>
      </c>
      <c r="E84" s="232"/>
      <c r="F84" s="233" t="s">
        <v>118</v>
      </c>
      <c r="G84" s="234"/>
      <c r="H84" s="234"/>
      <c r="I84" s="235">
        <f>'[1]Form-1_AnticipatedVsActual_BI'!I77</f>
        <v>223.98582999999999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516.80404827438019</v>
      </c>
      <c r="E85" s="232"/>
      <c r="F85" s="236"/>
      <c r="G85" s="237"/>
      <c r="H85" s="237"/>
      <c r="I85" s="238"/>
      <c r="J85" s="225"/>
    </row>
    <row r="86" spans="1:19" ht="13.8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8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8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258.00142499999998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354.97514837250003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24.71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126.90874999999994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-2.4752404331199944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-0.78165164561983147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258.00142499999998</v>
      </c>
      <c r="C121" s="302">
        <f>$I$73</f>
        <v>337.28030000000001</v>
      </c>
      <c r="D121" s="303">
        <f>$I$79</f>
        <v>1598.38</v>
      </c>
      <c r="E121" s="302">
        <f>SUM(I58:I63)</f>
        <v>63.6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2021-07-17T20:39:42Z</dcterms:created>
  <dcterms:modified xsi:type="dcterms:W3CDTF">2021-07-17T20:39:52Z</dcterms:modified>
</cp:coreProperties>
</file>