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STATEvsCONT. JULY " sheetId="1" r:id="rId1"/>
  </sheets>
  <definedNames>
    <definedName name="_xlnm.Print_Area" localSheetId="0">'STATEvsCONT. JULY '!$A$1:$S$62</definedName>
  </definedNames>
  <calcPr calcId="125725"/>
</workbook>
</file>

<file path=xl/calcChain.xml><?xml version="1.0" encoding="utf-8"?>
<calcChain xmlns="http://schemas.openxmlformats.org/spreadsheetml/2006/main">
  <c r="S61" i="1"/>
  <c r="R61"/>
  <c r="N61"/>
  <c r="M61"/>
  <c r="L61"/>
  <c r="K61"/>
  <c r="J61"/>
  <c r="I61"/>
  <c r="E61"/>
  <c r="D61"/>
  <c r="C61"/>
  <c r="B61"/>
  <c r="S60"/>
  <c r="R60"/>
  <c r="N60"/>
  <c r="M60"/>
  <c r="L60"/>
  <c r="K60"/>
  <c r="J60"/>
  <c r="I60"/>
  <c r="E60"/>
  <c r="D60"/>
  <c r="C60"/>
  <c r="B60"/>
  <c r="M59"/>
  <c r="P62" s="1"/>
  <c r="L59"/>
  <c r="J59"/>
  <c r="I59"/>
  <c r="O62" s="1"/>
  <c r="D59"/>
  <c r="B59"/>
  <c r="F62" s="1"/>
  <c r="S58"/>
  <c r="R58"/>
  <c r="N58"/>
  <c r="M58"/>
  <c r="L58"/>
  <c r="K58"/>
  <c r="J58"/>
  <c r="I58"/>
  <c r="E58"/>
  <c r="D58"/>
  <c r="C58"/>
  <c r="B58"/>
  <c r="Q56"/>
  <c r="P56"/>
  <c r="O56"/>
  <c r="G56"/>
  <c r="F56"/>
  <c r="Q55"/>
  <c r="P55"/>
  <c r="O55"/>
  <c r="G55"/>
  <c r="F55"/>
  <c r="Q54"/>
  <c r="P54"/>
  <c r="O54"/>
  <c r="G54"/>
  <c r="F54"/>
  <c r="Q53"/>
  <c r="P53"/>
  <c r="O53"/>
  <c r="G53"/>
  <c r="F53"/>
  <c r="Q52"/>
  <c r="P52"/>
  <c r="O52"/>
  <c r="G52"/>
  <c r="F52"/>
  <c r="Q51"/>
  <c r="P51"/>
  <c r="O51"/>
  <c r="G51"/>
  <c r="F51"/>
  <c r="Q50"/>
  <c r="P50"/>
  <c r="O50"/>
  <c r="G50"/>
  <c r="F50"/>
  <c r="Q49"/>
  <c r="P49"/>
  <c r="O49"/>
  <c r="G49"/>
  <c r="F49"/>
  <c r="Q48"/>
  <c r="P48"/>
  <c r="O48"/>
  <c r="G48"/>
  <c r="F48"/>
  <c r="Q47"/>
  <c r="P47"/>
  <c r="O47"/>
  <c r="G47"/>
  <c r="F47"/>
  <c r="Q46"/>
  <c r="P46"/>
  <c r="O46"/>
  <c r="G46"/>
  <c r="F46"/>
  <c r="Q45"/>
  <c r="P45"/>
  <c r="O45"/>
  <c r="G45"/>
  <c r="F45"/>
  <c r="Q44"/>
  <c r="P44"/>
  <c r="O44"/>
  <c r="G44"/>
  <c r="F44"/>
  <c r="Q43"/>
  <c r="P43"/>
  <c r="O43"/>
  <c r="G43"/>
  <c r="F43"/>
  <c r="Q42"/>
  <c r="P42"/>
  <c r="O42"/>
  <c r="G42"/>
  <c r="F42"/>
  <c r="Q41"/>
  <c r="P41"/>
  <c r="O41"/>
  <c r="G41"/>
  <c r="F41"/>
  <c r="Q40"/>
  <c r="P40"/>
  <c r="O40"/>
  <c r="G40"/>
  <c r="F40"/>
  <c r="Q39"/>
  <c r="P39"/>
  <c r="O39"/>
  <c r="G39"/>
  <c r="F39"/>
  <c r="Q38"/>
  <c r="P38"/>
  <c r="O38"/>
  <c r="G38"/>
  <c r="F38"/>
  <c r="Q37"/>
  <c r="P37"/>
  <c r="O37"/>
  <c r="G37"/>
  <c r="F37"/>
  <c r="Q36"/>
  <c r="P36"/>
  <c r="O36"/>
  <c r="G36"/>
  <c r="F36"/>
  <c r="Q35"/>
  <c r="P35"/>
  <c r="O35"/>
  <c r="G35"/>
  <c r="F35"/>
  <c r="Q34"/>
  <c r="P34"/>
  <c r="O34"/>
  <c r="G34"/>
  <c r="F34"/>
  <c r="Q33"/>
  <c r="P33"/>
  <c r="O33"/>
  <c r="G33"/>
  <c r="F33"/>
  <c r="Q32"/>
  <c r="P32"/>
  <c r="O32"/>
  <c r="G32"/>
  <c r="F32"/>
  <c r="Q31"/>
  <c r="P31"/>
  <c r="O31"/>
  <c r="G31"/>
  <c r="F31"/>
  <c r="Q30"/>
  <c r="P30"/>
  <c r="O30"/>
  <c r="G30"/>
  <c r="F30"/>
  <c r="Q29"/>
  <c r="P29"/>
  <c r="O29"/>
  <c r="G29"/>
  <c r="F29"/>
  <c r="Q28"/>
  <c r="P28"/>
  <c r="O28"/>
  <c r="G28"/>
  <c r="F28"/>
  <c r="Q27"/>
  <c r="P27"/>
  <c r="O27"/>
  <c r="G27"/>
  <c r="F27"/>
  <c r="Q22"/>
  <c r="G22"/>
  <c r="S21"/>
  <c r="R21"/>
  <c r="N21"/>
  <c r="M21"/>
  <c r="L21"/>
  <c r="K21"/>
  <c r="J21"/>
  <c r="I21"/>
  <c r="E21"/>
  <c r="D21"/>
  <c r="C21"/>
  <c r="B21"/>
  <c r="S20"/>
  <c r="R20"/>
  <c r="Q20"/>
  <c r="M20"/>
  <c r="L20"/>
  <c r="K20"/>
  <c r="J20"/>
  <c r="I20"/>
  <c r="E20"/>
  <c r="D20"/>
  <c r="C20"/>
  <c r="B20"/>
  <c r="S19"/>
  <c r="R19"/>
  <c r="Q19"/>
  <c r="M19"/>
  <c r="P22" s="1"/>
  <c r="L19"/>
  <c r="O22" s="1"/>
  <c r="K19"/>
  <c r="J19"/>
  <c r="I19"/>
  <c r="E19"/>
  <c r="D19"/>
  <c r="F22" s="1"/>
  <c r="C19"/>
  <c r="B19"/>
  <c r="S18"/>
  <c r="R18"/>
  <c r="N18"/>
  <c r="M18"/>
  <c r="L18"/>
  <c r="K18"/>
  <c r="J18"/>
  <c r="I18"/>
  <c r="E18"/>
  <c r="D18"/>
  <c r="C18"/>
  <c r="B18"/>
  <c r="Q17"/>
  <c r="P17"/>
  <c r="O17"/>
  <c r="G17"/>
  <c r="F17"/>
  <c r="Q16"/>
  <c r="P16"/>
  <c r="O16"/>
  <c r="G16"/>
  <c r="F16"/>
  <c r="Q15"/>
  <c r="P15"/>
  <c r="O15"/>
  <c r="G15"/>
  <c r="F15"/>
  <c r="Q14"/>
  <c r="P14"/>
  <c r="O14"/>
  <c r="G14"/>
  <c r="F14"/>
  <c r="Q13"/>
  <c r="P13"/>
  <c r="O13"/>
  <c r="G13"/>
  <c r="F13"/>
  <c r="Q12"/>
  <c r="P12"/>
  <c r="O12"/>
  <c r="G12"/>
  <c r="F12"/>
  <c r="Q11"/>
  <c r="P11"/>
  <c r="O11"/>
  <c r="G11"/>
  <c r="F11"/>
  <c r="Q10"/>
  <c r="P10"/>
  <c r="O10"/>
  <c r="G10"/>
  <c r="F10"/>
  <c r="Q9"/>
  <c r="P9"/>
  <c r="O9"/>
  <c r="G9"/>
  <c r="F9"/>
  <c r="Q8"/>
  <c r="P8"/>
  <c r="O8"/>
  <c r="G8"/>
  <c r="F8"/>
  <c r="Q7"/>
  <c r="P7"/>
  <c r="O7"/>
  <c r="G7"/>
  <c r="F7"/>
  <c r="Q6"/>
  <c r="P20" s="1"/>
  <c r="P6"/>
  <c r="P21" s="1"/>
  <c r="O6"/>
  <c r="N20" s="1"/>
  <c r="G6"/>
  <c r="G18" s="1"/>
  <c r="F6"/>
  <c r="F18" s="1"/>
  <c r="P19" l="1"/>
  <c r="N19"/>
  <c r="G21"/>
  <c r="Q21"/>
  <c r="F21"/>
</calcChain>
</file>

<file path=xl/sharedStrings.xml><?xml version="1.0" encoding="utf-8"?>
<sst xmlns="http://schemas.openxmlformats.org/spreadsheetml/2006/main" count="147" uniqueCount="80">
  <si>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</si>
  <si>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</si>
  <si>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</si>
  <si>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</si>
  <si>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</si>
  <si>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</si>
  <si>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2020-21</t>
  </si>
  <si>
    <t>2021-22</t>
  </si>
  <si>
    <t>% Rise/Fall</t>
  </si>
  <si>
    <t xml:space="preserve">2021-22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</si>
  <si>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</si>
  <si>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</si>
  <si>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</si>
  <si>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</si>
  <si>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</si>
  <si>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</si>
  <si>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</si>
  <si>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</si>
  <si>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</si>
  <si>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</si>
  <si>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</si>
  <si>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</si>
  <si>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</si>
  <si>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</si>
  <si>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</si>
  <si>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</si>
  <si>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</si>
  <si>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</si>
  <si>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</si>
  <si>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</si>
  <si>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</si>
  <si>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</si>
  <si>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</si>
  <si>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</si>
  <si>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</si>
  <si>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>-</t>
  </si>
  <si>
    <t xml:space="preserve">Total </t>
  </si>
  <si>
    <t>Min.</t>
  </si>
  <si>
    <t>Max.</t>
  </si>
  <si>
    <t>Overall % Rise/ Fall</t>
  </si>
  <si>
    <t>Comparison of June Month</t>
  </si>
  <si>
    <t xml:space="preserve">State (as a Whole) </t>
  </si>
  <si>
    <t>IEX Avg. Rate (Rs.)</t>
  </si>
  <si>
    <t>Peak Demand
(in MW)</t>
  </si>
  <si>
    <t xml:space="preserve">Energy Met </t>
  </si>
  <si>
    <t xml:space="preserve">IND      </t>
  </si>
  <si>
    <t xml:space="preserve">Peak  </t>
  </si>
  <si>
    <t>1st JULY</t>
  </si>
  <si>
    <t>2nd JULY</t>
  </si>
  <si>
    <t>3rd JULY</t>
  </si>
  <si>
    <t>4th JULY</t>
  </si>
  <si>
    <t>5th JULY</t>
  </si>
  <si>
    <t>6th JULY</t>
  </si>
  <si>
    <t>7th JULY</t>
  </si>
  <si>
    <t>8th JULY</t>
  </si>
  <si>
    <t>9th JULY</t>
  </si>
  <si>
    <t>10th JULY</t>
  </si>
  <si>
    <t>11th JULY</t>
  </si>
  <si>
    <t>12th JULY</t>
  </si>
  <si>
    <t>13th JULY</t>
  </si>
  <si>
    <t>14th JULY</t>
  </si>
  <si>
    <t>15th JULY</t>
  </si>
  <si>
    <t>16th JULY</t>
  </si>
  <si>
    <t>17th JULY</t>
  </si>
  <si>
    <t>18th JULY</t>
  </si>
  <si>
    <t>19th JULY</t>
  </si>
  <si>
    <t>20th JULY</t>
  </si>
  <si>
    <t>21st JULY</t>
  </si>
  <si>
    <t>22nd JULY</t>
  </si>
  <si>
    <t>23rd JULY</t>
  </si>
  <si>
    <t>24th JULY</t>
  </si>
  <si>
    <t>25th JULY</t>
  </si>
  <si>
    <t>26th JULY</t>
  </si>
  <si>
    <t>27th JULY</t>
  </si>
  <si>
    <t>28th JULY</t>
  </si>
  <si>
    <t>29th JULY</t>
  </si>
  <si>
    <t>30th JULY</t>
  </si>
  <si>
    <t>31st JULY</t>
  </si>
  <si>
    <t>Average per day</t>
  </si>
  <si>
    <t>Total (30 Days)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</si>
</sst>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dd\.mm\.yyyy;@"/>
    <numFmt numFmtId="166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42">
    <xf numFmtId="0" fontId="0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16" borderId="2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4" fillId="0" borderId="0" xfId="0" applyFont="1"/>
    <xf numFmtId="0" fontId="5" fillId="17" borderId="5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 wrapText="1"/>
    </xf>
    <xf numFmtId="2" fontId="7" fillId="18" borderId="6" xfId="0" applyNumberFormat="1" applyFont="1" applyFill="1" applyBorder="1" applyAlignment="1">
      <alignment horizontal="center" vertical="center"/>
    </xf>
    <xf numFmtId="2" fontId="7" fillId="19" borderId="6" xfId="0" applyNumberFormat="1" applyFont="1" applyFill="1" applyBorder="1" applyAlignment="1">
      <alignment horizontal="center" vertical="center"/>
    </xf>
    <xf numFmtId="0" fontId="8" fillId="19" borderId="6" xfId="0" applyFont="1" applyFill="1" applyBorder="1" applyAlignment="1">
      <alignment horizontal="center" vertical="center" wrapText="1"/>
    </xf>
    <xf numFmtId="0" fontId="8" fillId="19" borderId="7" xfId="0" applyFont="1" applyFill="1" applyBorder="1" applyAlignment="1">
      <alignment horizontal="center" vertical="center" wrapText="1"/>
    </xf>
    <xf numFmtId="0" fontId="9" fillId="0" borderId="0" xfId="0" applyFont="1"/>
    <xf numFmtId="2" fontId="8" fillId="17" borderId="6" xfId="0" applyNumberFormat="1" applyFont="1" applyFill="1" applyBorder="1" applyAlignment="1">
      <alignment horizontal="center" vertical="center"/>
    </xf>
    <xf numFmtId="2" fontId="8" fillId="17" borderId="6" xfId="0" applyNumberFormat="1" applyFont="1" applyFill="1" applyBorder="1" applyAlignment="1">
      <alignment horizontal="center" vertical="center"/>
    </xf>
    <xf numFmtId="2" fontId="8" fillId="18" borderId="6" xfId="0" applyNumberFormat="1" applyFont="1" applyFill="1" applyBorder="1" applyAlignment="1">
      <alignment horizontal="center" vertical="center"/>
    </xf>
    <xf numFmtId="2" fontId="8" fillId="19" borderId="6" xfId="0" applyNumberFormat="1" applyFont="1" applyFill="1" applyBorder="1" applyAlignment="1">
      <alignment horizontal="center" vertical="center"/>
    </xf>
    <xf numFmtId="2" fontId="8" fillId="19" borderId="6" xfId="0" applyNumberFormat="1" applyFont="1" applyFill="1" applyBorder="1" applyAlignment="1">
      <alignment horizontal="center"/>
    </xf>
    <xf numFmtId="0" fontId="10" fillId="17" borderId="6" xfId="0" applyFont="1" applyFill="1" applyBorder="1" applyAlignment="1">
      <alignment horizontal="center" vertical="center" wrapText="1"/>
    </xf>
    <xf numFmtId="0" fontId="10" fillId="17" borderId="6" xfId="0" applyFont="1" applyFill="1" applyBorder="1" applyAlignment="1">
      <alignment horizontal="center" vertical="center"/>
    </xf>
    <xf numFmtId="0" fontId="5" fillId="18" borderId="6" xfId="0" applyFont="1" applyFill="1" applyBorder="1"/>
    <xf numFmtId="0" fontId="8" fillId="19" borderId="6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/>
    </xf>
    <xf numFmtId="0" fontId="8" fillId="19" borderId="7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/>
    </xf>
    <xf numFmtId="1" fontId="8" fillId="17" borderId="6" xfId="0" applyNumberFormat="1" applyFont="1" applyFill="1" applyBorder="1" applyAlignment="1">
      <alignment horizontal="center" vertical="center"/>
    </xf>
    <xf numFmtId="1" fontId="8" fillId="19" borderId="6" xfId="0" applyNumberFormat="1" applyFont="1" applyFill="1" applyBorder="1" applyAlignment="1">
      <alignment horizontal="center" vertical="center"/>
    </xf>
    <xf numFmtId="1" fontId="8" fillId="19" borderId="7" xfId="0" applyNumberFormat="1" applyFont="1" applyFill="1" applyBorder="1" applyAlignment="1">
      <alignment horizontal="center" vertical="center"/>
    </xf>
    <xf numFmtId="2" fontId="11" fillId="17" borderId="6" xfId="0" applyNumberFormat="1" applyFont="1" applyFill="1" applyBorder="1" applyAlignment="1">
      <alignment horizontal="center" vertical="center"/>
    </xf>
    <xf numFmtId="2" fontId="11" fillId="17" borderId="6" xfId="0" applyNumberFormat="1" applyFont="1" applyFill="1" applyBorder="1" applyAlignment="1">
      <alignment horizontal="center"/>
    </xf>
    <xf numFmtId="0" fontId="11" fillId="18" borderId="6" xfId="0" applyFont="1" applyFill="1" applyBorder="1" applyAlignment="1">
      <alignment horizontal="center"/>
    </xf>
    <xf numFmtId="2" fontId="11" fillId="19" borderId="6" xfId="0" applyNumberFormat="1" applyFont="1" applyFill="1" applyBorder="1" applyAlignment="1">
      <alignment horizontal="center" vertical="center"/>
    </xf>
    <xf numFmtId="2" fontId="11" fillId="19" borderId="6" xfId="0" applyNumberFormat="1" applyFont="1" applyFill="1" applyBorder="1" applyAlignment="1">
      <alignment horizontal="center"/>
    </xf>
    <xf numFmtId="2" fontId="11" fillId="19" borderId="7" xfId="0" applyNumberFormat="1" applyFont="1" applyFill="1" applyBorder="1" applyAlignment="1">
      <alignment horizontal="center"/>
    </xf>
    <xf numFmtId="2" fontId="12" fillId="17" borderId="6" xfId="0" applyNumberFormat="1" applyFont="1" applyFill="1" applyBorder="1" applyAlignment="1">
      <alignment horizontal="center" vertical="center"/>
    </xf>
    <xf numFmtId="2" fontId="11" fillId="17" borderId="6" xfId="0" applyNumberFormat="1" applyFont="1" applyFill="1" applyBorder="1" applyAlignment="1">
      <alignment horizontal="center" vertical="top"/>
    </xf>
    <xf numFmtId="2" fontId="10" fillId="17" borderId="6" xfId="0" applyNumberFormat="1" applyFont="1" applyFill="1" applyBorder="1" applyAlignment="1">
      <alignment horizontal="center" vertical="center"/>
    </xf>
    <xf numFmtId="0" fontId="8" fillId="18" borderId="6" xfId="0" applyFont="1" applyFill="1" applyBorder="1" applyAlignment="1">
      <alignment horizontal="center"/>
    </xf>
    <xf numFmtId="164" fontId="8" fillId="19" borderId="6" xfId="0" applyNumberFormat="1" applyFont="1" applyFill="1" applyBorder="1" applyAlignment="1">
      <alignment horizontal="center" vertical="center"/>
    </xf>
    <xf numFmtId="2" fontId="8" fillId="19" borderId="6" xfId="0" applyNumberFormat="1" applyFont="1" applyFill="1" applyBorder="1" applyAlignment="1">
      <alignment horizontal="center" vertical="center"/>
    </xf>
    <xf numFmtId="2" fontId="8" fillId="19" borderId="7" xfId="0" applyNumberFormat="1" applyFont="1" applyFill="1" applyBorder="1" applyAlignment="1">
      <alignment horizontal="center" vertical="center"/>
    </xf>
    <xf numFmtId="0" fontId="8" fillId="19" borderId="7" xfId="0" applyFont="1" applyFill="1" applyBorder="1" applyAlignment="1">
      <alignment horizontal="center" vertical="center"/>
    </xf>
    <xf numFmtId="0" fontId="8" fillId="19" borderId="6" xfId="0" applyFont="1" applyFill="1" applyBorder="1" applyAlignment="1">
      <alignment horizontal="center"/>
    </xf>
    <xf numFmtId="2" fontId="8" fillId="19" borderId="6" xfId="0" applyNumberFormat="1" applyFont="1" applyFill="1" applyBorder="1" applyAlignment="1">
      <alignment horizontal="center"/>
    </xf>
    <xf numFmtId="2" fontId="8" fillId="19" borderId="7" xfId="0" applyNumberFormat="1" applyFont="1" applyFill="1" applyBorder="1" applyAlignment="1">
      <alignment horizontal="center"/>
    </xf>
    <xf numFmtId="0" fontId="13" fillId="17" borderId="5" xfId="0" applyFont="1" applyFill="1" applyBorder="1" applyAlignment="1">
      <alignment horizontal="center"/>
    </xf>
    <xf numFmtId="0" fontId="13" fillId="17" borderId="6" xfId="0" applyFont="1" applyFill="1" applyBorder="1" applyAlignment="1">
      <alignment horizontal="center"/>
    </xf>
    <xf numFmtId="0" fontId="11" fillId="19" borderId="6" xfId="0" applyFont="1" applyFill="1" applyBorder="1" applyAlignment="1">
      <alignment horizontal="center" vertical="center"/>
    </xf>
    <xf numFmtId="0" fontId="11" fillId="19" borderId="6" xfId="0" applyFont="1" applyFill="1" applyBorder="1" applyAlignment="1">
      <alignment horizontal="center"/>
    </xf>
    <xf numFmtId="0" fontId="11" fillId="19" borderId="7" xfId="0" applyFont="1" applyFill="1" applyBorder="1" applyAlignment="1">
      <alignment horizontal="center"/>
    </xf>
    <xf numFmtId="0" fontId="13" fillId="0" borderId="0" xfId="0" applyFont="1"/>
    <xf numFmtId="0" fontId="9" fillId="20" borderId="8" xfId="0" applyFont="1" applyFill="1" applyBorder="1" applyAlignment="1">
      <alignment horizontal="center"/>
    </xf>
    <xf numFmtId="0" fontId="9" fillId="20" borderId="9" xfId="0" applyFont="1" applyFill="1" applyBorder="1" applyAlignment="1">
      <alignment horizontal="center"/>
    </xf>
    <xf numFmtId="0" fontId="9" fillId="20" borderId="10" xfId="0" applyFont="1" applyFill="1" applyBorder="1" applyAlignment="1">
      <alignment horizontal="center"/>
    </xf>
    <xf numFmtId="0" fontId="9" fillId="18" borderId="6" xfId="0" applyFont="1" applyFill="1" applyBorder="1"/>
    <xf numFmtId="0" fontId="8" fillId="18" borderId="6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/>
    </xf>
    <xf numFmtId="0" fontId="11" fillId="18" borderId="6" xfId="0" applyFont="1" applyFill="1" applyBorder="1" applyAlignment="1">
      <alignment horizontal="center" vertical="center"/>
    </xf>
    <xf numFmtId="2" fontId="11" fillId="19" borderId="7" xfId="0" applyNumberFormat="1" applyFont="1" applyFill="1" applyBorder="1" applyAlignment="1">
      <alignment horizontal="center" vertical="center"/>
    </xf>
    <xf numFmtId="0" fontId="12" fillId="17" borderId="6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 wrapText="1"/>
    </xf>
    <xf numFmtId="0" fontId="11" fillId="19" borderId="6" xfId="0" applyFont="1" applyFill="1" applyBorder="1" applyAlignment="1">
      <alignment horizontal="center" vertical="center"/>
    </xf>
    <xf numFmtId="0" fontId="11" fillId="19" borderId="7" xfId="0" applyFont="1" applyFill="1" applyBorder="1" applyAlignment="1">
      <alignment horizontal="center" vertical="center"/>
    </xf>
    <xf numFmtId="0" fontId="13" fillId="21" borderId="11" xfId="0" applyFont="1" applyFill="1" applyBorder="1" applyAlignment="1">
      <alignment horizontal="center"/>
    </xf>
    <xf numFmtId="0" fontId="13" fillId="21" borderId="12" xfId="0" applyFont="1" applyFill="1" applyBorder="1" applyAlignment="1">
      <alignment horizontal="center"/>
    </xf>
    <xf numFmtId="2" fontId="10" fillId="21" borderId="12" xfId="0" applyNumberFormat="1" applyFont="1" applyFill="1" applyBorder="1" applyAlignment="1">
      <alignment horizontal="center" vertical="center"/>
    </xf>
    <xf numFmtId="0" fontId="5" fillId="21" borderId="12" xfId="0" applyFont="1" applyFill="1" applyBorder="1"/>
    <xf numFmtId="2" fontId="8" fillId="21" borderId="12" xfId="0" applyNumberFormat="1" applyFont="1" applyFill="1" applyBorder="1" applyAlignment="1">
      <alignment horizontal="center" vertical="center"/>
    </xf>
    <xf numFmtId="0" fontId="5" fillId="21" borderId="13" xfId="0" applyFont="1" applyFill="1" applyBorder="1"/>
  </cellXfs>
  <cellStyles count="1942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2" xfId="6"/>
    <cellStyle name="20% - Accent1 2 3" xfId="7"/>
    <cellStyle name="20% - Accent1 2 4" xfId="8"/>
    <cellStyle name="20% - Accent1 2 5" xfId="9"/>
    <cellStyle name="20% - Accent1 2 6" xfId="10"/>
    <cellStyle name="20% - Accent1 2 7" xfId="11"/>
    <cellStyle name="20% - Accent1 2 8" xfId="12"/>
    <cellStyle name="20% - Accent1 2 9" xfId="13"/>
    <cellStyle name="20% - Accent1 3" xfId="14"/>
    <cellStyle name="20% - Accent1 3 10" xfId="15"/>
    <cellStyle name="20% - Accent1 3 11" xfId="16"/>
    <cellStyle name="20% - Accent1 3 2" xfId="17"/>
    <cellStyle name="20% - Accent1 3 3" xfId="18"/>
    <cellStyle name="20% - Accent1 3 4" xfId="19"/>
    <cellStyle name="20% - Accent1 3 5" xfId="20"/>
    <cellStyle name="20% - Accent1 3 6" xfId="21"/>
    <cellStyle name="20% - Accent1 3 7" xfId="22"/>
    <cellStyle name="20% - Accent1 3 8" xfId="23"/>
    <cellStyle name="20% - Accent1 3 9" xfId="24"/>
    <cellStyle name="20% - Accent1 4" xfId="25"/>
    <cellStyle name="20% - Accent1 4 10" xfId="26"/>
    <cellStyle name="20% - Accent1 4 11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4 7" xfId="33"/>
    <cellStyle name="20% - Accent1 4 8" xfId="34"/>
    <cellStyle name="20% - Accent1 4 9" xfId="35"/>
    <cellStyle name="20% - Accent1 5" xfId="36"/>
    <cellStyle name="20% - Accent1 6" xfId="37"/>
    <cellStyle name="20% - Accent2 2" xfId="38"/>
    <cellStyle name="20% - Accent2 2 10" xfId="39"/>
    <cellStyle name="20% - Accent2 2 11" xfId="40"/>
    <cellStyle name="20% - Accent2 2 12" xfId="41"/>
    <cellStyle name="20% - Accent2 2 13" xfId="42"/>
    <cellStyle name="20% - Accent2 2 2" xfId="43"/>
    <cellStyle name="20% - Accent2 2 3" xfId="44"/>
    <cellStyle name="20% - Accent2 2 4" xfId="45"/>
    <cellStyle name="20% - Accent2 2 5" xfId="46"/>
    <cellStyle name="20% - Accent2 2 6" xfId="47"/>
    <cellStyle name="20% - Accent2 2 7" xfId="48"/>
    <cellStyle name="20% - Accent2 2 8" xfId="49"/>
    <cellStyle name="20% - Accent2 2 9" xfId="50"/>
    <cellStyle name="20% - Accent2 3" xfId="51"/>
    <cellStyle name="20% - Accent2 3 10" xfId="52"/>
    <cellStyle name="20% - Accent2 3 11" xfId="53"/>
    <cellStyle name="20% - Accent2 3 2" xfId="54"/>
    <cellStyle name="20% - Accent2 3 3" xfId="55"/>
    <cellStyle name="20% - Accent2 3 4" xfId="56"/>
    <cellStyle name="20% - Accent2 3 5" xfId="57"/>
    <cellStyle name="20% - Accent2 3 6" xfId="58"/>
    <cellStyle name="20% - Accent2 3 7" xfId="59"/>
    <cellStyle name="20% - Accent2 3 8" xfId="60"/>
    <cellStyle name="20% - Accent2 3 9" xfId="61"/>
    <cellStyle name="20% - Accent2 4" xfId="62"/>
    <cellStyle name="20% - Accent2 4 10" xfId="63"/>
    <cellStyle name="20% - Accent2 4 11" xfId="64"/>
    <cellStyle name="20% - Accent2 4 2" xfId="65"/>
    <cellStyle name="20% - Accent2 4 3" xfId="66"/>
    <cellStyle name="20% - Accent2 4 4" xfId="67"/>
    <cellStyle name="20% - Accent2 4 5" xfId="68"/>
    <cellStyle name="20% - Accent2 4 6" xfId="69"/>
    <cellStyle name="20% - Accent2 4 7" xfId="70"/>
    <cellStyle name="20% - Accent2 4 8" xfId="71"/>
    <cellStyle name="20% - Accent2 4 9" xfId="72"/>
    <cellStyle name="20% - Accent2 5" xfId="73"/>
    <cellStyle name="20% - Accent2 6" xfId="74"/>
    <cellStyle name="20% - Accent3 2" xfId="75"/>
    <cellStyle name="20% - Accent3 2 10" xfId="76"/>
    <cellStyle name="20% - Accent3 2 11" xfId="77"/>
    <cellStyle name="20% - Accent3 2 12" xfId="78"/>
    <cellStyle name="20% - Accent3 2 13" xfId="79"/>
    <cellStyle name="20% - Accent3 2 2" xfId="80"/>
    <cellStyle name="20% - Accent3 2 3" xfId="81"/>
    <cellStyle name="20% - Accent3 2 4" xfId="82"/>
    <cellStyle name="20% - Accent3 2 5" xfId="83"/>
    <cellStyle name="20% - Accent3 2 6" xfId="84"/>
    <cellStyle name="20% - Accent3 2 7" xfId="85"/>
    <cellStyle name="20% - Accent3 2 8" xfId="86"/>
    <cellStyle name="20% - Accent3 2 9" xfId="87"/>
    <cellStyle name="20% - Accent3 3" xfId="88"/>
    <cellStyle name="20% - Accent3 3 10" xfId="89"/>
    <cellStyle name="20% - Accent3 3 11" xfId="90"/>
    <cellStyle name="20% - Accent3 3 2" xfId="91"/>
    <cellStyle name="20% - Accent3 3 3" xfId="92"/>
    <cellStyle name="20% - Accent3 3 4" xfId="93"/>
    <cellStyle name="20% - Accent3 3 5" xfId="94"/>
    <cellStyle name="20% - Accent3 3 6" xfId="95"/>
    <cellStyle name="20% - Accent3 3 7" xfId="96"/>
    <cellStyle name="20% - Accent3 3 8" xfId="97"/>
    <cellStyle name="20% - Accent3 3 9" xfId="98"/>
    <cellStyle name="20% - Accent3 4" xfId="99"/>
    <cellStyle name="20% - Accent3 4 10" xfId="100"/>
    <cellStyle name="20% - Accent3 4 11" xfId="101"/>
    <cellStyle name="20% - Accent3 4 2" xfId="102"/>
    <cellStyle name="20% - Accent3 4 3" xfId="103"/>
    <cellStyle name="20% - Accent3 4 4" xfId="104"/>
    <cellStyle name="20% - Accent3 4 5" xfId="105"/>
    <cellStyle name="20% - Accent3 4 6" xfId="106"/>
    <cellStyle name="20% - Accent3 4 7" xfId="107"/>
    <cellStyle name="20% - Accent3 4 8" xfId="108"/>
    <cellStyle name="20% - Accent3 4 9" xfId="109"/>
    <cellStyle name="20% - Accent3 5" xfId="110"/>
    <cellStyle name="20% - Accent3 6" xfId="111"/>
    <cellStyle name="20% - Accent4 2" xfId="112"/>
    <cellStyle name="20% - Accent4 2 10" xfId="113"/>
    <cellStyle name="20% - Accent4 2 11" xfId="114"/>
    <cellStyle name="20% - Accent4 2 12" xfId="115"/>
    <cellStyle name="20% - Accent4 2 13" xfId="116"/>
    <cellStyle name="20% - Accent4 2 2" xfId="117"/>
    <cellStyle name="20% - Accent4 2 3" xfId="118"/>
    <cellStyle name="20% - Accent4 2 4" xfId="119"/>
    <cellStyle name="20% - Accent4 2 5" xfId="120"/>
    <cellStyle name="20% - Accent4 2 6" xfId="121"/>
    <cellStyle name="20% - Accent4 2 7" xfId="122"/>
    <cellStyle name="20% - Accent4 2 8" xfId="123"/>
    <cellStyle name="20% - Accent4 2 9" xfId="124"/>
    <cellStyle name="20% - Accent4 3" xfId="125"/>
    <cellStyle name="20% - Accent4 3 10" xfId="126"/>
    <cellStyle name="20% - Accent4 3 11" xfId="127"/>
    <cellStyle name="20% - Accent4 3 2" xfId="128"/>
    <cellStyle name="20% - Accent4 3 3" xfId="129"/>
    <cellStyle name="20% - Accent4 3 4" xfId="130"/>
    <cellStyle name="20% - Accent4 3 5" xfId="131"/>
    <cellStyle name="20% - Accent4 3 6" xfId="132"/>
    <cellStyle name="20% - Accent4 3 7" xfId="133"/>
    <cellStyle name="20% - Accent4 3 8" xfId="134"/>
    <cellStyle name="20% - Accent4 3 9" xfId="135"/>
    <cellStyle name="20% - Accent4 4" xfId="136"/>
    <cellStyle name="20% - Accent4 4 10" xfId="137"/>
    <cellStyle name="20% - Accent4 4 11" xfId="138"/>
    <cellStyle name="20% - Accent4 4 2" xfId="139"/>
    <cellStyle name="20% - Accent4 4 3" xfId="140"/>
    <cellStyle name="20% - Accent4 4 4" xfId="141"/>
    <cellStyle name="20% - Accent4 4 5" xfId="142"/>
    <cellStyle name="20% - Accent4 4 6" xfId="143"/>
    <cellStyle name="20% - Accent4 4 7" xfId="144"/>
    <cellStyle name="20% - Accent4 4 8" xfId="145"/>
    <cellStyle name="20% - Accent4 4 9" xfId="146"/>
    <cellStyle name="20% - Accent4 5" xfId="147"/>
    <cellStyle name="20% - Accent4 6" xfId="148"/>
    <cellStyle name="20% - Accent5 2" xfId="149"/>
    <cellStyle name="20% - Accent5 2 10" xfId="150"/>
    <cellStyle name="20% - Accent5 2 11" xfId="151"/>
    <cellStyle name="20% - Accent5 2 12" xfId="152"/>
    <cellStyle name="20% - Accent5 2 13" xfId="153"/>
    <cellStyle name="20% - Accent5 2 2" xfId="154"/>
    <cellStyle name="20% - Accent5 2 3" xfId="155"/>
    <cellStyle name="20% - Accent5 2 4" xfId="156"/>
    <cellStyle name="20% - Accent5 2 5" xfId="157"/>
    <cellStyle name="20% - Accent5 2 6" xfId="158"/>
    <cellStyle name="20% - Accent5 2 7" xfId="159"/>
    <cellStyle name="20% - Accent5 2 8" xfId="160"/>
    <cellStyle name="20% - Accent5 2 9" xfId="161"/>
    <cellStyle name="20% - Accent5 3" xfId="162"/>
    <cellStyle name="20% - Accent5 3 10" xfId="163"/>
    <cellStyle name="20% - Accent5 3 11" xfId="164"/>
    <cellStyle name="20% - Accent5 3 2" xfId="165"/>
    <cellStyle name="20% - Accent5 3 3" xfId="166"/>
    <cellStyle name="20% - Accent5 3 4" xfId="167"/>
    <cellStyle name="20% - Accent5 3 5" xfId="168"/>
    <cellStyle name="20% - Accent5 3 6" xfId="169"/>
    <cellStyle name="20% - Accent5 3 7" xfId="170"/>
    <cellStyle name="20% - Accent5 3 8" xfId="171"/>
    <cellStyle name="20% - Accent5 3 9" xfId="172"/>
    <cellStyle name="20% - Accent5 4" xfId="173"/>
    <cellStyle name="20% - Accent5 4 10" xfId="174"/>
    <cellStyle name="20% - Accent5 4 11" xfId="175"/>
    <cellStyle name="20% - Accent5 4 2" xfId="176"/>
    <cellStyle name="20% - Accent5 4 3" xfId="177"/>
    <cellStyle name="20% - Accent5 4 4" xfId="178"/>
    <cellStyle name="20% - Accent5 4 5" xfId="179"/>
    <cellStyle name="20% - Accent5 4 6" xfId="180"/>
    <cellStyle name="20% - Accent5 4 7" xfId="181"/>
    <cellStyle name="20% - Accent5 4 8" xfId="182"/>
    <cellStyle name="20% - Accent5 4 9" xfId="183"/>
    <cellStyle name="20% - Accent5 5" xfId="184"/>
    <cellStyle name="20% - Accent5 6" xfId="185"/>
    <cellStyle name="20% - Accent6 2" xfId="186"/>
    <cellStyle name="20% - Accent6 2 10" xfId="187"/>
    <cellStyle name="20% - Accent6 2 11" xfId="188"/>
    <cellStyle name="20% - Accent6 2 12" xfId="189"/>
    <cellStyle name="20% - Accent6 2 13" xfId="190"/>
    <cellStyle name="20% - Accent6 2 2" xfId="191"/>
    <cellStyle name="20% - Accent6 2 3" xfId="192"/>
    <cellStyle name="20% - Accent6 2 4" xfId="193"/>
    <cellStyle name="20% - Accent6 2 5" xfId="194"/>
    <cellStyle name="20% - Accent6 2 6" xfId="195"/>
    <cellStyle name="20% - Accent6 2 7" xfId="196"/>
    <cellStyle name="20% - Accent6 2 8" xfId="197"/>
    <cellStyle name="20% - Accent6 2 9" xfId="198"/>
    <cellStyle name="20% - Accent6 3" xfId="199"/>
    <cellStyle name="20% - Accent6 3 10" xfId="200"/>
    <cellStyle name="20% - Accent6 3 11" xfId="201"/>
    <cellStyle name="20% - Accent6 3 2" xfId="202"/>
    <cellStyle name="20% - Accent6 3 3" xfId="203"/>
    <cellStyle name="20% - Accent6 3 4" xfId="204"/>
    <cellStyle name="20% - Accent6 3 5" xfId="205"/>
    <cellStyle name="20% - Accent6 3 6" xfId="206"/>
    <cellStyle name="20% - Accent6 3 7" xfId="207"/>
    <cellStyle name="20% - Accent6 3 8" xfId="208"/>
    <cellStyle name="20% - Accent6 3 9" xfId="209"/>
    <cellStyle name="20% - Accent6 4" xfId="210"/>
    <cellStyle name="20% - Accent6 4 10" xfId="211"/>
    <cellStyle name="20% - Accent6 4 11" xfId="212"/>
    <cellStyle name="20% - Accent6 4 2" xfId="213"/>
    <cellStyle name="20% - Accent6 4 3" xfId="214"/>
    <cellStyle name="20% - Accent6 4 4" xfId="215"/>
    <cellStyle name="20% - Accent6 4 5" xfId="216"/>
    <cellStyle name="20% - Accent6 4 6" xfId="217"/>
    <cellStyle name="20% - Accent6 4 7" xfId="218"/>
    <cellStyle name="20% - Accent6 4 8" xfId="219"/>
    <cellStyle name="20% - Accent6 4 9" xfId="220"/>
    <cellStyle name="20% - Accent6 5" xfId="221"/>
    <cellStyle name="20% - Accent6 6" xfId="222"/>
    <cellStyle name="40% - Accent1 2" xfId="223"/>
    <cellStyle name="40% - Accent1 2 10" xfId="224"/>
    <cellStyle name="40% - Accent1 2 11" xfId="225"/>
    <cellStyle name="40% - Accent1 2 12" xfId="226"/>
    <cellStyle name="40% - Accent1 2 13" xfId="227"/>
    <cellStyle name="40% - Accent1 2 2" xfId="228"/>
    <cellStyle name="40% - Accent1 2 3" xfId="229"/>
    <cellStyle name="40% - Accent1 2 4" xfId="230"/>
    <cellStyle name="40% - Accent1 2 5" xfId="231"/>
    <cellStyle name="40% - Accent1 2 6" xfId="232"/>
    <cellStyle name="40% - Accent1 2 7" xfId="233"/>
    <cellStyle name="40% - Accent1 2 8" xfId="234"/>
    <cellStyle name="40% - Accent1 2 9" xfId="235"/>
    <cellStyle name="40% - Accent1 3" xfId="236"/>
    <cellStyle name="40% - Accent1 3 10" xfId="237"/>
    <cellStyle name="40% - Accent1 3 11" xfId="238"/>
    <cellStyle name="40% - Accent1 3 2" xfId="239"/>
    <cellStyle name="40% - Accent1 3 3" xfId="240"/>
    <cellStyle name="40% - Accent1 3 4" xfId="241"/>
    <cellStyle name="40% - Accent1 3 5" xfId="242"/>
    <cellStyle name="40% - Accent1 3 6" xfId="243"/>
    <cellStyle name="40% - Accent1 3 7" xfId="244"/>
    <cellStyle name="40% - Accent1 3 8" xfId="245"/>
    <cellStyle name="40% - Accent1 3 9" xfId="246"/>
    <cellStyle name="40% - Accent1 4" xfId="247"/>
    <cellStyle name="40% - Accent1 4 10" xfId="248"/>
    <cellStyle name="40% - Accent1 4 11" xfId="249"/>
    <cellStyle name="40% - Accent1 4 2" xfId="250"/>
    <cellStyle name="40% - Accent1 4 3" xfId="251"/>
    <cellStyle name="40% - Accent1 4 4" xfId="252"/>
    <cellStyle name="40% - Accent1 4 5" xfId="253"/>
    <cellStyle name="40% - Accent1 4 6" xfId="254"/>
    <cellStyle name="40% - Accent1 4 7" xfId="255"/>
    <cellStyle name="40% - Accent1 4 8" xfId="256"/>
    <cellStyle name="40% - Accent1 4 9" xfId="257"/>
    <cellStyle name="40% - Accent1 5" xfId="258"/>
    <cellStyle name="40% - Accent1 6" xfId="259"/>
    <cellStyle name="40% - Accent2 2" xfId="260"/>
    <cellStyle name="40% - Accent2 2 10" xfId="261"/>
    <cellStyle name="40% - Accent2 2 11" xfId="262"/>
    <cellStyle name="40% - Accent2 2 12" xfId="263"/>
    <cellStyle name="40% - Accent2 2 13" xfId="264"/>
    <cellStyle name="40% - Accent2 2 2" xfId="265"/>
    <cellStyle name="40% - Accent2 2 3" xfId="266"/>
    <cellStyle name="40% - Accent2 2 4" xfId="267"/>
    <cellStyle name="40% - Accent2 2 5" xfId="268"/>
    <cellStyle name="40% - Accent2 2 6" xfId="269"/>
    <cellStyle name="40% - Accent2 2 7" xfId="270"/>
    <cellStyle name="40% - Accent2 2 8" xfId="271"/>
    <cellStyle name="40% - Accent2 2 9" xfId="272"/>
    <cellStyle name="40% - Accent2 3" xfId="273"/>
    <cellStyle name="40% - Accent2 3 10" xfId="274"/>
    <cellStyle name="40% - Accent2 3 11" xfId="275"/>
    <cellStyle name="40% - Accent2 3 2" xfId="276"/>
    <cellStyle name="40% - Accent2 3 3" xfId="277"/>
    <cellStyle name="40% - Accent2 3 4" xfId="278"/>
    <cellStyle name="40% - Accent2 3 5" xfId="279"/>
    <cellStyle name="40% - Accent2 3 6" xfId="280"/>
    <cellStyle name="40% - Accent2 3 7" xfId="281"/>
    <cellStyle name="40% - Accent2 3 8" xfId="282"/>
    <cellStyle name="40% - Accent2 3 9" xfId="283"/>
    <cellStyle name="40% - Accent2 4" xfId="284"/>
    <cellStyle name="40% - Accent2 4 10" xfId="285"/>
    <cellStyle name="40% - Accent2 4 11" xfId="286"/>
    <cellStyle name="40% - Accent2 4 2" xfId="287"/>
    <cellStyle name="40% - Accent2 4 3" xfId="288"/>
    <cellStyle name="40% - Accent2 4 4" xfId="289"/>
    <cellStyle name="40% - Accent2 4 5" xfId="290"/>
    <cellStyle name="40% - Accent2 4 6" xfId="291"/>
    <cellStyle name="40% - Accent2 4 7" xfId="292"/>
    <cellStyle name="40% - Accent2 4 8" xfId="293"/>
    <cellStyle name="40% - Accent2 4 9" xfId="294"/>
    <cellStyle name="40% - Accent2 5" xfId="295"/>
    <cellStyle name="40% - Accent2 6" xfId="296"/>
    <cellStyle name="40% - Accent3 2" xfId="297"/>
    <cellStyle name="40% - Accent3 2 10" xfId="298"/>
    <cellStyle name="40% - Accent3 2 11" xfId="299"/>
    <cellStyle name="40% - Accent3 2 12" xfId="300"/>
    <cellStyle name="40% - Accent3 2 13" xfId="301"/>
    <cellStyle name="40% - Accent3 2 2" xfId="302"/>
    <cellStyle name="40% - Accent3 2 3" xfId="303"/>
    <cellStyle name="40% - Accent3 2 4" xfId="304"/>
    <cellStyle name="40% - Accent3 2 5" xfId="305"/>
    <cellStyle name="40% - Accent3 2 6" xfId="306"/>
    <cellStyle name="40% - Accent3 2 7" xfId="307"/>
    <cellStyle name="40% - Accent3 2 8" xfId="308"/>
    <cellStyle name="40% - Accent3 2 9" xfId="309"/>
    <cellStyle name="40% - Accent3 3" xfId="310"/>
    <cellStyle name="40% - Accent3 3 10" xfId="311"/>
    <cellStyle name="40% - Accent3 3 11" xfId="312"/>
    <cellStyle name="40% - Accent3 3 2" xfId="313"/>
    <cellStyle name="40% - Accent3 3 3" xfId="314"/>
    <cellStyle name="40% - Accent3 3 4" xfId="315"/>
    <cellStyle name="40% - Accent3 3 5" xfId="316"/>
    <cellStyle name="40% - Accent3 3 6" xfId="317"/>
    <cellStyle name="40% - Accent3 3 7" xfId="318"/>
    <cellStyle name="40% - Accent3 3 8" xfId="319"/>
    <cellStyle name="40% - Accent3 3 9" xfId="320"/>
    <cellStyle name="40% - Accent3 4" xfId="321"/>
    <cellStyle name="40% - Accent3 4 10" xfId="322"/>
    <cellStyle name="40% - Accent3 4 11" xfId="323"/>
    <cellStyle name="40% - Accent3 4 2" xfId="324"/>
    <cellStyle name="40% - Accent3 4 3" xfId="325"/>
    <cellStyle name="40% - Accent3 4 4" xfId="326"/>
    <cellStyle name="40% - Accent3 4 5" xfId="327"/>
    <cellStyle name="40% - Accent3 4 6" xfId="328"/>
    <cellStyle name="40% - Accent3 4 7" xfId="329"/>
    <cellStyle name="40% - Accent3 4 8" xfId="330"/>
    <cellStyle name="40% - Accent3 4 9" xfId="331"/>
    <cellStyle name="40% - Accent3 5" xfId="332"/>
    <cellStyle name="40% - Accent3 6" xfId="333"/>
    <cellStyle name="40% - Accent4 2" xfId="334"/>
    <cellStyle name="40% - Accent4 2 10" xfId="335"/>
    <cellStyle name="40% - Accent4 2 11" xfId="336"/>
    <cellStyle name="40% - Accent4 2 12" xfId="337"/>
    <cellStyle name="40% - Accent4 2 13" xfId="338"/>
    <cellStyle name="40% - Accent4 2 2" xfId="339"/>
    <cellStyle name="40% - Accent4 2 3" xfId="340"/>
    <cellStyle name="40% - Accent4 2 4" xfId="341"/>
    <cellStyle name="40% - Accent4 2 5" xfId="342"/>
    <cellStyle name="40% - Accent4 2 6" xfId="343"/>
    <cellStyle name="40% - Accent4 2 7" xfId="344"/>
    <cellStyle name="40% - Accent4 2 8" xfId="345"/>
    <cellStyle name="40% - Accent4 2 9" xfId="346"/>
    <cellStyle name="40% - Accent4 3" xfId="347"/>
    <cellStyle name="40% - Accent4 3 10" xfId="348"/>
    <cellStyle name="40% - Accent4 3 11" xfId="349"/>
    <cellStyle name="40% - Accent4 3 2" xfId="350"/>
    <cellStyle name="40% - Accent4 3 3" xfId="351"/>
    <cellStyle name="40% - Accent4 3 4" xfId="352"/>
    <cellStyle name="40% - Accent4 3 5" xfId="353"/>
    <cellStyle name="40% - Accent4 3 6" xfId="354"/>
    <cellStyle name="40% - Accent4 3 7" xfId="355"/>
    <cellStyle name="40% - Accent4 3 8" xfId="356"/>
    <cellStyle name="40% - Accent4 3 9" xfId="357"/>
    <cellStyle name="40% - Accent4 4" xfId="358"/>
    <cellStyle name="40% - Accent4 4 10" xfId="359"/>
    <cellStyle name="40% - Accent4 4 11" xfId="360"/>
    <cellStyle name="40% - Accent4 4 2" xfId="361"/>
    <cellStyle name="40% - Accent4 4 3" xfId="362"/>
    <cellStyle name="40% - Accent4 4 4" xfId="363"/>
    <cellStyle name="40% - Accent4 4 5" xfId="364"/>
    <cellStyle name="40% - Accent4 4 6" xfId="365"/>
    <cellStyle name="40% - Accent4 4 7" xfId="366"/>
    <cellStyle name="40% - Accent4 4 8" xfId="367"/>
    <cellStyle name="40% - Accent4 4 9" xfId="368"/>
    <cellStyle name="40% - Accent4 5" xfId="369"/>
    <cellStyle name="40% - Accent4 6" xfId="370"/>
    <cellStyle name="40% - Accent5 2" xfId="371"/>
    <cellStyle name="40% - Accent5 2 10" xfId="372"/>
    <cellStyle name="40% - Accent5 2 11" xfId="373"/>
    <cellStyle name="40% - Accent5 2 12" xfId="374"/>
    <cellStyle name="40% - Accent5 2 13" xfId="375"/>
    <cellStyle name="40% - Accent5 2 2" xfId="376"/>
    <cellStyle name="40% - Accent5 2 3" xfId="377"/>
    <cellStyle name="40% - Accent5 2 4" xfId="378"/>
    <cellStyle name="40% - Accent5 2 5" xfId="379"/>
    <cellStyle name="40% - Accent5 2 6" xfId="380"/>
    <cellStyle name="40% - Accent5 2 7" xfId="381"/>
    <cellStyle name="40% - Accent5 2 8" xfId="382"/>
    <cellStyle name="40% - Accent5 2 9" xfId="383"/>
    <cellStyle name="40% - Accent5 3" xfId="384"/>
    <cellStyle name="40% - Accent5 3 10" xfId="385"/>
    <cellStyle name="40% - Accent5 3 11" xfId="386"/>
    <cellStyle name="40% - Accent5 3 2" xfId="387"/>
    <cellStyle name="40% - Accent5 3 3" xfId="388"/>
    <cellStyle name="40% - Accent5 3 4" xfId="389"/>
    <cellStyle name="40% - Accent5 3 5" xfId="390"/>
    <cellStyle name="40% - Accent5 3 6" xfId="391"/>
    <cellStyle name="40% - Accent5 3 7" xfId="392"/>
    <cellStyle name="40% - Accent5 3 8" xfId="393"/>
    <cellStyle name="40% - Accent5 3 9" xfId="394"/>
    <cellStyle name="40% - Accent5 4" xfId="395"/>
    <cellStyle name="40% - Accent5 4 10" xfId="396"/>
    <cellStyle name="40% - Accent5 4 11" xfId="397"/>
    <cellStyle name="40% - Accent5 4 2" xfId="398"/>
    <cellStyle name="40% - Accent5 4 3" xfId="399"/>
    <cellStyle name="40% - Accent5 4 4" xfId="400"/>
    <cellStyle name="40% - Accent5 4 5" xfId="401"/>
    <cellStyle name="40% - Accent5 4 6" xfId="402"/>
    <cellStyle name="40% - Accent5 4 7" xfId="403"/>
    <cellStyle name="40% - Accent5 4 8" xfId="404"/>
    <cellStyle name="40% - Accent5 4 9" xfId="405"/>
    <cellStyle name="40% - Accent5 5" xfId="406"/>
    <cellStyle name="40% - Accent5 6" xfId="407"/>
    <cellStyle name="40% - Accent6 2" xfId="408"/>
    <cellStyle name="40% - Accent6 2 10" xfId="409"/>
    <cellStyle name="40% - Accent6 2 11" xfId="410"/>
    <cellStyle name="40% - Accent6 2 12" xfId="411"/>
    <cellStyle name="40% - Accent6 2 13" xfId="412"/>
    <cellStyle name="40% - Accent6 2 2" xfId="413"/>
    <cellStyle name="40% - Accent6 2 3" xfId="414"/>
    <cellStyle name="40% - Accent6 2 4" xfId="415"/>
    <cellStyle name="40% - Accent6 2 5" xfId="416"/>
    <cellStyle name="40% - Accent6 2 6" xfId="417"/>
    <cellStyle name="40% - Accent6 2 7" xfId="418"/>
    <cellStyle name="40% - Accent6 2 8" xfId="419"/>
    <cellStyle name="40% - Accent6 2 9" xfId="420"/>
    <cellStyle name="40% - Accent6 3" xfId="421"/>
    <cellStyle name="40% - Accent6 3 10" xfId="422"/>
    <cellStyle name="40% - Accent6 3 11" xfId="423"/>
    <cellStyle name="40% - Accent6 3 2" xfId="424"/>
    <cellStyle name="40% - Accent6 3 3" xfId="425"/>
    <cellStyle name="40% - Accent6 3 4" xfId="426"/>
    <cellStyle name="40% - Accent6 3 5" xfId="427"/>
    <cellStyle name="40% - Accent6 3 6" xfId="428"/>
    <cellStyle name="40% - Accent6 3 7" xfId="429"/>
    <cellStyle name="40% - Accent6 3 8" xfId="430"/>
    <cellStyle name="40% - Accent6 3 9" xfId="431"/>
    <cellStyle name="40% - Accent6 4" xfId="432"/>
    <cellStyle name="40% - Accent6 4 10" xfId="433"/>
    <cellStyle name="40% - Accent6 4 11" xfId="434"/>
    <cellStyle name="40% - Accent6 4 2" xfId="435"/>
    <cellStyle name="40% - Accent6 4 3" xfId="436"/>
    <cellStyle name="40% - Accent6 4 4" xfId="437"/>
    <cellStyle name="40% - Accent6 4 5" xfId="438"/>
    <cellStyle name="40% - Accent6 4 6" xfId="439"/>
    <cellStyle name="40% - Accent6 4 7" xfId="440"/>
    <cellStyle name="40% - Accent6 4 8" xfId="441"/>
    <cellStyle name="40% - Accent6 4 9" xfId="442"/>
    <cellStyle name="40% - Accent6 5" xfId="443"/>
    <cellStyle name="40% - Accent6 6" xfId="444"/>
    <cellStyle name="Comma 2" xfId="445"/>
    <cellStyle name="Comma 3" xfId="446"/>
    <cellStyle name="Comma 4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Currency 6" xfId="494"/>
    <cellStyle name="Good 2" xfId="495"/>
    <cellStyle name="Good 3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504"/>
    <cellStyle name="Normal 10 3" xfId="505"/>
    <cellStyle name="Normal 10 4" xfId="506"/>
    <cellStyle name="Normal 10 5" xfId="507"/>
    <cellStyle name="Normal 10 6" xfId="508"/>
    <cellStyle name="Normal 10 7" xfId="509"/>
    <cellStyle name="Normal 10 8" xfId="510"/>
    <cellStyle name="Normal 10 9" xfId="511"/>
    <cellStyle name="Normal 100" xfId="512"/>
    <cellStyle name="Normal 100 2" xfId="513"/>
    <cellStyle name="Normal 100 3" xfId="514"/>
    <cellStyle name="Normal 100 4" xfId="515"/>
    <cellStyle name="Normal 100 5" xfId="516"/>
    <cellStyle name="Normal 100 6" xfId="517"/>
    <cellStyle name="Normal 100 7" xfId="518"/>
    <cellStyle name="Normal 100 8" xfId="519"/>
    <cellStyle name="Normal 101" xfId="520"/>
    <cellStyle name="Normal 101 2" xfId="521"/>
    <cellStyle name="Normal 101 3" xfId="522"/>
    <cellStyle name="Normal 101 4" xfId="523"/>
    <cellStyle name="Normal 101 5" xfId="524"/>
    <cellStyle name="Normal 101 6" xfId="525"/>
    <cellStyle name="Normal 101 7" xfId="526"/>
    <cellStyle name="Normal 101 8" xfId="527"/>
    <cellStyle name="Normal 102" xfId="528"/>
    <cellStyle name="Normal 102 2" xfId="529"/>
    <cellStyle name="Normal 102 3" xfId="530"/>
    <cellStyle name="Normal 102 4" xfId="531"/>
    <cellStyle name="Normal 102 5" xfId="532"/>
    <cellStyle name="Normal 102 6" xfId="533"/>
    <cellStyle name="Normal 102 7" xfId="534"/>
    <cellStyle name="Normal 102 8" xfId="535"/>
    <cellStyle name="Normal 103" xfId="536"/>
    <cellStyle name="Normal 103 2" xfId="537"/>
    <cellStyle name="Normal 103 3" xfId="538"/>
    <cellStyle name="Normal 103 4" xfId="539"/>
    <cellStyle name="Normal 103 5" xfId="540"/>
    <cellStyle name="Normal 103 6" xfId="541"/>
    <cellStyle name="Normal 103 7" xfId="542"/>
    <cellStyle name="Normal 103 8" xfId="543"/>
    <cellStyle name="Normal 104" xfId="544"/>
    <cellStyle name="Normal 104 2" xfId="545"/>
    <cellStyle name="Normal 104 3" xfId="546"/>
    <cellStyle name="Normal 104 4" xfId="547"/>
    <cellStyle name="Normal 104 5" xfId="548"/>
    <cellStyle name="Normal 104 6" xfId="549"/>
    <cellStyle name="Normal 104 7" xfId="550"/>
    <cellStyle name="Normal 104 8" xfId="551"/>
    <cellStyle name="Normal 105" xfId="552"/>
    <cellStyle name="Normal 105 2" xfId="553"/>
    <cellStyle name="Normal 105 3" xfId="554"/>
    <cellStyle name="Normal 105 4" xfId="555"/>
    <cellStyle name="Normal 105 5" xfId="556"/>
    <cellStyle name="Normal 105 6" xfId="557"/>
    <cellStyle name="Normal 105 7" xfId="558"/>
    <cellStyle name="Normal 105 8" xfId="559"/>
    <cellStyle name="Normal 106" xfId="560"/>
    <cellStyle name="Normal 106 2" xfId="561"/>
    <cellStyle name="Normal 106 3" xfId="562"/>
    <cellStyle name="Normal 106 4" xfId="563"/>
    <cellStyle name="Normal 106 5" xfId="564"/>
    <cellStyle name="Normal 106 6" xfId="565"/>
    <cellStyle name="Normal 106 7" xfId="566"/>
    <cellStyle name="Normal 106 8" xfId="567"/>
    <cellStyle name="Normal 107" xfId="568"/>
    <cellStyle name="Normal 107 2" xfId="569"/>
    <cellStyle name="Normal 107 3" xfId="570"/>
    <cellStyle name="Normal 107 4" xfId="571"/>
    <cellStyle name="Normal 107 5" xfId="572"/>
    <cellStyle name="Normal 107 6" xfId="573"/>
    <cellStyle name="Normal 107 7" xfId="574"/>
    <cellStyle name="Normal 107 8" xfId="575"/>
    <cellStyle name="Normal 108" xfId="576"/>
    <cellStyle name="Normal 108 2" xfId="577"/>
    <cellStyle name="Normal 108 3" xfId="578"/>
    <cellStyle name="Normal 108 4" xfId="579"/>
    <cellStyle name="Normal 108 5" xfId="580"/>
    <cellStyle name="Normal 108 6" xfId="581"/>
    <cellStyle name="Normal 108 7" xfId="582"/>
    <cellStyle name="Normal 108 8" xfId="583"/>
    <cellStyle name="Normal 109" xfId="584"/>
    <cellStyle name="Normal 109 2" xfId="585"/>
    <cellStyle name="Normal 109 3" xfId="586"/>
    <cellStyle name="Normal 109 4" xfId="587"/>
    <cellStyle name="Normal 109 5" xfId="588"/>
    <cellStyle name="Normal 109 6" xfId="589"/>
    <cellStyle name="Normal 109 7" xfId="590"/>
    <cellStyle name="Normal 109 8" xfId="591"/>
    <cellStyle name="Normal 11" xfId="592"/>
    <cellStyle name="Normal 11 10" xfId="593"/>
    <cellStyle name="Normal 11 11" xfId="594"/>
    <cellStyle name="Normal 11 12" xfId="595"/>
    <cellStyle name="Normal 11 13" xfId="596"/>
    <cellStyle name="Normal 11 14" xfId="597"/>
    <cellStyle name="Normal 11 2" xfId="598"/>
    <cellStyle name="Normal 11 2 10" xfId="599"/>
    <cellStyle name="Normal 11 2 11" xfId="600"/>
    <cellStyle name="Normal 11 2 12" xfId="601"/>
    <cellStyle name="Normal 11 2 13" xfId="602"/>
    <cellStyle name="Normal 11 2 2" xfId="603"/>
    <cellStyle name="Normal 11 2 3" xfId="604"/>
    <cellStyle name="Normal 11 2 4" xfId="605"/>
    <cellStyle name="Normal 11 2 5" xfId="606"/>
    <cellStyle name="Normal 11 2 6" xfId="607"/>
    <cellStyle name="Normal 11 2 7" xfId="608"/>
    <cellStyle name="Normal 11 2 8" xfId="609"/>
    <cellStyle name="Normal 11 2 9" xfId="610"/>
    <cellStyle name="Normal 11 3" xfId="611"/>
    <cellStyle name="Normal 11 4" xfId="612"/>
    <cellStyle name="Normal 11 5" xfId="613"/>
    <cellStyle name="Normal 11 6" xfId="614"/>
    <cellStyle name="Normal 11 7" xfId="615"/>
    <cellStyle name="Normal 11 8" xfId="616"/>
    <cellStyle name="Normal 11 9" xfId="617"/>
    <cellStyle name="Normal 110" xfId="618"/>
    <cellStyle name="Normal 110 2" xfId="619"/>
    <cellStyle name="Normal 110 3" xfId="620"/>
    <cellStyle name="Normal 110 4" xfId="621"/>
    <cellStyle name="Normal 110 5" xfId="622"/>
    <cellStyle name="Normal 110 6" xfId="623"/>
    <cellStyle name="Normal 110 7" xfId="624"/>
    <cellStyle name="Normal 110 8" xfId="625"/>
    <cellStyle name="Normal 111" xfId="626"/>
    <cellStyle name="Normal 111 2" xfId="627"/>
    <cellStyle name="Normal 111 3" xfId="628"/>
    <cellStyle name="Normal 111 4" xfId="629"/>
    <cellStyle name="Normal 111 5" xfId="630"/>
    <cellStyle name="Normal 111 6" xfId="631"/>
    <cellStyle name="Normal 111 7" xfId="632"/>
    <cellStyle name="Normal 111 8" xfId="633"/>
    <cellStyle name="Normal 112" xfId="634"/>
    <cellStyle name="Normal 112 2" xfId="635"/>
    <cellStyle name="Normal 112 3" xfId="636"/>
    <cellStyle name="Normal 112 4" xfId="637"/>
    <cellStyle name="Normal 112 5" xfId="638"/>
    <cellStyle name="Normal 112 6" xfId="639"/>
    <cellStyle name="Normal 112 7" xfId="640"/>
    <cellStyle name="Normal 112 8" xfId="641"/>
    <cellStyle name="Normal 113" xfId="642"/>
    <cellStyle name="Normal 113 2" xfId="643"/>
    <cellStyle name="Normal 113 3" xfId="644"/>
    <cellStyle name="Normal 113 4" xfId="645"/>
    <cellStyle name="Normal 113 5" xfId="646"/>
    <cellStyle name="Normal 113 6" xfId="647"/>
    <cellStyle name="Normal 113 7" xfId="648"/>
    <cellStyle name="Normal 113 8" xfId="649"/>
    <cellStyle name="Normal 114" xfId="650"/>
    <cellStyle name="Normal 114 2" xfId="651"/>
    <cellStyle name="Normal 114 3" xfId="652"/>
    <cellStyle name="Normal 114 4" xfId="653"/>
    <cellStyle name="Normal 114 5" xfId="654"/>
    <cellStyle name="Normal 114 6" xfId="655"/>
    <cellStyle name="Normal 114 7" xfId="656"/>
    <cellStyle name="Normal 114 8" xfId="657"/>
    <cellStyle name="Normal 115" xfId="658"/>
    <cellStyle name="Normal 115 2" xfId="659"/>
    <cellStyle name="Normal 115 3" xfId="660"/>
    <cellStyle name="Normal 115 4" xfId="661"/>
    <cellStyle name="Normal 115 5" xfId="662"/>
    <cellStyle name="Normal 115 6" xfId="663"/>
    <cellStyle name="Normal 115 7" xfId="664"/>
    <cellStyle name="Normal 115 8" xfId="665"/>
    <cellStyle name="Normal 116" xfId="666"/>
    <cellStyle name="Normal 116 2" xfId="667"/>
    <cellStyle name="Normal 116 3" xfId="668"/>
    <cellStyle name="Normal 116 4" xfId="669"/>
    <cellStyle name="Normal 116 5" xfId="670"/>
    <cellStyle name="Normal 116 6" xfId="671"/>
    <cellStyle name="Normal 116 7" xfId="672"/>
    <cellStyle name="Normal 116 8" xfId="673"/>
    <cellStyle name="Normal 117" xfId="674"/>
    <cellStyle name="Normal 117 2" xfId="675"/>
    <cellStyle name="Normal 117 3" xfId="676"/>
    <cellStyle name="Normal 117 4" xfId="677"/>
    <cellStyle name="Normal 117 5" xfId="678"/>
    <cellStyle name="Normal 117 6" xfId="679"/>
    <cellStyle name="Normal 117 7" xfId="680"/>
    <cellStyle name="Normal 117 8" xfId="681"/>
    <cellStyle name="Normal 118" xfId="682"/>
    <cellStyle name="Normal 118 2" xfId="683"/>
    <cellStyle name="Normal 118 3" xfId="684"/>
    <cellStyle name="Normal 118 4" xfId="685"/>
    <cellStyle name="Normal 118 5" xfId="686"/>
    <cellStyle name="Normal 118 6" xfId="687"/>
    <cellStyle name="Normal 118 7" xfId="688"/>
    <cellStyle name="Normal 118 8" xfId="689"/>
    <cellStyle name="Normal 119" xfId="690"/>
    <cellStyle name="Normal 119 2" xfId="691"/>
    <cellStyle name="Normal 119 3" xfId="692"/>
    <cellStyle name="Normal 119 4" xfId="693"/>
    <cellStyle name="Normal 119 5" xfId="694"/>
    <cellStyle name="Normal 119 6" xfId="695"/>
    <cellStyle name="Normal 119 7" xfId="696"/>
    <cellStyle name="Normal 119 8" xfId="697"/>
    <cellStyle name="Normal 12" xfId="698"/>
    <cellStyle name="Normal 12 10" xfId="699"/>
    <cellStyle name="Normal 12 2" xfId="700"/>
    <cellStyle name="Normal 12 3" xfId="701"/>
    <cellStyle name="Normal 12 4" xfId="702"/>
    <cellStyle name="Normal 12 5" xfId="703"/>
    <cellStyle name="Normal 12 6" xfId="704"/>
    <cellStyle name="Normal 12 7" xfId="705"/>
    <cellStyle name="Normal 12 8" xfId="706"/>
    <cellStyle name="Normal 12 9" xfId="707"/>
    <cellStyle name="Normal 120" xfId="708"/>
    <cellStyle name="Normal 120 2" xfId="709"/>
    <cellStyle name="Normal 120 3" xfId="710"/>
    <cellStyle name="Normal 120 4" xfId="711"/>
    <cellStyle name="Normal 120 5" xfId="712"/>
    <cellStyle name="Normal 120 6" xfId="713"/>
    <cellStyle name="Normal 120 7" xfId="714"/>
    <cellStyle name="Normal 120 8" xfId="715"/>
    <cellStyle name="Normal 121" xfId="716"/>
    <cellStyle name="Normal 121 2" xfId="717"/>
    <cellStyle name="Normal 121 3" xfId="718"/>
    <cellStyle name="Normal 121 4" xfId="719"/>
    <cellStyle name="Normal 121 5" xfId="720"/>
    <cellStyle name="Normal 121 6" xfId="721"/>
    <cellStyle name="Normal 121 7" xfId="722"/>
    <cellStyle name="Normal 121 8" xfId="723"/>
    <cellStyle name="Normal 122" xfId="724"/>
    <cellStyle name="Normal 122 2" xfId="725"/>
    <cellStyle name="Normal 122 3" xfId="726"/>
    <cellStyle name="Normal 122 4" xfId="727"/>
    <cellStyle name="Normal 122 5" xfId="728"/>
    <cellStyle name="Normal 122 6" xfId="729"/>
    <cellStyle name="Normal 122 7" xfId="730"/>
    <cellStyle name="Normal 122 8" xfId="731"/>
    <cellStyle name="Normal 123" xfId="732"/>
    <cellStyle name="Normal 123 2" xfId="733"/>
    <cellStyle name="Normal 123 3" xfId="734"/>
    <cellStyle name="Normal 123 4" xfId="735"/>
    <cellStyle name="Normal 123 5" xfId="736"/>
    <cellStyle name="Normal 123 6" xfId="737"/>
    <cellStyle name="Normal 123 7" xfId="738"/>
    <cellStyle name="Normal 123 8" xfId="739"/>
    <cellStyle name="Normal 124" xfId="740"/>
    <cellStyle name="Normal 124 2" xfId="741"/>
    <cellStyle name="Normal 124 3" xfId="742"/>
    <cellStyle name="Normal 124 4" xfId="743"/>
    <cellStyle name="Normal 124 5" xfId="744"/>
    <cellStyle name="Normal 124 6" xfId="745"/>
    <cellStyle name="Normal 124 7" xfId="746"/>
    <cellStyle name="Normal 124 8" xfId="747"/>
    <cellStyle name="Normal 125" xfId="748"/>
    <cellStyle name="Normal 125 2" xfId="749"/>
    <cellStyle name="Normal 125 3" xfId="750"/>
    <cellStyle name="Normal 125 4" xfId="751"/>
    <cellStyle name="Normal 125 5" xfId="752"/>
    <cellStyle name="Normal 125 6" xfId="753"/>
    <cellStyle name="Normal 125 7" xfId="754"/>
    <cellStyle name="Normal 125 8" xfId="755"/>
    <cellStyle name="Normal 126" xfId="756"/>
    <cellStyle name="Normal 126 2" xfId="757"/>
    <cellStyle name="Normal 126 3" xfId="758"/>
    <cellStyle name="Normal 126 4" xfId="759"/>
    <cellStyle name="Normal 126 5" xfId="760"/>
    <cellStyle name="Normal 126 6" xfId="761"/>
    <cellStyle name="Normal 126 7" xfId="762"/>
    <cellStyle name="Normal 126 8" xfId="763"/>
    <cellStyle name="Normal 127" xfId="764"/>
    <cellStyle name="Normal 127 2" xfId="765"/>
    <cellStyle name="Normal 127 3" xfId="766"/>
    <cellStyle name="Normal 127 4" xfId="767"/>
    <cellStyle name="Normal 127 5" xfId="768"/>
    <cellStyle name="Normal 127 6" xfId="769"/>
    <cellStyle name="Normal 127 7" xfId="770"/>
    <cellStyle name="Normal 127 8" xfId="771"/>
    <cellStyle name="Normal 128" xfId="772"/>
    <cellStyle name="Normal 128 2" xfId="773"/>
    <cellStyle name="Normal 128 3" xfId="774"/>
    <cellStyle name="Normal 128 4" xfId="775"/>
    <cellStyle name="Normal 128 5" xfId="776"/>
    <cellStyle name="Normal 128 6" xfId="777"/>
    <cellStyle name="Normal 128 7" xfId="778"/>
    <cellStyle name="Normal 128 8" xfId="779"/>
    <cellStyle name="Normal 129" xfId="780"/>
    <cellStyle name="Normal 129 2" xfId="781"/>
    <cellStyle name="Normal 129 3" xfId="782"/>
    <cellStyle name="Normal 129 4" xfId="783"/>
    <cellStyle name="Normal 129 5" xfId="784"/>
    <cellStyle name="Normal 129 6" xfId="785"/>
    <cellStyle name="Normal 129 7" xfId="786"/>
    <cellStyle name="Normal 129 8" xfId="787"/>
    <cellStyle name="Normal 13" xfId="788"/>
    <cellStyle name="Normal 13 10" xfId="789"/>
    <cellStyle name="Normal 13 11" xfId="790"/>
    <cellStyle name="Normal 13 2" xfId="791"/>
    <cellStyle name="Normal 13 3" xfId="792"/>
    <cellStyle name="Normal 13 4" xfId="793"/>
    <cellStyle name="Normal 13 5" xfId="794"/>
    <cellStyle name="Normal 13 6" xfId="795"/>
    <cellStyle name="Normal 13 7" xfId="796"/>
    <cellStyle name="Normal 13 8" xfId="797"/>
    <cellStyle name="Normal 13 9" xfId="798"/>
    <cellStyle name="Normal 130" xfId="799"/>
    <cellStyle name="Normal 130 2" xfId="800"/>
    <cellStyle name="Normal 130 3" xfId="801"/>
    <cellStyle name="Normal 130 4" xfId="802"/>
    <cellStyle name="Normal 130 5" xfId="803"/>
    <cellStyle name="Normal 130 6" xfId="804"/>
    <cellStyle name="Normal 130 7" xfId="805"/>
    <cellStyle name="Normal 130 8" xfId="806"/>
    <cellStyle name="Normal 131" xfId="807"/>
    <cellStyle name="Normal 131 2" xfId="808"/>
    <cellStyle name="Normal 131 3" xfId="809"/>
    <cellStyle name="Normal 131 4" xfId="810"/>
    <cellStyle name="Normal 131 5" xfId="811"/>
    <cellStyle name="Normal 131 6" xfId="812"/>
    <cellStyle name="Normal 131 7" xfId="813"/>
    <cellStyle name="Normal 131 8" xfId="814"/>
    <cellStyle name="Normal 132" xfId="815"/>
    <cellStyle name="Normal 132 2" xfId="816"/>
    <cellStyle name="Normal 132 3" xfId="817"/>
    <cellStyle name="Normal 132 4" xfId="818"/>
    <cellStyle name="Normal 132 5" xfId="819"/>
    <cellStyle name="Normal 132 6" xfId="820"/>
    <cellStyle name="Normal 132 7" xfId="821"/>
    <cellStyle name="Normal 132 8" xfId="822"/>
    <cellStyle name="Normal 133" xfId="823"/>
    <cellStyle name="Normal 133 2" xfId="824"/>
    <cellStyle name="Normal 133 3" xfId="825"/>
    <cellStyle name="Normal 133 4" xfId="826"/>
    <cellStyle name="Normal 133 5" xfId="827"/>
    <cellStyle name="Normal 133 6" xfId="828"/>
    <cellStyle name="Normal 133 7" xfId="829"/>
    <cellStyle name="Normal 133 8" xfId="830"/>
    <cellStyle name="Normal 134" xfId="831"/>
    <cellStyle name="Normal 134 2" xfId="832"/>
    <cellStyle name="Normal 134 3" xfId="833"/>
    <cellStyle name="Normal 134 4" xfId="834"/>
    <cellStyle name="Normal 134 5" xfId="835"/>
    <cellStyle name="Normal 134 6" xfId="836"/>
    <cellStyle name="Normal 134 7" xfId="837"/>
    <cellStyle name="Normal 134 8" xfId="838"/>
    <cellStyle name="Normal 135" xfId="839"/>
    <cellStyle name="Normal 135 2" xfId="840"/>
    <cellStyle name="Normal 135 3" xfId="841"/>
    <cellStyle name="Normal 135 4" xfId="842"/>
    <cellStyle name="Normal 135 5" xfId="843"/>
    <cellStyle name="Normal 135 6" xfId="844"/>
    <cellStyle name="Normal 135 7" xfId="845"/>
    <cellStyle name="Normal 135 8" xfId="846"/>
    <cellStyle name="Normal 136" xfId="847"/>
    <cellStyle name="Normal 136 2" xfId="848"/>
    <cellStyle name="Normal 136 3" xfId="849"/>
    <cellStyle name="Normal 136 4" xfId="850"/>
    <cellStyle name="Normal 136 5" xfId="851"/>
    <cellStyle name="Normal 136 6" xfId="852"/>
    <cellStyle name="Normal 136 7" xfId="853"/>
    <cellStyle name="Normal 136 8" xfId="854"/>
    <cellStyle name="Normal 137" xfId="855"/>
    <cellStyle name="Normal 137 2" xfId="856"/>
    <cellStyle name="Normal 137 3" xfId="857"/>
    <cellStyle name="Normal 137 4" xfId="858"/>
    <cellStyle name="Normal 137 5" xfId="859"/>
    <cellStyle name="Normal 137 6" xfId="860"/>
    <cellStyle name="Normal 137 7" xfId="861"/>
    <cellStyle name="Normal 137 8" xfId="862"/>
    <cellStyle name="Normal 138" xfId="863"/>
    <cellStyle name="Normal 138 2" xfId="864"/>
    <cellStyle name="Normal 138 3" xfId="865"/>
    <cellStyle name="Normal 138 4" xfId="866"/>
    <cellStyle name="Normal 138 5" xfId="867"/>
    <cellStyle name="Normal 138 6" xfId="868"/>
    <cellStyle name="Normal 138 7" xfId="869"/>
    <cellStyle name="Normal 138 8" xfId="870"/>
    <cellStyle name="Normal 139" xfId="871"/>
    <cellStyle name="Normal 139 2" xfId="872"/>
    <cellStyle name="Normal 139 3" xfId="873"/>
    <cellStyle name="Normal 139 4" xfId="874"/>
    <cellStyle name="Normal 139 5" xfId="875"/>
    <cellStyle name="Normal 139 6" xfId="876"/>
    <cellStyle name="Normal 139 7" xfId="877"/>
    <cellStyle name="Normal 139 8" xfId="878"/>
    <cellStyle name="Normal 14" xfId="879"/>
    <cellStyle name="Normal 14 2" xfId="880"/>
    <cellStyle name="Normal 14 3" xfId="881"/>
    <cellStyle name="Normal 14 4" xfId="882"/>
    <cellStyle name="Normal 14 5" xfId="883"/>
    <cellStyle name="Normal 14 6" xfId="884"/>
    <cellStyle name="Normal 14 7" xfId="885"/>
    <cellStyle name="Normal 14 8" xfId="886"/>
    <cellStyle name="Normal 140" xfId="887"/>
    <cellStyle name="Normal 140 2" xfId="888"/>
    <cellStyle name="Normal 140 3" xfId="889"/>
    <cellStyle name="Normal 140 4" xfId="890"/>
    <cellStyle name="Normal 140 5" xfId="891"/>
    <cellStyle name="Normal 140 6" xfId="892"/>
    <cellStyle name="Normal 140 7" xfId="893"/>
    <cellStyle name="Normal 140 8" xfId="894"/>
    <cellStyle name="Normal 141" xfId="895"/>
    <cellStyle name="Normal 141 2" xfId="896"/>
    <cellStyle name="Normal 141 3" xfId="897"/>
    <cellStyle name="Normal 141 4" xfId="898"/>
    <cellStyle name="Normal 141 5" xfId="899"/>
    <cellStyle name="Normal 141 6" xfId="900"/>
    <cellStyle name="Normal 141 7" xfId="901"/>
    <cellStyle name="Normal 141 8" xfId="902"/>
    <cellStyle name="Normal 142" xfId="903"/>
    <cellStyle name="Normal 142 2" xfId="904"/>
    <cellStyle name="Normal 142 3" xfId="905"/>
    <cellStyle name="Normal 142 4" xfId="906"/>
    <cellStyle name="Normal 142 5" xfId="907"/>
    <cellStyle name="Normal 142 6" xfId="908"/>
    <cellStyle name="Normal 142 7" xfId="909"/>
    <cellStyle name="Normal 142 8" xfId="910"/>
    <cellStyle name="Normal 143" xfId="911"/>
    <cellStyle name="Normal 143 2" xfId="912"/>
    <cellStyle name="Normal 143 3" xfId="913"/>
    <cellStyle name="Normal 143 4" xfId="914"/>
    <cellStyle name="Normal 143 5" xfId="915"/>
    <cellStyle name="Normal 143 6" xfId="916"/>
    <cellStyle name="Normal 143 7" xfId="917"/>
    <cellStyle name="Normal 143 8" xfId="918"/>
    <cellStyle name="Normal 144" xfId="919"/>
    <cellStyle name="Normal 144 2" xfId="920"/>
    <cellStyle name="Normal 144 3" xfId="921"/>
    <cellStyle name="Normal 144 4" xfId="922"/>
    <cellStyle name="Normal 144 5" xfId="923"/>
    <cellStyle name="Normal 144 6" xfId="924"/>
    <cellStyle name="Normal 144 7" xfId="925"/>
    <cellStyle name="Normal 144 8" xfId="926"/>
    <cellStyle name="Normal 145" xfId="927"/>
    <cellStyle name="Normal 145 2" xfId="928"/>
    <cellStyle name="Normal 145 3" xfId="929"/>
    <cellStyle name="Normal 145 4" xfId="930"/>
    <cellStyle name="Normal 145 5" xfId="931"/>
    <cellStyle name="Normal 145 6" xfId="932"/>
    <cellStyle name="Normal 145 7" xfId="933"/>
    <cellStyle name="Normal 145 8" xfId="934"/>
    <cellStyle name="Normal 146" xfId="935"/>
    <cellStyle name="Normal 146 2" xfId="936"/>
    <cellStyle name="Normal 146 3" xfId="937"/>
    <cellStyle name="Normal 146 4" xfId="938"/>
    <cellStyle name="Normal 146 5" xfId="939"/>
    <cellStyle name="Normal 146 6" xfId="940"/>
    <cellStyle name="Normal 146 7" xfId="941"/>
    <cellStyle name="Normal 146 8" xfId="942"/>
    <cellStyle name="Normal 147" xfId="943"/>
    <cellStyle name="Normal 148" xfId="944"/>
    <cellStyle name="Normal 149" xfId="945"/>
    <cellStyle name="Normal 149 2" xfId="946"/>
    <cellStyle name="Normal 149 2 2" xfId="947"/>
    <cellStyle name="Normal 15" xfId="948"/>
    <cellStyle name="Normal 15 2" xfId="949"/>
    <cellStyle name="Normal 15 3" xfId="950"/>
    <cellStyle name="Normal 15 4" xfId="951"/>
    <cellStyle name="Normal 15 5" xfId="952"/>
    <cellStyle name="Normal 15 6" xfId="953"/>
    <cellStyle name="Normal 15 7" xfId="954"/>
    <cellStyle name="Normal 15 8" xfId="955"/>
    <cellStyle name="Normal 150" xfId="956"/>
    <cellStyle name="Normal 150 2" xfId="957"/>
    <cellStyle name="Normal 150 3" xfId="958"/>
    <cellStyle name="Normal 150 4" xfId="959"/>
    <cellStyle name="Normal 150 5" xfId="960"/>
    <cellStyle name="Normal 150 6" xfId="961"/>
    <cellStyle name="Normal 150 7" xfId="962"/>
    <cellStyle name="Normal 150 8" xfId="963"/>
    <cellStyle name="Normal 151" xfId="964"/>
    <cellStyle name="Normal 151 2" xfId="965"/>
    <cellStyle name="Normal 151 3" xfId="966"/>
    <cellStyle name="Normal 151 4" xfId="967"/>
    <cellStyle name="Normal 151 5" xfId="968"/>
    <cellStyle name="Normal 151 6" xfId="969"/>
    <cellStyle name="Normal 152" xfId="970"/>
    <cellStyle name="Normal 153" xfId="971"/>
    <cellStyle name="Normal 154" xfId="972"/>
    <cellStyle name="Normal 155" xfId="973"/>
    <cellStyle name="Normal 156" xfId="974"/>
    <cellStyle name="Normal 157" xfId="975"/>
    <cellStyle name="Normal 158" xfId="976"/>
    <cellStyle name="Normal 159" xfId="977"/>
    <cellStyle name="Normal 16" xfId="978"/>
    <cellStyle name="Normal 16 2" xfId="979"/>
    <cellStyle name="Normal 16 3" xfId="980"/>
    <cellStyle name="Normal 16 4" xfId="981"/>
    <cellStyle name="Normal 16 5" xfId="982"/>
    <cellStyle name="Normal 16 6" xfId="983"/>
    <cellStyle name="Normal 16 7" xfId="984"/>
    <cellStyle name="Normal 16 8" xfId="985"/>
    <cellStyle name="Normal 160" xfId="986"/>
    <cellStyle name="Normal 161" xfId="987"/>
    <cellStyle name="Normal 162" xfId="988"/>
    <cellStyle name="Normal 163" xfId="989"/>
    <cellStyle name="Normal 164" xfId="990"/>
    <cellStyle name="Normal 17" xfId="991"/>
    <cellStyle name="Normal 17 2" xfId="992"/>
    <cellStyle name="Normal 17 3" xfId="993"/>
    <cellStyle name="Normal 17 4" xfId="994"/>
    <cellStyle name="Normal 17 5" xfId="995"/>
    <cellStyle name="Normal 17 6" xfId="996"/>
    <cellStyle name="Normal 17 7" xfId="997"/>
    <cellStyle name="Normal 17 8" xfId="998"/>
    <cellStyle name="Normal 176" xfId="999"/>
    <cellStyle name="Normal 177" xfId="1000"/>
    <cellStyle name="Normal 18" xfId="1001"/>
    <cellStyle name="Normal 18 2" xfId="1002"/>
    <cellStyle name="Normal 18 3" xfId="1003"/>
    <cellStyle name="Normal 18 4" xfId="1004"/>
    <cellStyle name="Normal 18 5" xfId="1005"/>
    <cellStyle name="Normal 18 6" xfId="1006"/>
    <cellStyle name="Normal 18 7" xfId="1007"/>
    <cellStyle name="Normal 18 8" xfId="1008"/>
    <cellStyle name="Normal 19" xfId="1009"/>
    <cellStyle name="Normal 19 2" xfId="1010"/>
    <cellStyle name="Normal 19 3" xfId="1011"/>
    <cellStyle name="Normal 19 4" xfId="1012"/>
    <cellStyle name="Normal 19 5" xfId="1013"/>
    <cellStyle name="Normal 19 6" xfId="1014"/>
    <cellStyle name="Normal 19 7" xfId="1015"/>
    <cellStyle name="Normal 19 8" xfId="1016"/>
    <cellStyle name="Normal 2" xfId="1017"/>
    <cellStyle name="Normal 2 10" xfId="1018"/>
    <cellStyle name="Normal 2 11" xfId="1019"/>
    <cellStyle name="Normal 2 12" xfId="1020"/>
    <cellStyle name="Normal 2 13" xfId="1021"/>
    <cellStyle name="Normal 2 14" xfId="1022"/>
    <cellStyle name="Normal 2 14 2" xfId="1023"/>
    <cellStyle name="Normal 2 15" xfId="1024"/>
    <cellStyle name="Normal 2 16" xfId="1025"/>
    <cellStyle name="Normal 2 17" xfId="1026"/>
    <cellStyle name="Normal 2 18" xfId="1027"/>
    <cellStyle name="Normal 2 19" xfId="1028"/>
    <cellStyle name="Normal 2 2" xfId="1029"/>
    <cellStyle name="Normal 2 2 10" xfId="1030"/>
    <cellStyle name="Normal 2 2 11" xfId="1031"/>
    <cellStyle name="Normal 2 2 2" xfId="1032"/>
    <cellStyle name="Normal 2 2 3" xfId="1033"/>
    <cellStyle name="Normal 2 2 3 2" xfId="1034"/>
    <cellStyle name="Normal 2 2 4" xfId="1035"/>
    <cellStyle name="Normal 2 2 5" xfId="1036"/>
    <cellStyle name="Normal 2 2 6" xfId="1037"/>
    <cellStyle name="Normal 2 2 7" xfId="1038"/>
    <cellStyle name="Normal 2 2 8" xfId="1039"/>
    <cellStyle name="Normal 2 2 9" xfId="1040"/>
    <cellStyle name="Normal 2 3" xfId="1041"/>
    <cellStyle name="Normal 2 4" xfId="1042"/>
    <cellStyle name="Normal 2 5" xfId="1043"/>
    <cellStyle name="Normal 2 6" xfId="1044"/>
    <cellStyle name="Normal 2 7" xfId="1045"/>
    <cellStyle name="Normal 2 8" xfId="1046"/>
    <cellStyle name="Normal 2 9" xfId="1047"/>
    <cellStyle name="Normal 2_SAVI-020612_Xl0000003_SAVI-091112-T_SAVI-071212-T" xfId="1048"/>
    <cellStyle name="Normal 20" xfId="1049"/>
    <cellStyle name="Normal 20 2" xfId="1050"/>
    <cellStyle name="Normal 20 3" xfId="1051"/>
    <cellStyle name="Normal 20 4" xfId="1052"/>
    <cellStyle name="Normal 20 5" xfId="1053"/>
    <cellStyle name="Normal 20 6" xfId="1054"/>
    <cellStyle name="Normal 20 7" xfId="1055"/>
    <cellStyle name="Normal 20 8" xfId="1056"/>
    <cellStyle name="Normal 21" xfId="1057"/>
    <cellStyle name="Normal 21 2" xfId="1058"/>
    <cellStyle name="Normal 21 3" xfId="1059"/>
    <cellStyle name="Normal 21 4" xfId="1060"/>
    <cellStyle name="Normal 21 5" xfId="1061"/>
    <cellStyle name="Normal 21 6" xfId="1062"/>
    <cellStyle name="Normal 21 7" xfId="1063"/>
    <cellStyle name="Normal 21 8" xfId="1064"/>
    <cellStyle name="Normal 22" xfId="1065"/>
    <cellStyle name="Normal 22 2" xfId="1066"/>
    <cellStyle name="Normal 22 3" xfId="1067"/>
    <cellStyle name="Normal 22 4" xfId="1068"/>
    <cellStyle name="Normal 22 5" xfId="1069"/>
    <cellStyle name="Normal 22 6" xfId="1070"/>
    <cellStyle name="Normal 22 7" xfId="1071"/>
    <cellStyle name="Normal 22 8" xfId="1072"/>
    <cellStyle name="Normal 23" xfId="1073"/>
    <cellStyle name="Normal 23 2" xfId="1074"/>
    <cellStyle name="Normal 23 3" xfId="1075"/>
    <cellStyle name="Normal 23 4" xfId="1076"/>
    <cellStyle name="Normal 23 5" xfId="1077"/>
    <cellStyle name="Normal 23 6" xfId="1078"/>
    <cellStyle name="Normal 23 7" xfId="1079"/>
    <cellStyle name="Normal 23 8" xfId="1080"/>
    <cellStyle name="Normal 24" xfId="1081"/>
    <cellStyle name="Normal 24 2" xfId="1082"/>
    <cellStyle name="Normal 24 3" xfId="1083"/>
    <cellStyle name="Normal 24 4" xfId="1084"/>
    <cellStyle name="Normal 24 5" xfId="1085"/>
    <cellStyle name="Normal 24 6" xfId="1086"/>
    <cellStyle name="Normal 24 7" xfId="1087"/>
    <cellStyle name="Normal 24 8" xfId="1088"/>
    <cellStyle name="Normal 25" xfId="1089"/>
    <cellStyle name="Normal 25 2" xfId="1090"/>
    <cellStyle name="Normal 25 3" xfId="1091"/>
    <cellStyle name="Normal 25 4" xfId="1092"/>
    <cellStyle name="Normal 25 5" xfId="1093"/>
    <cellStyle name="Normal 25 6" xfId="1094"/>
    <cellStyle name="Normal 25 7" xfId="1095"/>
    <cellStyle name="Normal 25 8" xfId="1096"/>
    <cellStyle name="Normal 26" xfId="1097"/>
    <cellStyle name="Normal 26 2" xfId="1098"/>
    <cellStyle name="Normal 26 3" xfId="1099"/>
    <cellStyle name="Normal 26 4" xfId="1100"/>
    <cellStyle name="Normal 26 5" xfId="1101"/>
    <cellStyle name="Normal 26 6" xfId="1102"/>
    <cellStyle name="Normal 26 7" xfId="1103"/>
    <cellStyle name="Normal 26 8" xfId="1104"/>
    <cellStyle name="Normal 27" xfId="1105"/>
    <cellStyle name="Normal 27 2" xfId="1106"/>
    <cellStyle name="Normal 27 3" xfId="1107"/>
    <cellStyle name="Normal 27 4" xfId="1108"/>
    <cellStyle name="Normal 27 5" xfId="1109"/>
    <cellStyle name="Normal 27 6" xfId="1110"/>
    <cellStyle name="Normal 27 7" xfId="1111"/>
    <cellStyle name="Normal 27 8" xfId="1112"/>
    <cellStyle name="Normal 28" xfId="1113"/>
    <cellStyle name="Normal 28 2" xfId="1114"/>
    <cellStyle name="Normal 28 3" xfId="1115"/>
    <cellStyle name="Normal 28 4" xfId="1116"/>
    <cellStyle name="Normal 28 5" xfId="1117"/>
    <cellStyle name="Normal 28 6" xfId="1118"/>
    <cellStyle name="Normal 28 7" xfId="1119"/>
    <cellStyle name="Normal 28 8" xfId="1120"/>
    <cellStyle name="Normal 29" xfId="1121"/>
    <cellStyle name="Normal 29 2" xfId="1122"/>
    <cellStyle name="Normal 29 3" xfId="1123"/>
    <cellStyle name="Normal 29 4" xfId="1124"/>
    <cellStyle name="Normal 29 5" xfId="1125"/>
    <cellStyle name="Normal 29 6" xfId="1126"/>
    <cellStyle name="Normal 29 7" xfId="1127"/>
    <cellStyle name="Normal 29 8" xfId="1128"/>
    <cellStyle name="Normal 3" xfId="1129"/>
    <cellStyle name="Normal 3 10" xfId="1130"/>
    <cellStyle name="Normal 3 11" xfId="1131"/>
    <cellStyle name="Normal 3 12" xfId="1132"/>
    <cellStyle name="Normal 3 13" xfId="1133"/>
    <cellStyle name="Normal 3 14" xfId="1134"/>
    <cellStyle name="Normal 3 15" xfId="1135"/>
    <cellStyle name="Normal 3 16" xfId="1136"/>
    <cellStyle name="Normal 3 17" xfId="1137"/>
    <cellStyle name="Normal 3 18" xfId="1138"/>
    <cellStyle name="Normal 3 19" xfId="1139"/>
    <cellStyle name="Normal 3 2" xfId="1140"/>
    <cellStyle name="Normal 3 2 10" xfId="1141"/>
    <cellStyle name="Normal 3 2 11" xfId="1142"/>
    <cellStyle name="Normal 3 2 12" xfId="1143"/>
    <cellStyle name="Normal 3 2 13" xfId="1144"/>
    <cellStyle name="Normal 3 2 2" xfId="1145"/>
    <cellStyle name="Normal 3 2 3" xfId="1146"/>
    <cellStyle name="Normal 3 2 4" xfId="1147"/>
    <cellStyle name="Normal 3 2 5" xfId="1148"/>
    <cellStyle name="Normal 3 2 6" xfId="1149"/>
    <cellStyle name="Normal 3 2 7" xfId="1150"/>
    <cellStyle name="Normal 3 2 8" xfId="1151"/>
    <cellStyle name="Normal 3 2 9" xfId="1152"/>
    <cellStyle name="Normal 3 3" xfId="1153"/>
    <cellStyle name="Normal 3 3 2" xfId="1154"/>
    <cellStyle name="Normal 3 4" xfId="1155"/>
    <cellStyle name="Normal 3 5" xfId="1156"/>
    <cellStyle name="Normal 3 6" xfId="1157"/>
    <cellStyle name="Normal 3 7" xfId="1158"/>
    <cellStyle name="Normal 3 8" xfId="1159"/>
    <cellStyle name="Normal 3 9" xfId="1160"/>
    <cellStyle name="Normal 3 9 2" xfId="1161"/>
    <cellStyle name="Normal 3 9 3" xfId="1162"/>
    <cellStyle name="Normal 3 9 4" xfId="1163"/>
    <cellStyle name="Normal 3 9 5" xfId="1164"/>
    <cellStyle name="Normal 3 9 6" xfId="1165"/>
    <cellStyle name="Normal 3 9 7" xfId="1166"/>
    <cellStyle name="Normal 3 9 8" xfId="1167"/>
    <cellStyle name="Normal 30" xfId="1168"/>
    <cellStyle name="Normal 30 2" xfId="1169"/>
    <cellStyle name="Normal 30 3" xfId="1170"/>
    <cellStyle name="Normal 30 4" xfId="1171"/>
    <cellStyle name="Normal 30 5" xfId="1172"/>
    <cellStyle name="Normal 30 6" xfId="1173"/>
    <cellStyle name="Normal 30 7" xfId="1174"/>
    <cellStyle name="Normal 30 8" xfId="1175"/>
    <cellStyle name="Normal 31" xfId="1176"/>
    <cellStyle name="Normal 31 2" xfId="1177"/>
    <cellStyle name="Normal 31 3" xfId="1178"/>
    <cellStyle name="Normal 31 4" xfId="1179"/>
    <cellStyle name="Normal 31 5" xfId="1180"/>
    <cellStyle name="Normal 31 6" xfId="1181"/>
    <cellStyle name="Normal 31 7" xfId="1182"/>
    <cellStyle name="Normal 31 8" xfId="1183"/>
    <cellStyle name="Normal 32" xfId="1184"/>
    <cellStyle name="Normal 32 2" xfId="1185"/>
    <cellStyle name="Normal 32 3" xfId="1186"/>
    <cellStyle name="Normal 32 4" xfId="1187"/>
    <cellStyle name="Normal 32 5" xfId="1188"/>
    <cellStyle name="Normal 32 6" xfId="1189"/>
    <cellStyle name="Normal 32 7" xfId="1190"/>
    <cellStyle name="Normal 32 8" xfId="1191"/>
    <cellStyle name="Normal 33" xfId="1192"/>
    <cellStyle name="Normal 33 2" xfId="1193"/>
    <cellStyle name="Normal 33 3" xfId="1194"/>
    <cellStyle name="Normal 33 4" xfId="1195"/>
    <cellStyle name="Normal 33 5" xfId="1196"/>
    <cellStyle name="Normal 33 6" xfId="1197"/>
    <cellStyle name="Normal 33 7" xfId="1198"/>
    <cellStyle name="Normal 33 8" xfId="1199"/>
    <cellStyle name="Normal 34" xfId="1200"/>
    <cellStyle name="Normal 34 2" xfId="1201"/>
    <cellStyle name="Normal 34 3" xfId="1202"/>
    <cellStyle name="Normal 34 4" xfId="1203"/>
    <cellStyle name="Normal 34 5" xfId="1204"/>
    <cellStyle name="Normal 34 6" xfId="1205"/>
    <cellStyle name="Normal 34 7" xfId="1206"/>
    <cellStyle name="Normal 34 8" xfId="1207"/>
    <cellStyle name="Normal 35" xfId="1208"/>
    <cellStyle name="Normal 35 2" xfId="1209"/>
    <cellStyle name="Normal 35 3" xfId="1210"/>
    <cellStyle name="Normal 35 4" xfId="1211"/>
    <cellStyle name="Normal 35 5" xfId="1212"/>
    <cellStyle name="Normal 35 6" xfId="1213"/>
    <cellStyle name="Normal 35 7" xfId="1214"/>
    <cellStyle name="Normal 35 8" xfId="1215"/>
    <cellStyle name="Normal 36" xfId="1216"/>
    <cellStyle name="Normal 36 2" xfId="1217"/>
    <cellStyle name="Normal 36 3" xfId="1218"/>
    <cellStyle name="Normal 36 4" xfId="1219"/>
    <cellStyle name="Normal 36 5" xfId="1220"/>
    <cellStyle name="Normal 36 6" xfId="1221"/>
    <cellStyle name="Normal 36 7" xfId="1222"/>
    <cellStyle name="Normal 36 8" xfId="1223"/>
    <cellStyle name="Normal 37" xfId="1224"/>
    <cellStyle name="Normal 37 2" xfId="1225"/>
    <cellStyle name="Normal 37 3" xfId="1226"/>
    <cellStyle name="Normal 37 4" xfId="1227"/>
    <cellStyle name="Normal 37 5" xfId="1228"/>
    <cellStyle name="Normal 37 6" xfId="1229"/>
    <cellStyle name="Normal 37 7" xfId="1230"/>
    <cellStyle name="Normal 37 8" xfId="1231"/>
    <cellStyle name="Normal 38" xfId="1232"/>
    <cellStyle name="Normal 38 2" xfId="1233"/>
    <cellStyle name="Normal 38 3" xfId="1234"/>
    <cellStyle name="Normal 38 4" xfId="1235"/>
    <cellStyle name="Normal 38 5" xfId="1236"/>
    <cellStyle name="Normal 38 6" xfId="1237"/>
    <cellStyle name="Normal 38 7" xfId="1238"/>
    <cellStyle name="Normal 38 8" xfId="1239"/>
    <cellStyle name="Normal 39" xfId="1240"/>
    <cellStyle name="Normal 39 2" xfId="1241"/>
    <cellStyle name="Normal 39 3" xfId="1242"/>
    <cellStyle name="Normal 39 4" xfId="1243"/>
    <cellStyle name="Normal 39 5" xfId="1244"/>
    <cellStyle name="Normal 39 6" xfId="1245"/>
    <cellStyle name="Normal 39 7" xfId="1246"/>
    <cellStyle name="Normal 39 8" xfId="1247"/>
    <cellStyle name="Normal 4" xfId="1248"/>
    <cellStyle name="Normal 4 2" xfId="1249"/>
    <cellStyle name="Normal 4 3" xfId="1250"/>
    <cellStyle name="Normal 4 4" xfId="1251"/>
    <cellStyle name="Normal 40" xfId="1252"/>
    <cellStyle name="Normal 40 2" xfId="1253"/>
    <cellStyle name="Normal 40 3" xfId="1254"/>
    <cellStyle name="Normal 40 4" xfId="1255"/>
    <cellStyle name="Normal 40 5" xfId="1256"/>
    <cellStyle name="Normal 40 6" xfId="1257"/>
    <cellStyle name="Normal 40 7" xfId="1258"/>
    <cellStyle name="Normal 40 8" xfId="1259"/>
    <cellStyle name="Normal 41" xfId="1260"/>
    <cellStyle name="Normal 41 2" xfId="1261"/>
    <cellStyle name="Normal 41 3" xfId="1262"/>
    <cellStyle name="Normal 41 4" xfId="1263"/>
    <cellStyle name="Normal 41 5" xfId="1264"/>
    <cellStyle name="Normal 41 6" xfId="1265"/>
    <cellStyle name="Normal 41 7" xfId="1266"/>
    <cellStyle name="Normal 41 8" xfId="1267"/>
    <cellStyle name="Normal 42" xfId="1268"/>
    <cellStyle name="Normal 42 2" xfId="1269"/>
    <cellStyle name="Normal 42 3" xfId="1270"/>
    <cellStyle name="Normal 42 4" xfId="1271"/>
    <cellStyle name="Normal 42 5" xfId="1272"/>
    <cellStyle name="Normal 42 6" xfId="1273"/>
    <cellStyle name="Normal 42 7" xfId="1274"/>
    <cellStyle name="Normal 42 8" xfId="1275"/>
    <cellStyle name="Normal 43" xfId="1276"/>
    <cellStyle name="Normal 43 2" xfId="1277"/>
    <cellStyle name="Normal 43 3" xfId="1278"/>
    <cellStyle name="Normal 43 4" xfId="1279"/>
    <cellStyle name="Normal 43 5" xfId="1280"/>
    <cellStyle name="Normal 43 6" xfId="1281"/>
    <cellStyle name="Normal 43 7" xfId="1282"/>
    <cellStyle name="Normal 43 8" xfId="1283"/>
    <cellStyle name="Normal 44" xfId="1284"/>
    <cellStyle name="Normal 44 2" xfId="1285"/>
    <cellStyle name="Normal 44 3" xfId="1286"/>
    <cellStyle name="Normal 44 4" xfId="1287"/>
    <cellStyle name="Normal 44 5" xfId="1288"/>
    <cellStyle name="Normal 44 6" xfId="1289"/>
    <cellStyle name="Normal 44 7" xfId="1290"/>
    <cellStyle name="Normal 44 8" xfId="1291"/>
    <cellStyle name="Normal 45" xfId="1292"/>
    <cellStyle name="Normal 45 2" xfId="1293"/>
    <cellStyle name="Normal 45 3" xfId="1294"/>
    <cellStyle name="Normal 45 4" xfId="1295"/>
    <cellStyle name="Normal 45 5" xfId="1296"/>
    <cellStyle name="Normal 45 6" xfId="1297"/>
    <cellStyle name="Normal 45 7" xfId="1298"/>
    <cellStyle name="Normal 45 8" xfId="1299"/>
    <cellStyle name="Normal 46" xfId="1300"/>
    <cellStyle name="Normal 46 2" xfId="1301"/>
    <cellStyle name="Normal 46 3" xfId="1302"/>
    <cellStyle name="Normal 46 4" xfId="1303"/>
    <cellStyle name="Normal 46 5" xfId="1304"/>
    <cellStyle name="Normal 46 6" xfId="1305"/>
    <cellStyle name="Normal 46 7" xfId="1306"/>
    <cellStyle name="Normal 46 8" xfId="1307"/>
    <cellStyle name="Normal 47" xfId="1308"/>
    <cellStyle name="Normal 47 2" xfId="1309"/>
    <cellStyle name="Normal 47 3" xfId="1310"/>
    <cellStyle name="Normal 47 4" xfId="1311"/>
    <cellStyle name="Normal 47 5" xfId="1312"/>
    <cellStyle name="Normal 47 6" xfId="1313"/>
    <cellStyle name="Normal 47 7" xfId="1314"/>
    <cellStyle name="Normal 47 8" xfId="1315"/>
    <cellStyle name="Normal 48" xfId="1316"/>
    <cellStyle name="Normal 48 2" xfId="1317"/>
    <cellStyle name="Normal 48 3" xfId="1318"/>
    <cellStyle name="Normal 48 4" xfId="1319"/>
    <cellStyle name="Normal 48 5" xfId="1320"/>
    <cellStyle name="Normal 48 6" xfId="1321"/>
    <cellStyle name="Normal 48 7" xfId="1322"/>
    <cellStyle name="Normal 48 8" xfId="1323"/>
    <cellStyle name="Normal 49" xfId="1324"/>
    <cellStyle name="Normal 49 2" xfId="1325"/>
    <cellStyle name="Normal 49 3" xfId="1326"/>
    <cellStyle name="Normal 49 4" xfId="1327"/>
    <cellStyle name="Normal 49 5" xfId="1328"/>
    <cellStyle name="Normal 49 6" xfId="1329"/>
    <cellStyle name="Normal 49 7" xfId="1330"/>
    <cellStyle name="Normal 49 8" xfId="1331"/>
    <cellStyle name="Normal 5" xfId="1332"/>
    <cellStyle name="Normal 5 2" xfId="1333"/>
    <cellStyle name="Normal 5 2 10" xfId="1334"/>
    <cellStyle name="Normal 5 2 11" xfId="1335"/>
    <cellStyle name="Normal 5 2 12" xfId="1336"/>
    <cellStyle name="Normal 5 2 13" xfId="1337"/>
    <cellStyle name="Normal 5 2 2" xfId="1338"/>
    <cellStyle name="Normal 5 2 3" xfId="1339"/>
    <cellStyle name="Normal 5 2 4" xfId="1340"/>
    <cellStyle name="Normal 5 2 5" xfId="1341"/>
    <cellStyle name="Normal 5 2 6" xfId="1342"/>
    <cellStyle name="Normal 5 2 7" xfId="1343"/>
    <cellStyle name="Normal 5 2 8" xfId="1344"/>
    <cellStyle name="Normal 5 2 9" xfId="1345"/>
    <cellStyle name="Normal 5 3" xfId="1346"/>
    <cellStyle name="Normal 5 4" xfId="1347"/>
    <cellStyle name="Normal 50" xfId="1348"/>
    <cellStyle name="Normal 50 2" xfId="1349"/>
    <cellStyle name="Normal 50 3" xfId="1350"/>
    <cellStyle name="Normal 50 4" xfId="1351"/>
    <cellStyle name="Normal 50 5" xfId="1352"/>
    <cellStyle name="Normal 50 6" xfId="1353"/>
    <cellStyle name="Normal 50 7" xfId="1354"/>
    <cellStyle name="Normal 50 8" xfId="1355"/>
    <cellStyle name="Normal 51" xfId="1356"/>
    <cellStyle name="Normal 51 2" xfId="1357"/>
    <cellStyle name="Normal 51 3" xfId="1358"/>
    <cellStyle name="Normal 51 4" xfId="1359"/>
    <cellStyle name="Normal 51 5" xfId="1360"/>
    <cellStyle name="Normal 51 6" xfId="1361"/>
    <cellStyle name="Normal 51 7" xfId="1362"/>
    <cellStyle name="Normal 51 8" xfId="1363"/>
    <cellStyle name="Normal 52" xfId="1364"/>
    <cellStyle name="Normal 52 2" xfId="1365"/>
    <cellStyle name="Normal 52 3" xfId="1366"/>
    <cellStyle name="Normal 52 4" xfId="1367"/>
    <cellStyle name="Normal 52 5" xfId="1368"/>
    <cellStyle name="Normal 52 6" xfId="1369"/>
    <cellStyle name="Normal 52 7" xfId="1370"/>
    <cellStyle name="Normal 52 8" xfId="1371"/>
    <cellStyle name="Normal 53" xfId="1372"/>
    <cellStyle name="Normal 53 2" xfId="1373"/>
    <cellStyle name="Normal 53 3" xfId="1374"/>
    <cellStyle name="Normal 53 4" xfId="1375"/>
    <cellStyle name="Normal 53 5" xfId="1376"/>
    <cellStyle name="Normal 53 6" xfId="1377"/>
    <cellStyle name="Normal 53 7" xfId="1378"/>
    <cellStyle name="Normal 53 8" xfId="1379"/>
    <cellStyle name="Normal 54" xfId="1380"/>
    <cellStyle name="Normal 54 2" xfId="1381"/>
    <cellStyle name="Normal 54 3" xfId="1382"/>
    <cellStyle name="Normal 54 4" xfId="1383"/>
    <cellStyle name="Normal 54 5" xfId="1384"/>
    <cellStyle name="Normal 54 6" xfId="1385"/>
    <cellStyle name="Normal 54 7" xfId="1386"/>
    <cellStyle name="Normal 54 8" xfId="1387"/>
    <cellStyle name="Normal 55" xfId="1388"/>
    <cellStyle name="Normal 55 2" xfId="1389"/>
    <cellStyle name="Normal 55 3" xfId="1390"/>
    <cellStyle name="Normal 55 4" xfId="1391"/>
    <cellStyle name="Normal 55 5" xfId="1392"/>
    <cellStyle name="Normal 55 6" xfId="1393"/>
    <cellStyle name="Normal 55 7" xfId="1394"/>
    <cellStyle name="Normal 55 8" xfId="1395"/>
    <cellStyle name="Normal 56" xfId="1396"/>
    <cellStyle name="Normal 56 2" xfId="1397"/>
    <cellStyle name="Normal 56 3" xfId="1398"/>
    <cellStyle name="Normal 56 4" xfId="1399"/>
    <cellStyle name="Normal 56 5" xfId="1400"/>
    <cellStyle name="Normal 56 6" xfId="1401"/>
    <cellStyle name="Normal 56 7" xfId="1402"/>
    <cellStyle name="Normal 56 8" xfId="1403"/>
    <cellStyle name="Normal 57" xfId="1404"/>
    <cellStyle name="Normal 57 2" xfId="1405"/>
    <cellStyle name="Normal 57 3" xfId="1406"/>
    <cellStyle name="Normal 57 4" xfId="1407"/>
    <cellStyle name="Normal 57 5" xfId="1408"/>
    <cellStyle name="Normal 57 6" xfId="1409"/>
    <cellStyle name="Normal 57 7" xfId="1410"/>
    <cellStyle name="Normal 57 8" xfId="1411"/>
    <cellStyle name="Normal 58" xfId="1412"/>
    <cellStyle name="Normal 58 2" xfId="1413"/>
    <cellStyle name="Normal 58 3" xfId="1414"/>
    <cellStyle name="Normal 58 4" xfId="1415"/>
    <cellStyle name="Normal 58 5" xfId="1416"/>
    <cellStyle name="Normal 58 6" xfId="1417"/>
    <cellStyle name="Normal 58 7" xfId="1418"/>
    <cellStyle name="Normal 58 8" xfId="1419"/>
    <cellStyle name="Normal 59" xfId="1420"/>
    <cellStyle name="Normal 59 2" xfId="1421"/>
    <cellStyle name="Normal 59 3" xfId="1422"/>
    <cellStyle name="Normal 59 4" xfId="1423"/>
    <cellStyle name="Normal 59 5" xfId="1424"/>
    <cellStyle name="Normal 59 6" xfId="1425"/>
    <cellStyle name="Normal 59 7" xfId="1426"/>
    <cellStyle name="Normal 59 8" xfId="1427"/>
    <cellStyle name="Normal 6" xfId="1428"/>
    <cellStyle name="Normal 6 10" xfId="1429"/>
    <cellStyle name="Normal 6 11" xfId="1430"/>
    <cellStyle name="Normal 6 12" xfId="1431"/>
    <cellStyle name="Normal 6 13" xfId="1432"/>
    <cellStyle name="Normal 6 2" xfId="1433"/>
    <cellStyle name="Normal 6 3" xfId="1434"/>
    <cellStyle name="Normal 6 4" xfId="1435"/>
    <cellStyle name="Normal 6 5" xfId="1436"/>
    <cellStyle name="Normal 6 6" xfId="1437"/>
    <cellStyle name="Normal 6 7" xfId="1438"/>
    <cellStyle name="Normal 6 8" xfId="1439"/>
    <cellStyle name="Normal 6 9" xfId="1440"/>
    <cellStyle name="Normal 60" xfId="1441"/>
    <cellStyle name="Normal 60 2" xfId="1442"/>
    <cellStyle name="Normal 60 3" xfId="1443"/>
    <cellStyle name="Normal 60 4" xfId="1444"/>
    <cellStyle name="Normal 60 5" xfId="1445"/>
    <cellStyle name="Normal 60 6" xfId="1446"/>
    <cellStyle name="Normal 60 7" xfId="1447"/>
    <cellStyle name="Normal 60 8" xfId="1448"/>
    <cellStyle name="Normal 61" xfId="1449"/>
    <cellStyle name="Normal 61 2" xfId="1450"/>
    <cellStyle name="Normal 61 3" xfId="1451"/>
    <cellStyle name="Normal 61 4" xfId="1452"/>
    <cellStyle name="Normal 61 5" xfId="1453"/>
    <cellStyle name="Normal 61 6" xfId="1454"/>
    <cellStyle name="Normal 61 7" xfId="1455"/>
    <cellStyle name="Normal 61 8" xfId="1456"/>
    <cellStyle name="Normal 62" xfId="1457"/>
    <cellStyle name="Normal 62 2" xfId="1458"/>
    <cellStyle name="Normal 62 3" xfId="1459"/>
    <cellStyle name="Normal 62 4" xfId="1460"/>
    <cellStyle name="Normal 62 5" xfId="1461"/>
    <cellStyle name="Normal 62 6" xfId="1462"/>
    <cellStyle name="Normal 62 7" xfId="1463"/>
    <cellStyle name="Normal 62 8" xfId="1464"/>
    <cellStyle name="Normal 63" xfId="1465"/>
    <cellStyle name="Normal 63 2" xfId="1466"/>
    <cellStyle name="Normal 63 3" xfId="1467"/>
    <cellStyle name="Normal 63 4" xfId="1468"/>
    <cellStyle name="Normal 63 5" xfId="1469"/>
    <cellStyle name="Normal 63 6" xfId="1470"/>
    <cellStyle name="Normal 63 7" xfId="1471"/>
    <cellStyle name="Normal 63 8" xfId="1472"/>
    <cellStyle name="Normal 64" xfId="1473"/>
    <cellStyle name="Normal 64 2" xfId="1474"/>
    <cellStyle name="Normal 64 3" xfId="1475"/>
    <cellStyle name="Normal 64 4" xfId="1476"/>
    <cellStyle name="Normal 64 5" xfId="1477"/>
    <cellStyle name="Normal 64 6" xfId="1478"/>
    <cellStyle name="Normal 64 7" xfId="1479"/>
    <cellStyle name="Normal 64 8" xfId="1480"/>
    <cellStyle name="Normal 65" xfId="1481"/>
    <cellStyle name="Normal 65 2" xfId="1482"/>
    <cellStyle name="Normal 65 3" xfId="1483"/>
    <cellStyle name="Normal 65 4" xfId="1484"/>
    <cellStyle name="Normal 65 5" xfId="1485"/>
    <cellStyle name="Normal 65 6" xfId="1486"/>
    <cellStyle name="Normal 65 7" xfId="1487"/>
    <cellStyle name="Normal 65 8" xfId="1488"/>
    <cellStyle name="Normal 66" xfId="1489"/>
    <cellStyle name="Normal 66 2" xfId="1490"/>
    <cellStyle name="Normal 66 3" xfId="1491"/>
    <cellStyle name="Normal 66 4" xfId="1492"/>
    <cellStyle name="Normal 66 5" xfId="1493"/>
    <cellStyle name="Normal 66 6" xfId="1494"/>
    <cellStyle name="Normal 66 7" xfId="1495"/>
    <cellStyle name="Normal 66 8" xfId="1496"/>
    <cellStyle name="Normal 67" xfId="1497"/>
    <cellStyle name="Normal 67 2" xfId="1498"/>
    <cellStyle name="Normal 67 3" xfId="1499"/>
    <cellStyle name="Normal 67 4" xfId="1500"/>
    <cellStyle name="Normal 67 5" xfId="1501"/>
    <cellStyle name="Normal 67 6" xfId="1502"/>
    <cellStyle name="Normal 67 7" xfId="1503"/>
    <cellStyle name="Normal 67 8" xfId="1504"/>
    <cellStyle name="Normal 68" xfId="1505"/>
    <cellStyle name="Normal 68 2" xfId="1506"/>
    <cellStyle name="Normal 68 3" xfId="1507"/>
    <cellStyle name="Normal 68 4" xfId="1508"/>
    <cellStyle name="Normal 68 5" xfId="1509"/>
    <cellStyle name="Normal 68 6" xfId="1510"/>
    <cellStyle name="Normal 68 7" xfId="1511"/>
    <cellStyle name="Normal 68 8" xfId="1512"/>
    <cellStyle name="Normal 69" xfId="1513"/>
    <cellStyle name="Normal 69 2" xfId="1514"/>
    <cellStyle name="Normal 69 3" xfId="1515"/>
    <cellStyle name="Normal 69 4" xfId="1516"/>
    <cellStyle name="Normal 69 5" xfId="1517"/>
    <cellStyle name="Normal 69 6" xfId="1518"/>
    <cellStyle name="Normal 69 7" xfId="1519"/>
    <cellStyle name="Normal 69 8" xfId="1520"/>
    <cellStyle name="Normal 7" xfId="1521"/>
    <cellStyle name="Normal 7 10" xfId="1522"/>
    <cellStyle name="Normal 7 11" xfId="1523"/>
    <cellStyle name="Normal 7 12" xfId="1524"/>
    <cellStyle name="Normal 7 13" xfId="1525"/>
    <cellStyle name="Normal 7 2" xfId="1526"/>
    <cellStyle name="Normal 7 3" xfId="1527"/>
    <cellStyle name="Normal 7 4" xfId="1528"/>
    <cellStyle name="Normal 7 5" xfId="1529"/>
    <cellStyle name="Normal 7 6" xfId="1530"/>
    <cellStyle name="Normal 7 7" xfId="1531"/>
    <cellStyle name="Normal 7 8" xfId="1532"/>
    <cellStyle name="Normal 7 9" xfId="1533"/>
    <cellStyle name="Normal 70" xfId="1534"/>
    <cellStyle name="Normal 70 2" xfId="1535"/>
    <cellStyle name="Normal 70 3" xfId="1536"/>
    <cellStyle name="Normal 70 4" xfId="1537"/>
    <cellStyle name="Normal 70 5" xfId="1538"/>
    <cellStyle name="Normal 70 6" xfId="1539"/>
    <cellStyle name="Normal 70 7" xfId="1540"/>
    <cellStyle name="Normal 70 8" xfId="1541"/>
    <cellStyle name="Normal 71" xfId="1542"/>
    <cellStyle name="Normal 71 2" xfId="1543"/>
    <cellStyle name="Normal 71 3" xfId="1544"/>
    <cellStyle name="Normal 71 4" xfId="1545"/>
    <cellStyle name="Normal 71 5" xfId="1546"/>
    <cellStyle name="Normal 71 6" xfId="1547"/>
    <cellStyle name="Normal 71 7" xfId="1548"/>
    <cellStyle name="Normal 71 8" xfId="1549"/>
    <cellStyle name="Normal 72" xfId="1550"/>
    <cellStyle name="Normal 72 2" xfId="1551"/>
    <cellStyle name="Normal 72 3" xfId="1552"/>
    <cellStyle name="Normal 72 4" xfId="1553"/>
    <cellStyle name="Normal 72 5" xfId="1554"/>
    <cellStyle name="Normal 72 6" xfId="1555"/>
    <cellStyle name="Normal 72 7" xfId="1556"/>
    <cellStyle name="Normal 72 8" xfId="1557"/>
    <cellStyle name="Normal 73" xfId="1558"/>
    <cellStyle name="Normal 73 2" xfId="1559"/>
    <cellStyle name="Normal 73 3" xfId="1560"/>
    <cellStyle name="Normal 73 4" xfId="1561"/>
    <cellStyle name="Normal 73 5" xfId="1562"/>
    <cellStyle name="Normal 73 6" xfId="1563"/>
    <cellStyle name="Normal 73 7" xfId="1564"/>
    <cellStyle name="Normal 73 8" xfId="1565"/>
    <cellStyle name="Normal 74" xfId="1566"/>
    <cellStyle name="Normal 74 2" xfId="1567"/>
    <cellStyle name="Normal 74 3" xfId="1568"/>
    <cellStyle name="Normal 74 4" xfId="1569"/>
    <cellStyle name="Normal 74 5" xfId="1570"/>
    <cellStyle name="Normal 74 6" xfId="1571"/>
    <cellStyle name="Normal 74 7" xfId="1572"/>
    <cellStyle name="Normal 74 8" xfId="1573"/>
    <cellStyle name="Normal 75" xfId="1574"/>
    <cellStyle name="Normal 75 2" xfId="1575"/>
    <cellStyle name="Normal 75 3" xfId="1576"/>
    <cellStyle name="Normal 75 4" xfId="1577"/>
    <cellStyle name="Normal 75 5" xfId="1578"/>
    <cellStyle name="Normal 75 6" xfId="1579"/>
    <cellStyle name="Normal 75 7" xfId="1580"/>
    <cellStyle name="Normal 75 8" xfId="1581"/>
    <cellStyle name="Normal 76" xfId="1582"/>
    <cellStyle name="Normal 76 2" xfId="1583"/>
    <cellStyle name="Normal 76 3" xfId="1584"/>
    <cellStyle name="Normal 76 4" xfId="1585"/>
    <cellStyle name="Normal 76 5" xfId="1586"/>
    <cellStyle name="Normal 76 6" xfId="1587"/>
    <cellStyle name="Normal 76 7" xfId="1588"/>
    <cellStyle name="Normal 76 8" xfId="1589"/>
    <cellStyle name="Normal 77" xfId="1590"/>
    <cellStyle name="Normal 77 2" xfId="1591"/>
    <cellStyle name="Normal 77 3" xfId="1592"/>
    <cellStyle name="Normal 77 4" xfId="1593"/>
    <cellStyle name="Normal 77 5" xfId="1594"/>
    <cellStyle name="Normal 77 6" xfId="1595"/>
    <cellStyle name="Normal 77 7" xfId="1596"/>
    <cellStyle name="Normal 77 8" xfId="1597"/>
    <cellStyle name="Normal 78" xfId="1598"/>
    <cellStyle name="Normal 78 2" xfId="1599"/>
    <cellStyle name="Normal 78 3" xfId="1600"/>
    <cellStyle name="Normal 78 4" xfId="1601"/>
    <cellStyle name="Normal 78 5" xfId="1602"/>
    <cellStyle name="Normal 78 6" xfId="1603"/>
    <cellStyle name="Normal 78 7" xfId="1604"/>
    <cellStyle name="Normal 78 8" xfId="1605"/>
    <cellStyle name="Normal 79" xfId="1606"/>
    <cellStyle name="Normal 79 2" xfId="1607"/>
    <cellStyle name="Normal 79 3" xfId="1608"/>
    <cellStyle name="Normal 79 4" xfId="1609"/>
    <cellStyle name="Normal 79 5" xfId="1610"/>
    <cellStyle name="Normal 79 6" xfId="1611"/>
    <cellStyle name="Normal 79 7" xfId="1612"/>
    <cellStyle name="Normal 79 8" xfId="1613"/>
    <cellStyle name="Normal 8" xfId="1614"/>
    <cellStyle name="Normal 8 10" xfId="1615"/>
    <cellStyle name="Normal 8 11" xfId="1616"/>
    <cellStyle name="Normal 8 12" xfId="1617"/>
    <cellStyle name="Normal 8 13" xfId="1618"/>
    <cellStyle name="Normal 8 2" xfId="1619"/>
    <cellStyle name="Normal 8 3" xfId="1620"/>
    <cellStyle name="Normal 8 4" xfId="1621"/>
    <cellStyle name="Normal 8 5" xfId="1622"/>
    <cellStyle name="Normal 8 6" xfId="1623"/>
    <cellStyle name="Normal 8 7" xfId="1624"/>
    <cellStyle name="Normal 8 8" xfId="1625"/>
    <cellStyle name="Normal 8 9" xfId="1626"/>
    <cellStyle name="Normal 80" xfId="1627"/>
    <cellStyle name="Normal 80 2" xfId="1628"/>
    <cellStyle name="Normal 80 3" xfId="1629"/>
    <cellStyle name="Normal 80 4" xfId="1630"/>
    <cellStyle name="Normal 80 5" xfId="1631"/>
    <cellStyle name="Normal 80 6" xfId="1632"/>
    <cellStyle name="Normal 80 7" xfId="1633"/>
    <cellStyle name="Normal 80 8" xfId="1634"/>
    <cellStyle name="Normal 81" xfId="1635"/>
    <cellStyle name="Normal 81 2" xfId="1636"/>
    <cellStyle name="Normal 81 3" xfId="1637"/>
    <cellStyle name="Normal 81 4" xfId="1638"/>
    <cellStyle name="Normal 81 5" xfId="1639"/>
    <cellStyle name="Normal 81 6" xfId="1640"/>
    <cellStyle name="Normal 81 7" xfId="1641"/>
    <cellStyle name="Normal 81 8" xfId="1642"/>
    <cellStyle name="Normal 82" xfId="1643"/>
    <cellStyle name="Normal 82 2" xfId="1644"/>
    <cellStyle name="Normal 82 3" xfId="1645"/>
    <cellStyle name="Normal 82 4" xfId="1646"/>
    <cellStyle name="Normal 82 5" xfId="1647"/>
    <cellStyle name="Normal 82 6" xfId="1648"/>
    <cellStyle name="Normal 82 7" xfId="1649"/>
    <cellStyle name="Normal 82 8" xfId="1650"/>
    <cellStyle name="Normal 83" xfId="1651"/>
    <cellStyle name="Normal 83 2" xfId="1652"/>
    <cellStyle name="Normal 83 3" xfId="1653"/>
    <cellStyle name="Normal 83 4" xfId="1654"/>
    <cellStyle name="Normal 83 5" xfId="1655"/>
    <cellStyle name="Normal 83 6" xfId="1656"/>
    <cellStyle name="Normal 83 7" xfId="1657"/>
    <cellStyle name="Normal 83 8" xfId="1658"/>
    <cellStyle name="Normal 84" xfId="1659"/>
    <cellStyle name="Normal 84 2" xfId="1660"/>
    <cellStyle name="Normal 84 3" xfId="1661"/>
    <cellStyle name="Normal 84 4" xfId="1662"/>
    <cellStyle name="Normal 84 5" xfId="1663"/>
    <cellStyle name="Normal 84 6" xfId="1664"/>
    <cellStyle name="Normal 84 7" xfId="1665"/>
    <cellStyle name="Normal 84 8" xfId="1666"/>
    <cellStyle name="Normal 85" xfId="1667"/>
    <cellStyle name="Normal 85 2" xfId="1668"/>
    <cellStyle name="Normal 85 3" xfId="1669"/>
    <cellStyle name="Normal 85 4" xfId="1670"/>
    <cellStyle name="Normal 85 5" xfId="1671"/>
    <cellStyle name="Normal 85 6" xfId="1672"/>
    <cellStyle name="Normal 85 7" xfId="1673"/>
    <cellStyle name="Normal 85 8" xfId="1674"/>
    <cellStyle name="Normal 86" xfId="1675"/>
    <cellStyle name="Normal 86 2" xfId="1676"/>
    <cellStyle name="Normal 86 3" xfId="1677"/>
    <cellStyle name="Normal 86 4" xfId="1678"/>
    <cellStyle name="Normal 86 5" xfId="1679"/>
    <cellStyle name="Normal 86 6" xfId="1680"/>
    <cellStyle name="Normal 86 7" xfId="1681"/>
    <cellStyle name="Normal 86 8" xfId="1682"/>
    <cellStyle name="Normal 87" xfId="1683"/>
    <cellStyle name="Normal 87 2" xfId="1684"/>
    <cellStyle name="Normal 87 3" xfId="1685"/>
    <cellStyle name="Normal 87 4" xfId="1686"/>
    <cellStyle name="Normal 87 5" xfId="1687"/>
    <cellStyle name="Normal 87 6" xfId="1688"/>
    <cellStyle name="Normal 87 7" xfId="1689"/>
    <cellStyle name="Normal 87 8" xfId="1690"/>
    <cellStyle name="Normal 88" xfId="1691"/>
    <cellStyle name="Normal 88 2" xfId="1692"/>
    <cellStyle name="Normal 88 3" xfId="1693"/>
    <cellStyle name="Normal 88 4" xfId="1694"/>
    <cellStyle name="Normal 88 5" xfId="1695"/>
    <cellStyle name="Normal 88 6" xfId="1696"/>
    <cellStyle name="Normal 88 7" xfId="1697"/>
    <cellStyle name="Normal 88 8" xfId="1698"/>
    <cellStyle name="Normal 89" xfId="1699"/>
    <cellStyle name="Normal 89 2" xfId="1700"/>
    <cellStyle name="Normal 89 3" xfId="1701"/>
    <cellStyle name="Normal 89 4" xfId="1702"/>
    <cellStyle name="Normal 89 5" xfId="1703"/>
    <cellStyle name="Normal 89 6" xfId="1704"/>
    <cellStyle name="Normal 89 7" xfId="1705"/>
    <cellStyle name="Normal 89 8" xfId="1706"/>
    <cellStyle name="Normal 9" xfId="1707"/>
    <cellStyle name="Normal 9 10" xfId="1708"/>
    <cellStyle name="Normal 9 11" xfId="1709"/>
    <cellStyle name="Normal 9 12" xfId="1710"/>
    <cellStyle name="Normal 9 13" xfId="1711"/>
    <cellStyle name="Normal 9 2" xfId="1712"/>
    <cellStyle name="Normal 9 3" xfId="1713"/>
    <cellStyle name="Normal 9 4" xfId="1714"/>
    <cellStyle name="Normal 9 5" xfId="1715"/>
    <cellStyle name="Normal 9 6" xfId="1716"/>
    <cellStyle name="Normal 9 7" xfId="1717"/>
    <cellStyle name="Normal 9 8" xfId="1718"/>
    <cellStyle name="Normal 9 9" xfId="1719"/>
    <cellStyle name="Normal 90" xfId="1720"/>
    <cellStyle name="Normal 90 2" xfId="1721"/>
    <cellStyle name="Normal 90 3" xfId="1722"/>
    <cellStyle name="Normal 90 4" xfId="1723"/>
    <cellStyle name="Normal 90 5" xfId="1724"/>
    <cellStyle name="Normal 90 6" xfId="1725"/>
    <cellStyle name="Normal 90 7" xfId="1726"/>
    <cellStyle name="Normal 90 8" xfId="1727"/>
    <cellStyle name="Normal 91" xfId="1728"/>
    <cellStyle name="Normal 91 2" xfId="1729"/>
    <cellStyle name="Normal 91 3" xfId="1730"/>
    <cellStyle name="Normal 91 4" xfId="1731"/>
    <cellStyle name="Normal 91 5" xfId="1732"/>
    <cellStyle name="Normal 91 6" xfId="1733"/>
    <cellStyle name="Normal 91 7" xfId="1734"/>
    <cellStyle name="Normal 91 8" xfId="1735"/>
    <cellStyle name="Normal 92" xfId="1736"/>
    <cellStyle name="Normal 92 2" xfId="1737"/>
    <cellStyle name="Normal 92 3" xfId="1738"/>
    <cellStyle name="Normal 92 4" xfId="1739"/>
    <cellStyle name="Normal 92 5" xfId="1740"/>
    <cellStyle name="Normal 92 6" xfId="1741"/>
    <cellStyle name="Normal 92 7" xfId="1742"/>
    <cellStyle name="Normal 92 8" xfId="1743"/>
    <cellStyle name="Normal 93" xfId="1744"/>
    <cellStyle name="Normal 93 2" xfId="1745"/>
    <cellStyle name="Normal 93 3" xfId="1746"/>
    <cellStyle name="Normal 93 4" xfId="1747"/>
    <cellStyle name="Normal 93 5" xfId="1748"/>
    <cellStyle name="Normal 93 6" xfId="1749"/>
    <cellStyle name="Normal 93 7" xfId="1750"/>
    <cellStyle name="Normal 93 8" xfId="1751"/>
    <cellStyle name="Normal 94" xfId="1752"/>
    <cellStyle name="Normal 94 2" xfId="1753"/>
    <cellStyle name="Normal 94 3" xfId="1754"/>
    <cellStyle name="Normal 94 4" xfId="1755"/>
    <cellStyle name="Normal 94 5" xfId="1756"/>
    <cellStyle name="Normal 94 6" xfId="1757"/>
    <cellStyle name="Normal 94 7" xfId="1758"/>
    <cellStyle name="Normal 94 8" xfId="1759"/>
    <cellStyle name="Normal 95" xfId="1760"/>
    <cellStyle name="Normal 95 2" xfId="1761"/>
    <cellStyle name="Normal 95 3" xfId="1762"/>
    <cellStyle name="Normal 95 4" xfId="1763"/>
    <cellStyle name="Normal 95 5" xfId="1764"/>
    <cellStyle name="Normal 95 6" xfId="1765"/>
    <cellStyle name="Normal 95 7" xfId="1766"/>
    <cellStyle name="Normal 95 8" xfId="1767"/>
    <cellStyle name="Normal 96" xfId="1768"/>
    <cellStyle name="Normal 96 2" xfId="1769"/>
    <cellStyle name="Normal 96 3" xfId="1770"/>
    <cellStyle name="Normal 96 4" xfId="1771"/>
    <cellStyle name="Normal 96 5" xfId="1772"/>
    <cellStyle name="Normal 96 6" xfId="1773"/>
    <cellStyle name="Normal 96 7" xfId="1774"/>
    <cellStyle name="Normal 96 8" xfId="1775"/>
    <cellStyle name="Normal 97" xfId="1776"/>
    <cellStyle name="Normal 97 2" xfId="1777"/>
    <cellStyle name="Normal 97 3" xfId="1778"/>
    <cellStyle name="Normal 97 4" xfId="1779"/>
    <cellStyle name="Normal 97 5" xfId="1780"/>
    <cellStyle name="Normal 97 6" xfId="1781"/>
    <cellStyle name="Normal 97 7" xfId="1782"/>
    <cellStyle name="Normal 97 8" xfId="1783"/>
    <cellStyle name="Normal 98" xfId="1784"/>
    <cellStyle name="Normal 98 2" xfId="1785"/>
    <cellStyle name="Normal 98 3" xfId="1786"/>
    <cellStyle name="Normal 98 4" xfId="1787"/>
    <cellStyle name="Normal 98 5" xfId="1788"/>
    <cellStyle name="Normal 98 6" xfId="1789"/>
    <cellStyle name="Normal 98 7" xfId="1790"/>
    <cellStyle name="Normal 98 8" xfId="1791"/>
    <cellStyle name="Normal 99" xfId="1792"/>
    <cellStyle name="Normal 99 2" xfId="1793"/>
    <cellStyle name="Normal 99 3" xfId="1794"/>
    <cellStyle name="Normal 99 4" xfId="1795"/>
    <cellStyle name="Normal 99 5" xfId="1796"/>
    <cellStyle name="Normal 99 6" xfId="1797"/>
    <cellStyle name="Normal 99 7" xfId="1798"/>
    <cellStyle name="Normal 99 8" xfId="1799"/>
    <cellStyle name="Note 2" xfId="1800"/>
    <cellStyle name="Note 2 10" xfId="1801"/>
    <cellStyle name="Note 2 11" xfId="1802"/>
    <cellStyle name="Note 2 12" xfId="1803"/>
    <cellStyle name="Note 2 13" xfId="1804"/>
    <cellStyle name="Note 2 2" xfId="1805"/>
    <cellStyle name="Note 2 3" xfId="1806"/>
    <cellStyle name="Note 2 4" xfId="1807"/>
    <cellStyle name="Note 2 5" xfId="1808"/>
    <cellStyle name="Note 2 6" xfId="1809"/>
    <cellStyle name="Note 2 7" xfId="1810"/>
    <cellStyle name="Note 2 8" xfId="1811"/>
    <cellStyle name="Note 2 9" xfId="1812"/>
    <cellStyle name="Note 3" xfId="1813"/>
    <cellStyle name="Note 3 10" xfId="1814"/>
    <cellStyle name="Note 3 11" xfId="1815"/>
    <cellStyle name="Note 3 12" xfId="1816"/>
    <cellStyle name="Note 3 13" xfId="1817"/>
    <cellStyle name="Note 3 2" xfId="1818"/>
    <cellStyle name="Note 3 3" xfId="1819"/>
    <cellStyle name="Note 3 4" xfId="1820"/>
    <cellStyle name="Note 3 5" xfId="1821"/>
    <cellStyle name="Note 3 6" xfId="1822"/>
    <cellStyle name="Note 3 7" xfId="1823"/>
    <cellStyle name="Note 3 8" xfId="1824"/>
    <cellStyle name="Note 3 9" xfId="1825"/>
    <cellStyle name="Note 4" xfId="1826"/>
    <cellStyle name="Note 4 10" xfId="1827"/>
    <cellStyle name="Note 4 11" xfId="1828"/>
    <cellStyle name="Note 4 2" xfId="1829"/>
    <cellStyle name="Note 4 3" xfId="1830"/>
    <cellStyle name="Note 4 4" xfId="1831"/>
    <cellStyle name="Note 4 5" xfId="1832"/>
    <cellStyle name="Note 4 6" xfId="1833"/>
    <cellStyle name="Note 4 7" xfId="1834"/>
    <cellStyle name="Note 4 8" xfId="1835"/>
    <cellStyle name="Note 4 9" xfId="1836"/>
    <cellStyle name="Note 5" xfId="1837"/>
    <cellStyle name="Note 5 10" xfId="1838"/>
    <cellStyle name="Note 5 11" xfId="1839"/>
    <cellStyle name="Note 5 2" xfId="1840"/>
    <cellStyle name="Note 5 3" xfId="1841"/>
    <cellStyle name="Note 5 4" xfId="1842"/>
    <cellStyle name="Note 5 5" xfId="1843"/>
    <cellStyle name="Note 5 6" xfId="1844"/>
    <cellStyle name="Note 5 7" xfId="1845"/>
    <cellStyle name="Note 5 8" xfId="1846"/>
    <cellStyle name="Note 5 9" xfId="1847"/>
    <cellStyle name="Note 6" xfId="1848"/>
    <cellStyle name="Note 7" xfId="1849"/>
    <cellStyle name="Percent 10" xfId="1850"/>
    <cellStyle name="Percent 10 2" xfId="1851"/>
    <cellStyle name="Percent 10 3" xfId="1852"/>
    <cellStyle name="Percent 10 4" xfId="1853"/>
    <cellStyle name="Percent 10 5" xfId="1854"/>
    <cellStyle name="Percent 10 6" xfId="1855"/>
    <cellStyle name="Percent 10 7" xfId="1856"/>
    <cellStyle name="Percent 10 8" xfId="1857"/>
    <cellStyle name="Percent 11" xfId="1858"/>
    <cellStyle name="Percent 11 2" xfId="1859"/>
    <cellStyle name="Percent 11 3" xfId="1860"/>
    <cellStyle name="Percent 11 4" xfId="1861"/>
    <cellStyle name="Percent 11 5" xfId="1862"/>
    <cellStyle name="Percent 11 6" xfId="1863"/>
    <cellStyle name="Percent 11 7" xfId="1864"/>
    <cellStyle name="Percent 11 8" xfId="1865"/>
    <cellStyle name="Percent 12" xfId="1866"/>
    <cellStyle name="Percent 12 2" xfId="1867"/>
    <cellStyle name="Percent 12 3" xfId="1868"/>
    <cellStyle name="Percent 12 4" xfId="1869"/>
    <cellStyle name="Percent 12 5" xfId="1870"/>
    <cellStyle name="Percent 12 6" xfId="1871"/>
    <cellStyle name="Percent 12 7" xfId="1872"/>
    <cellStyle name="Percent 12 8" xfId="1873"/>
    <cellStyle name="Percent 13" xfId="1874"/>
    <cellStyle name="Percent 14" xfId="1875"/>
    <cellStyle name="Percent 2" xfId="1876"/>
    <cellStyle name="Percent 2 2" xfId="1877"/>
    <cellStyle name="Percent 2 3" xfId="1878"/>
    <cellStyle name="Percent 2 4" xfId="1879"/>
    <cellStyle name="Percent 2 5" xfId="1880"/>
    <cellStyle name="Percent 2 6" xfId="1881"/>
    <cellStyle name="Percent 2 7" xfId="1882"/>
    <cellStyle name="Percent 2 8" xfId="1883"/>
    <cellStyle name="Percent 2 9" xfId="1884"/>
    <cellStyle name="Percent 3" xfId="1885"/>
    <cellStyle name="Percent 3 2" xfId="1886"/>
    <cellStyle name="Percent 3 3" xfId="1887"/>
    <cellStyle name="Percent 3 4" xfId="1888"/>
    <cellStyle name="Percent 3 5" xfId="1889"/>
    <cellStyle name="Percent 3 6" xfId="1890"/>
    <cellStyle name="Percent 3 7" xfId="1891"/>
    <cellStyle name="Percent 3 8" xfId="1892"/>
    <cellStyle name="Percent 3 9" xfId="1893"/>
    <cellStyle name="Percent 4" xfId="1894"/>
    <cellStyle name="Percent 4 2" xfId="1895"/>
    <cellStyle name="Percent 4 3" xfId="1896"/>
    <cellStyle name="Percent 4 4" xfId="1897"/>
    <cellStyle name="Percent 4 5" xfId="1898"/>
    <cellStyle name="Percent 4 6" xfId="1899"/>
    <cellStyle name="Percent 4 7" xfId="1900"/>
    <cellStyle name="Percent 4 8" xfId="1901"/>
    <cellStyle name="Percent 5" xfId="1902"/>
    <cellStyle name="Percent 5 2" xfId="1903"/>
    <cellStyle name="Percent 5 3" xfId="1904"/>
    <cellStyle name="Percent 5 4" xfId="1905"/>
    <cellStyle name="Percent 5 5" xfId="1906"/>
    <cellStyle name="Percent 5 6" xfId="1907"/>
    <cellStyle name="Percent 5 7" xfId="1908"/>
    <cellStyle name="Percent 5 8" xfId="1909"/>
    <cellStyle name="Percent 6" xfId="1910"/>
    <cellStyle name="Percent 6 2" xfId="1911"/>
    <cellStyle name="Percent 6 3" xfId="1912"/>
    <cellStyle name="Percent 6 4" xfId="1913"/>
    <cellStyle name="Percent 6 5" xfId="1914"/>
    <cellStyle name="Percent 6 6" xfId="1915"/>
    <cellStyle name="Percent 6 7" xfId="1916"/>
    <cellStyle name="Percent 6 8" xfId="1917"/>
    <cellStyle name="Percent 7" xfId="1918"/>
    <cellStyle name="Percent 7 2" xfId="1919"/>
    <cellStyle name="Percent 7 3" xfId="1920"/>
    <cellStyle name="Percent 7 4" xfId="1921"/>
    <cellStyle name="Percent 7 5" xfId="1922"/>
    <cellStyle name="Percent 7 6" xfId="1923"/>
    <cellStyle name="Percent 7 7" xfId="1924"/>
    <cellStyle name="Percent 7 8" xfId="1925"/>
    <cellStyle name="Percent 8" xfId="1926"/>
    <cellStyle name="Percent 8 2" xfId="1927"/>
    <cellStyle name="Percent 8 3" xfId="1928"/>
    <cellStyle name="Percent 8 4" xfId="1929"/>
    <cellStyle name="Percent 8 5" xfId="1930"/>
    <cellStyle name="Percent 8 6" xfId="1931"/>
    <cellStyle name="Percent 8 7" xfId="1932"/>
    <cellStyle name="Percent 8 8" xfId="1933"/>
    <cellStyle name="Percent 9" xfId="1934"/>
    <cellStyle name="Percent 9 2" xfId="1935"/>
    <cellStyle name="Percent 9 3" xfId="1936"/>
    <cellStyle name="Percent 9 4" xfId="1937"/>
    <cellStyle name="Percent 9 5" xfId="1938"/>
    <cellStyle name="Percent 9 6" xfId="1939"/>
    <cellStyle name="Percent 9 7" xfId="1940"/>
    <cellStyle name="Percent 9 8" xfId="19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topLeftCell="A27" zoomScale="70" zoomScaleNormal="50" zoomScaleSheetLayoutView="70" workbookViewId="0">
      <selection activeCell="D54" sqref="D54"/>
    </sheetView>
  </sheetViews>
  <sheetFormatPr defaultColWidth="8.88671875" defaultRowHeight="14.4"/>
  <cols>
    <col min="1" max="1" width="19.5546875" style="4" bestFit="1" customWidth="1"/>
    <col min="2" max="2" width="22.109375" style="4" bestFit="1" customWidth="1"/>
    <col min="3" max="5" width="20.33203125" style="4" bestFit="1" customWidth="1"/>
    <col min="6" max="6" width="18" style="4" bestFit="1" customWidth="1"/>
    <col min="7" max="7" width="21.5546875" style="4" bestFit="1" customWidth="1"/>
    <col min="8" max="8" width="2.88671875" style="4" bestFit="1" customWidth="1"/>
    <col min="9" max="9" width="15.88671875" style="4" bestFit="1" customWidth="1"/>
    <col min="10" max="10" width="14.6640625" style="4" bestFit="1" customWidth="1"/>
    <col min="11" max="11" width="15.88671875" style="4" bestFit="1" customWidth="1"/>
    <col min="12" max="12" width="13.5546875" style="4" bestFit="1" customWidth="1"/>
    <col min="13" max="13" width="14.6640625" style="4" bestFit="1" customWidth="1"/>
    <col min="14" max="14" width="12.44140625" style="4" bestFit="1" customWidth="1"/>
    <col min="15" max="16" width="11.6640625" style="4" bestFit="1" customWidth="1"/>
    <col min="17" max="17" width="13.44140625" style="4" customWidth="1"/>
    <col min="18" max="18" width="11.88671875" style="4" customWidth="1"/>
    <col min="19" max="19" width="13.88671875" style="4" customWidth="1"/>
    <col min="20" max="16384" width="8.88671875" style="4"/>
  </cols>
  <sheetData>
    <row r="1" spans="1:19" ht="37.20000000000000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11" customFormat="1" ht="33.6" customHeight="1">
      <c r="A2" s="5" t="s">
        <v>1</v>
      </c>
      <c r="B2" s="6" t="s">
        <v>2</v>
      </c>
      <c r="C2" s="6"/>
      <c r="D2" s="6"/>
      <c r="E2" s="6"/>
      <c r="F2" s="6"/>
      <c r="G2" s="6"/>
      <c r="H2" s="7"/>
      <c r="I2" s="8" t="s">
        <v>3</v>
      </c>
      <c r="J2" s="8"/>
      <c r="K2" s="8"/>
      <c r="L2" s="8"/>
      <c r="M2" s="8"/>
      <c r="N2" s="8"/>
      <c r="O2" s="8"/>
      <c r="P2" s="8"/>
      <c r="Q2" s="8"/>
      <c r="R2" s="9" t="s">
        <v>4</v>
      </c>
      <c r="S2" s="10" t="s">
        <v>5</v>
      </c>
    </row>
    <row r="3" spans="1:19">
      <c r="A3" s="5"/>
      <c r="B3" s="12" t="s">
        <v>6</v>
      </c>
      <c r="C3" s="12"/>
      <c r="D3" s="13" t="s">
        <v>7</v>
      </c>
      <c r="E3" s="13"/>
      <c r="F3" s="12" t="s">
        <v>8</v>
      </c>
      <c r="G3" s="12"/>
      <c r="H3" s="14"/>
      <c r="I3" s="15" t="s">
        <v>6</v>
      </c>
      <c r="J3" s="15"/>
      <c r="K3" s="15"/>
      <c r="L3" s="15" t="s">
        <v>9</v>
      </c>
      <c r="M3" s="15"/>
      <c r="N3" s="15"/>
      <c r="O3" s="16" t="s">
        <v>8</v>
      </c>
      <c r="P3" s="16"/>
      <c r="Q3" s="16"/>
      <c r="R3" s="9"/>
      <c r="S3" s="10"/>
    </row>
    <row r="4" spans="1:19" ht="35.4" customHeight="1">
      <c r="A4" s="5"/>
      <c r="B4" s="17" t="s">
        <v>10</v>
      </c>
      <c r="C4" s="17" t="s">
        <v>11</v>
      </c>
      <c r="D4" s="17" t="s">
        <v>10</v>
      </c>
      <c r="E4" s="17" t="s">
        <v>11</v>
      </c>
      <c r="F4" s="18" t="s">
        <v>12</v>
      </c>
      <c r="G4" s="18" t="s">
        <v>13</v>
      </c>
      <c r="H4" s="19"/>
      <c r="I4" s="20" t="s">
        <v>14</v>
      </c>
      <c r="J4" s="20" t="s">
        <v>15</v>
      </c>
      <c r="K4" s="20" t="s">
        <v>16</v>
      </c>
      <c r="L4" s="20" t="s">
        <v>14</v>
      </c>
      <c r="M4" s="20" t="s">
        <v>15</v>
      </c>
      <c r="N4" s="20" t="s">
        <v>17</v>
      </c>
      <c r="O4" s="21" t="s">
        <v>18</v>
      </c>
      <c r="P4" s="21" t="s">
        <v>19</v>
      </c>
      <c r="Q4" s="21" t="s">
        <v>20</v>
      </c>
      <c r="R4" s="9"/>
      <c r="S4" s="22" t="s">
        <v>21</v>
      </c>
    </row>
    <row r="5" spans="1:19">
      <c r="A5" s="23"/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19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  <c r="R5" s="25">
        <v>17</v>
      </c>
      <c r="S5" s="26">
        <v>18</v>
      </c>
    </row>
    <row r="6" spans="1:19" ht="17.399999999999999">
      <c r="A6" s="23" t="s">
        <v>22</v>
      </c>
      <c r="B6" s="27">
        <v>84962.91</v>
      </c>
      <c r="C6" s="27">
        <v>132779</v>
      </c>
      <c r="D6" s="27">
        <v>119363</v>
      </c>
      <c r="E6" s="27">
        <v>175204.66666666666</v>
      </c>
      <c r="F6" s="28">
        <f>(D6-B6)/B6*100</f>
        <v>40.488361333198206</v>
      </c>
      <c r="G6" s="28">
        <f>(E6-C6)/C6*100</f>
        <v>31.952090817574057</v>
      </c>
      <c r="H6" s="29"/>
      <c r="I6" s="30">
        <v>403.06</v>
      </c>
      <c r="J6" s="30">
        <v>170.46</v>
      </c>
      <c r="K6" s="30">
        <v>900</v>
      </c>
      <c r="L6" s="30">
        <v>838.61199999999974</v>
      </c>
      <c r="M6" s="30">
        <v>547.60100000000011</v>
      </c>
      <c r="N6" s="30">
        <v>1451.8666666666666</v>
      </c>
      <c r="O6" s="31">
        <f>(L6-I6)/I6*100</f>
        <v>108.06133081923279</v>
      </c>
      <c r="P6" s="31">
        <f>(M6-J6)/J6*100</f>
        <v>221.24897336618562</v>
      </c>
      <c r="Q6" s="31">
        <f>(N6-K6)/K6*100</f>
        <v>61.318518518518502</v>
      </c>
      <c r="R6" s="31">
        <v>3.7046666666666672</v>
      </c>
      <c r="S6" s="32">
        <v>49.99433333333333</v>
      </c>
    </row>
    <row r="7" spans="1:19" ht="17.399999999999999">
      <c r="A7" s="23" t="s">
        <v>23</v>
      </c>
      <c r="B7" s="28">
        <v>103029</v>
      </c>
      <c r="C7" s="28">
        <v>166424</v>
      </c>
      <c r="D7" s="27">
        <v>110467</v>
      </c>
      <c r="E7" s="27">
        <v>168781</v>
      </c>
      <c r="F7" s="28">
        <f t="shared" ref="F7:G17" si="0">(D7-B7)/B7*100</f>
        <v>7.2193265973657894</v>
      </c>
      <c r="G7" s="28">
        <f t="shared" si="0"/>
        <v>1.4162620775849637</v>
      </c>
      <c r="H7" s="29"/>
      <c r="I7" s="31">
        <v>659.06</v>
      </c>
      <c r="J7" s="31">
        <v>399.08</v>
      </c>
      <c r="K7" s="31">
        <v>1312</v>
      </c>
      <c r="L7" s="30">
        <v>809.34700000000009</v>
      </c>
      <c r="M7" s="30">
        <v>535.99400000000003</v>
      </c>
      <c r="N7" s="30">
        <v>1440</v>
      </c>
      <c r="O7" s="31">
        <f t="shared" ref="O7:Q17" si="1">(L7-I7)/I7*100</f>
        <v>22.803234910326854</v>
      </c>
      <c r="P7" s="31">
        <f t="shared" si="1"/>
        <v>34.307407036183236</v>
      </c>
      <c r="Q7" s="31">
        <f t="shared" si="1"/>
        <v>9.7560975609756095</v>
      </c>
      <c r="R7" s="31">
        <v>2.82</v>
      </c>
      <c r="S7" s="32">
        <v>50</v>
      </c>
    </row>
    <row r="8" spans="1:19" ht="18">
      <c r="A8" s="23" t="s">
        <v>24</v>
      </c>
      <c r="B8" s="27">
        <v>106485</v>
      </c>
      <c r="C8" s="27">
        <v>164641</v>
      </c>
      <c r="D8" s="27">
        <v>115398</v>
      </c>
      <c r="E8" s="33">
        <v>191514</v>
      </c>
      <c r="F8" s="28">
        <f t="shared" si="0"/>
        <v>8.3701929849274546</v>
      </c>
      <c r="G8" s="28">
        <f t="shared" si="0"/>
        <v>16.322179772960563</v>
      </c>
      <c r="H8" s="29"/>
      <c r="I8" s="30">
        <v>795.57100000000014</v>
      </c>
      <c r="J8" s="30">
        <v>503.93200000000007</v>
      </c>
      <c r="K8" s="30">
        <v>1423</v>
      </c>
      <c r="L8" s="30">
        <v>864.91889999999978</v>
      </c>
      <c r="M8" s="30">
        <v>591.43549999999982</v>
      </c>
      <c r="N8" s="30">
        <v>1578</v>
      </c>
      <c r="O8" s="31">
        <f t="shared" si="1"/>
        <v>8.7167455827323561</v>
      </c>
      <c r="P8" s="31">
        <f t="shared" si="1"/>
        <v>17.364148337474049</v>
      </c>
      <c r="Q8" s="31">
        <f t="shared" si="1"/>
        <v>10.892480674631061</v>
      </c>
      <c r="R8" s="31">
        <v>3.0619999999999998</v>
      </c>
      <c r="S8" s="32">
        <v>50.00333333333333</v>
      </c>
    </row>
    <row r="9" spans="1:19" ht="17.399999999999999">
      <c r="A9" s="23" t="s">
        <v>25</v>
      </c>
      <c r="B9" s="27">
        <v>113472</v>
      </c>
      <c r="C9" s="27">
        <v>170545</v>
      </c>
      <c r="D9" s="27"/>
      <c r="E9" s="27"/>
      <c r="F9" s="28">
        <f t="shared" si="0"/>
        <v>-100</v>
      </c>
      <c r="G9" s="28">
        <f t="shared" si="0"/>
        <v>-100</v>
      </c>
      <c r="H9" s="29"/>
      <c r="I9" s="30">
        <v>858.13900000000001</v>
      </c>
      <c r="J9" s="30">
        <v>557.50100000000009</v>
      </c>
      <c r="K9" s="30">
        <v>1479</v>
      </c>
      <c r="L9" s="30"/>
      <c r="M9" s="30"/>
      <c r="N9" s="30"/>
      <c r="O9" s="31">
        <f t="shared" si="1"/>
        <v>-100</v>
      </c>
      <c r="P9" s="31">
        <f t="shared" si="1"/>
        <v>-100</v>
      </c>
      <c r="Q9" s="31">
        <f t="shared" si="1"/>
        <v>-100</v>
      </c>
      <c r="R9" s="31"/>
      <c r="S9" s="32"/>
    </row>
    <row r="10" spans="1:19" ht="17.399999999999999">
      <c r="A10" s="23" t="s">
        <v>26</v>
      </c>
      <c r="B10" s="27">
        <v>110572</v>
      </c>
      <c r="C10" s="27">
        <v>167499</v>
      </c>
      <c r="D10" s="27"/>
      <c r="E10" s="27"/>
      <c r="F10" s="28">
        <f t="shared" si="0"/>
        <v>-100</v>
      </c>
      <c r="G10" s="28">
        <f t="shared" si="0"/>
        <v>-100</v>
      </c>
      <c r="H10" s="29"/>
      <c r="I10" s="31">
        <v>857</v>
      </c>
      <c r="J10" s="31">
        <v>556.02</v>
      </c>
      <c r="K10" s="31">
        <v>1456</v>
      </c>
      <c r="L10" s="30"/>
      <c r="M10" s="30"/>
      <c r="N10" s="30"/>
      <c r="O10" s="31">
        <f t="shared" si="1"/>
        <v>-100</v>
      </c>
      <c r="P10" s="31">
        <f t="shared" si="1"/>
        <v>-100</v>
      </c>
      <c r="Q10" s="31">
        <f t="shared" si="1"/>
        <v>-100</v>
      </c>
      <c r="R10" s="31"/>
      <c r="S10" s="32"/>
    </row>
    <row r="11" spans="1:19" ht="17.399999999999999">
      <c r="A11" s="23" t="s">
        <v>27</v>
      </c>
      <c r="B11" s="34">
        <v>113549</v>
      </c>
      <c r="C11" s="34">
        <v>176568</v>
      </c>
      <c r="D11" s="27"/>
      <c r="E11" s="27"/>
      <c r="F11" s="28">
        <f t="shared" si="0"/>
        <v>-100</v>
      </c>
      <c r="G11" s="28">
        <f t="shared" si="0"/>
        <v>-100</v>
      </c>
      <c r="H11" s="29"/>
      <c r="I11" s="31">
        <v>889.41</v>
      </c>
      <c r="J11" s="31">
        <v>584.97</v>
      </c>
      <c r="K11" s="31">
        <v>1517</v>
      </c>
      <c r="L11" s="30"/>
      <c r="M11" s="30"/>
      <c r="N11" s="30"/>
      <c r="O11" s="31">
        <f t="shared" si="1"/>
        <v>-100</v>
      </c>
      <c r="P11" s="31">
        <f t="shared" si="1"/>
        <v>-100</v>
      </c>
      <c r="Q11" s="31">
        <f t="shared" si="1"/>
        <v>-100</v>
      </c>
      <c r="R11" s="31"/>
      <c r="S11" s="32"/>
    </row>
    <row r="12" spans="1:19" ht="17.399999999999999">
      <c r="A12" s="23" t="s">
        <v>28</v>
      </c>
      <c r="B12" s="28">
        <v>110944</v>
      </c>
      <c r="C12" s="28">
        <v>170045</v>
      </c>
      <c r="D12" s="27"/>
      <c r="E12" s="27"/>
      <c r="F12" s="28">
        <f t="shared" si="0"/>
        <v>-100</v>
      </c>
      <c r="G12" s="28">
        <f t="shared" si="0"/>
        <v>-100</v>
      </c>
      <c r="H12" s="29"/>
      <c r="I12" s="31">
        <v>879.75800000000004</v>
      </c>
      <c r="J12" s="31">
        <v>564.94799999999998</v>
      </c>
      <c r="K12" s="31">
        <v>1556</v>
      </c>
      <c r="L12" s="30"/>
      <c r="M12" s="30"/>
      <c r="N12" s="30"/>
      <c r="O12" s="31">
        <f t="shared" si="1"/>
        <v>-100</v>
      </c>
      <c r="P12" s="31">
        <f t="shared" si="1"/>
        <v>-100</v>
      </c>
      <c r="Q12" s="31">
        <f t="shared" si="1"/>
        <v>-100</v>
      </c>
      <c r="R12" s="31"/>
      <c r="S12" s="32"/>
    </row>
    <row r="13" spans="1:19" ht="17.399999999999999">
      <c r="A13" s="23" t="s">
        <v>29</v>
      </c>
      <c r="B13" s="28">
        <v>98412</v>
      </c>
      <c r="C13" s="28">
        <v>160241</v>
      </c>
      <c r="D13" s="27"/>
      <c r="E13" s="27"/>
      <c r="F13" s="28">
        <f t="shared" si="0"/>
        <v>-100</v>
      </c>
      <c r="G13" s="28">
        <f t="shared" si="0"/>
        <v>-100</v>
      </c>
      <c r="H13" s="29"/>
      <c r="I13" s="31">
        <v>839.1</v>
      </c>
      <c r="J13" s="31">
        <v>502.04</v>
      </c>
      <c r="K13" s="31">
        <v>1737</v>
      </c>
      <c r="L13" s="30"/>
      <c r="M13" s="30"/>
      <c r="N13" s="30"/>
      <c r="O13" s="31">
        <f t="shared" si="1"/>
        <v>-100</v>
      </c>
      <c r="P13" s="31">
        <f t="shared" si="1"/>
        <v>-100</v>
      </c>
      <c r="Q13" s="31">
        <f t="shared" si="1"/>
        <v>-100</v>
      </c>
      <c r="R13" s="31"/>
      <c r="S13" s="32"/>
    </row>
    <row r="14" spans="1:19" ht="17.399999999999999">
      <c r="A14" s="23" t="s">
        <v>30</v>
      </c>
      <c r="B14" s="28">
        <v>107208</v>
      </c>
      <c r="C14" s="28">
        <v>182784</v>
      </c>
      <c r="D14" s="27"/>
      <c r="E14" s="27"/>
      <c r="F14" s="28">
        <f t="shared" si="0"/>
        <v>-100</v>
      </c>
      <c r="G14" s="28">
        <f t="shared" si="0"/>
        <v>-100</v>
      </c>
      <c r="H14" s="29"/>
      <c r="I14" s="31">
        <v>973.3549999999999</v>
      </c>
      <c r="J14" s="31">
        <v>563.74500000000012</v>
      </c>
      <c r="K14" s="31">
        <v>1892</v>
      </c>
      <c r="L14" s="30"/>
      <c r="M14" s="30"/>
      <c r="N14" s="30"/>
      <c r="O14" s="31">
        <f t="shared" si="1"/>
        <v>-100</v>
      </c>
      <c r="P14" s="31">
        <f t="shared" si="1"/>
        <v>-100</v>
      </c>
      <c r="Q14" s="31">
        <f t="shared" si="1"/>
        <v>-100</v>
      </c>
      <c r="R14" s="31"/>
      <c r="S14" s="32"/>
    </row>
    <row r="15" spans="1:19" ht="17.399999999999999">
      <c r="A15" s="23" t="s">
        <v>31</v>
      </c>
      <c r="B15" s="28">
        <v>111433</v>
      </c>
      <c r="C15" s="28">
        <v>185822</v>
      </c>
      <c r="D15" s="27"/>
      <c r="E15" s="27"/>
      <c r="F15" s="28">
        <f t="shared" si="0"/>
        <v>-100</v>
      </c>
      <c r="G15" s="28">
        <f t="shared" si="0"/>
        <v>-100</v>
      </c>
      <c r="H15" s="29"/>
      <c r="I15" s="31">
        <v>1001.7049999999998</v>
      </c>
      <c r="J15" s="31">
        <v>577.82700000000011</v>
      </c>
      <c r="K15" s="31">
        <v>1932</v>
      </c>
      <c r="L15" s="30"/>
      <c r="M15" s="30"/>
      <c r="N15" s="30"/>
      <c r="O15" s="31">
        <f t="shared" si="1"/>
        <v>-100</v>
      </c>
      <c r="P15" s="31">
        <f t="shared" si="1"/>
        <v>-100</v>
      </c>
      <c r="Q15" s="31">
        <f t="shared" si="1"/>
        <v>-100</v>
      </c>
      <c r="R15" s="31"/>
      <c r="S15" s="32"/>
    </row>
    <row r="16" spans="1:19" ht="17.399999999999999">
      <c r="A16" s="23" t="s">
        <v>32</v>
      </c>
      <c r="B16" s="28">
        <v>104672</v>
      </c>
      <c r="C16" s="28">
        <v>188154</v>
      </c>
      <c r="D16" s="27"/>
      <c r="E16" s="27"/>
      <c r="F16" s="28">
        <f t="shared" si="0"/>
        <v>-100</v>
      </c>
      <c r="G16" s="28">
        <f t="shared" si="0"/>
        <v>-100</v>
      </c>
      <c r="H16" s="29"/>
      <c r="I16" s="31">
        <v>878.89449999999988</v>
      </c>
      <c r="J16" s="31">
        <v>526.46500000000026</v>
      </c>
      <c r="K16" s="31">
        <v>1954</v>
      </c>
      <c r="L16" s="30"/>
      <c r="M16" s="30"/>
      <c r="N16" s="30"/>
      <c r="O16" s="31">
        <f t="shared" si="1"/>
        <v>-100</v>
      </c>
      <c r="P16" s="31">
        <f t="shared" si="1"/>
        <v>-100</v>
      </c>
      <c r="Q16" s="31">
        <f t="shared" si="1"/>
        <v>-100</v>
      </c>
      <c r="R16" s="31"/>
      <c r="S16" s="32"/>
    </row>
    <row r="17" spans="1:19" ht="17.399999999999999">
      <c r="A17" s="23" t="s">
        <v>33</v>
      </c>
      <c r="B17" s="27">
        <v>0</v>
      </c>
      <c r="C17" s="27">
        <v>0</v>
      </c>
      <c r="D17" s="27"/>
      <c r="E17" s="27"/>
      <c r="F17" s="27" t="e">
        <f t="shared" si="0"/>
        <v>#DIV/0!</v>
      </c>
      <c r="G17" s="27" t="e">
        <f t="shared" si="0"/>
        <v>#DIV/0!</v>
      </c>
      <c r="H17" s="29"/>
      <c r="I17" s="31"/>
      <c r="J17" s="31"/>
      <c r="K17" s="31"/>
      <c r="L17" s="31"/>
      <c r="M17" s="31"/>
      <c r="N17" s="31"/>
      <c r="O17" s="31" t="e">
        <f t="shared" si="1"/>
        <v>#DIV/0!</v>
      </c>
      <c r="P17" s="31" t="e">
        <f t="shared" si="1"/>
        <v>#DIV/0!</v>
      </c>
      <c r="Q17" s="31" t="e">
        <f t="shared" si="1"/>
        <v>#DIV/0!</v>
      </c>
      <c r="R17" s="31"/>
      <c r="S17" s="32"/>
    </row>
    <row r="18" spans="1:19">
      <c r="A18" s="23" t="s">
        <v>34</v>
      </c>
      <c r="B18" s="35">
        <f>AVERAGE(B6:B17)</f>
        <v>97061.575833333351</v>
      </c>
      <c r="C18" s="18">
        <f>AVERAGE(C6:C17)</f>
        <v>155458.5</v>
      </c>
      <c r="D18" s="18">
        <f>AVERAGE(D6:D17)</f>
        <v>115076</v>
      </c>
      <c r="E18" s="35">
        <f>AVERAGE(E6:E17)</f>
        <v>178499.88888888888</v>
      </c>
      <c r="F18" s="18" t="e">
        <f t="shared" ref="F18:S18" si="2">AVERAGE(F6:F17)</f>
        <v>#DIV/0!</v>
      </c>
      <c r="G18" s="18" t="e">
        <f t="shared" si="2"/>
        <v>#DIV/0!</v>
      </c>
      <c r="H18" s="36"/>
      <c r="I18" s="37">
        <f t="shared" si="2"/>
        <v>821.36840909090904</v>
      </c>
      <c r="J18" s="38">
        <f t="shared" si="2"/>
        <v>500.63527272727276</v>
      </c>
      <c r="K18" s="37">
        <f t="shared" si="2"/>
        <v>1559.8181818181818</v>
      </c>
      <c r="L18" s="38">
        <f t="shared" si="2"/>
        <v>837.6259666666665</v>
      </c>
      <c r="M18" s="37">
        <f t="shared" si="2"/>
        <v>558.34350000000006</v>
      </c>
      <c r="N18" s="38">
        <f t="shared" si="2"/>
        <v>1489.9555555555555</v>
      </c>
      <c r="O18" s="21" t="s">
        <v>35</v>
      </c>
      <c r="P18" s="21" t="s">
        <v>35</v>
      </c>
      <c r="Q18" s="21" t="s">
        <v>35</v>
      </c>
      <c r="R18" s="38">
        <f t="shared" si="2"/>
        <v>3.1955555555555555</v>
      </c>
      <c r="S18" s="39">
        <f t="shared" si="2"/>
        <v>49.999222222222215</v>
      </c>
    </row>
    <row r="19" spans="1:19">
      <c r="A19" s="23" t="s">
        <v>36</v>
      </c>
      <c r="B19" s="18">
        <f>SUM(B6:B17)</f>
        <v>1164738.9100000001</v>
      </c>
      <c r="C19" s="18">
        <f>SUM(C6:C17)</f>
        <v>1865502</v>
      </c>
      <c r="D19" s="18">
        <f>SUM(D6:D17)</f>
        <v>345228</v>
      </c>
      <c r="E19" s="35">
        <f>SUM(E6:E17)</f>
        <v>535499.66666666663</v>
      </c>
      <c r="F19" s="18" t="s">
        <v>35</v>
      </c>
      <c r="G19" s="18" t="s">
        <v>35</v>
      </c>
      <c r="H19" s="36"/>
      <c r="I19" s="37">
        <f>SUM(J6:J17)</f>
        <v>5506.9880000000003</v>
      </c>
      <c r="J19" s="21">
        <f t="shared" ref="J19:S19" si="3">SUM(K6:K17)</f>
        <v>17158</v>
      </c>
      <c r="K19" s="37">
        <f t="shared" si="3"/>
        <v>2512.8778999999995</v>
      </c>
      <c r="L19" s="38">
        <f t="shared" si="3"/>
        <v>1675.0305000000001</v>
      </c>
      <c r="M19" s="37">
        <f t="shared" si="3"/>
        <v>4469.8666666666668</v>
      </c>
      <c r="N19" s="21" t="e">
        <f t="shared" si="3"/>
        <v>#DIV/0!</v>
      </c>
      <c r="O19" s="21" t="s">
        <v>35</v>
      </c>
      <c r="P19" s="21" t="e">
        <f t="shared" si="3"/>
        <v>#DIV/0!</v>
      </c>
      <c r="Q19" s="38">
        <f t="shared" si="3"/>
        <v>9.586666666666666</v>
      </c>
      <c r="R19" s="38">
        <f t="shared" si="3"/>
        <v>149.99766666666665</v>
      </c>
      <c r="S19" s="40">
        <f t="shared" si="3"/>
        <v>0</v>
      </c>
    </row>
    <row r="20" spans="1:19">
      <c r="A20" s="23" t="s">
        <v>37</v>
      </c>
      <c r="B20" s="18">
        <f>MIN(B6:B17)</f>
        <v>0</v>
      </c>
      <c r="C20" s="18">
        <f>MIN(C6:C17)</f>
        <v>0</v>
      </c>
      <c r="D20" s="18">
        <f>MIN(D6:D17)</f>
        <v>110467</v>
      </c>
      <c r="E20" s="35">
        <f>MIN(E6:E17)</f>
        <v>168781</v>
      </c>
      <c r="F20" s="18" t="s">
        <v>35</v>
      </c>
      <c r="G20" s="18" t="s">
        <v>35</v>
      </c>
      <c r="H20" s="36"/>
      <c r="I20" s="21">
        <f>MIN(J6:J17)</f>
        <v>170.46</v>
      </c>
      <c r="J20" s="21">
        <f t="shared" ref="J20:S20" si="4">MIN(K6:K17)</f>
        <v>900</v>
      </c>
      <c r="K20" s="37">
        <f t="shared" si="4"/>
        <v>809.34700000000009</v>
      </c>
      <c r="L20" s="38">
        <f t="shared" si="4"/>
        <v>535.99400000000003</v>
      </c>
      <c r="M20" s="37">
        <f t="shared" si="4"/>
        <v>1440</v>
      </c>
      <c r="N20" s="21" t="e">
        <f t="shared" si="4"/>
        <v>#DIV/0!</v>
      </c>
      <c r="O20" s="21" t="s">
        <v>35</v>
      </c>
      <c r="P20" s="21" t="e">
        <f t="shared" si="4"/>
        <v>#DIV/0!</v>
      </c>
      <c r="Q20" s="38">
        <f t="shared" si="4"/>
        <v>2.82</v>
      </c>
      <c r="R20" s="38">
        <f t="shared" si="4"/>
        <v>49.99433333333333</v>
      </c>
      <c r="S20" s="40">
        <f t="shared" si="4"/>
        <v>0</v>
      </c>
    </row>
    <row r="21" spans="1:19">
      <c r="A21" s="23" t="s">
        <v>38</v>
      </c>
      <c r="B21" s="18">
        <f>MAX(B6:B17)</f>
        <v>113549</v>
      </c>
      <c r="C21" s="18">
        <f t="shared" ref="C21:S21" si="5">MAX(C6:C17)</f>
        <v>188154</v>
      </c>
      <c r="D21" s="18">
        <f t="shared" si="5"/>
        <v>119363</v>
      </c>
      <c r="E21" s="35">
        <f t="shared" si="5"/>
        <v>191514</v>
      </c>
      <c r="F21" s="18" t="e">
        <f t="shared" si="5"/>
        <v>#DIV/0!</v>
      </c>
      <c r="G21" s="18" t="e">
        <f t="shared" si="5"/>
        <v>#DIV/0!</v>
      </c>
      <c r="H21" s="36"/>
      <c r="I21" s="38">
        <f t="shared" si="5"/>
        <v>1001.7049999999998</v>
      </c>
      <c r="J21" s="21">
        <f t="shared" si="5"/>
        <v>584.97</v>
      </c>
      <c r="K21" s="21">
        <f t="shared" si="5"/>
        <v>1954</v>
      </c>
      <c r="L21" s="38">
        <f t="shared" si="5"/>
        <v>864.91889999999978</v>
      </c>
      <c r="M21" s="37">
        <f t="shared" si="5"/>
        <v>591.43549999999982</v>
      </c>
      <c r="N21" s="38">
        <f t="shared" si="5"/>
        <v>1578</v>
      </c>
      <c r="O21" s="41" t="s">
        <v>35</v>
      </c>
      <c r="P21" s="41" t="e">
        <f t="shared" si="5"/>
        <v>#DIV/0!</v>
      </c>
      <c r="Q21" s="41" t="e">
        <f t="shared" si="5"/>
        <v>#DIV/0!</v>
      </c>
      <c r="R21" s="42">
        <f t="shared" si="5"/>
        <v>3.7046666666666672</v>
      </c>
      <c r="S21" s="43">
        <f t="shared" si="5"/>
        <v>50.00333333333333</v>
      </c>
    </row>
    <row r="22" spans="1:19" s="49" customFormat="1" ht="20.399999999999999" customHeight="1">
      <c r="A22" s="44" t="s">
        <v>39</v>
      </c>
      <c r="B22" s="45"/>
      <c r="C22" s="45"/>
      <c r="D22" s="45"/>
      <c r="E22" s="45"/>
      <c r="F22" s="27">
        <f>(D19-B19)/B19*100</f>
        <v>-70.360052623295644</v>
      </c>
      <c r="G22" s="27" t="e">
        <f>(Z17-Y17)/Y17*100</f>
        <v>#DIV/0!</v>
      </c>
      <c r="H22" s="29"/>
      <c r="I22" s="46" t="s">
        <v>39</v>
      </c>
      <c r="J22" s="46"/>
      <c r="K22" s="46"/>
      <c r="L22" s="46"/>
      <c r="M22" s="46"/>
      <c r="N22" s="46"/>
      <c r="O22" s="31">
        <f>(L19-I19)/I19*100</f>
        <v>-69.583545488023574</v>
      </c>
      <c r="P22" s="31">
        <f>(M19-J19)/J19*100</f>
        <v>-73.948789680226909</v>
      </c>
      <c r="Q22" s="31" t="e">
        <f>(Y22-X22)/X22*100</f>
        <v>#DIV/0!</v>
      </c>
      <c r="R22" s="47"/>
      <c r="S22" s="48"/>
    </row>
    <row r="23" spans="1:19" s="11" customFormat="1" ht="22.2" customHeight="1">
      <c r="A23" s="50" t="s">
        <v>40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</row>
    <row r="24" spans="1:19" s="11" customFormat="1" ht="23.4" customHeight="1">
      <c r="A24" s="5" t="s">
        <v>1</v>
      </c>
      <c r="B24" s="6" t="s">
        <v>2</v>
      </c>
      <c r="C24" s="6"/>
      <c r="D24" s="6"/>
      <c r="E24" s="6"/>
      <c r="F24" s="6"/>
      <c r="G24" s="6"/>
      <c r="H24" s="53"/>
      <c r="I24" s="8" t="s">
        <v>41</v>
      </c>
      <c r="J24" s="8"/>
      <c r="K24" s="8"/>
      <c r="L24" s="8"/>
      <c r="M24" s="8"/>
      <c r="N24" s="8"/>
      <c r="O24" s="8"/>
      <c r="P24" s="8"/>
      <c r="Q24" s="8"/>
      <c r="R24" s="9" t="s">
        <v>42</v>
      </c>
      <c r="S24" s="10" t="s">
        <v>5</v>
      </c>
    </row>
    <row r="25" spans="1:19">
      <c r="A25" s="5"/>
      <c r="B25" s="12" t="s">
        <v>6</v>
      </c>
      <c r="C25" s="12"/>
      <c r="D25" s="12" t="s">
        <v>7</v>
      </c>
      <c r="E25" s="12"/>
      <c r="F25" s="12" t="s">
        <v>8</v>
      </c>
      <c r="G25" s="12"/>
      <c r="H25" s="19"/>
      <c r="I25" s="12" t="s">
        <v>6</v>
      </c>
      <c r="J25" s="12"/>
      <c r="K25" s="12"/>
      <c r="L25" s="12" t="s">
        <v>7</v>
      </c>
      <c r="M25" s="12"/>
      <c r="N25" s="12"/>
      <c r="O25" s="12" t="s">
        <v>8</v>
      </c>
      <c r="P25" s="12"/>
      <c r="Q25" s="12"/>
      <c r="R25" s="9"/>
      <c r="S25" s="10"/>
    </row>
    <row r="26" spans="1:19" ht="44.4" customHeight="1">
      <c r="A26" s="5"/>
      <c r="B26" s="17" t="s">
        <v>10</v>
      </c>
      <c r="C26" s="17" t="s">
        <v>43</v>
      </c>
      <c r="D26" s="17" t="s">
        <v>10</v>
      </c>
      <c r="E26" s="17" t="s">
        <v>43</v>
      </c>
      <c r="F26" s="17" t="s">
        <v>44</v>
      </c>
      <c r="G26" s="17" t="s">
        <v>13</v>
      </c>
      <c r="H26" s="54"/>
      <c r="I26" s="20" t="s">
        <v>14</v>
      </c>
      <c r="J26" s="20" t="s">
        <v>15</v>
      </c>
      <c r="K26" s="20" t="s">
        <v>16</v>
      </c>
      <c r="L26" s="20" t="s">
        <v>14</v>
      </c>
      <c r="M26" s="20" t="s">
        <v>15</v>
      </c>
      <c r="N26" s="20" t="s">
        <v>16</v>
      </c>
      <c r="O26" s="20" t="s">
        <v>36</v>
      </c>
      <c r="P26" s="20" t="s">
        <v>45</v>
      </c>
      <c r="Q26" s="20" t="s">
        <v>46</v>
      </c>
      <c r="R26" s="9"/>
      <c r="S26" s="10" t="s">
        <v>21</v>
      </c>
    </row>
    <row r="27" spans="1:19" ht="20.399999999999999" customHeight="1">
      <c r="A27" s="55" t="s">
        <v>47</v>
      </c>
      <c r="B27" s="27">
        <v>3740</v>
      </c>
      <c r="C27" s="27">
        <v>164641</v>
      </c>
      <c r="D27" s="27">
        <v>4384</v>
      </c>
      <c r="E27" s="27">
        <v>191514</v>
      </c>
      <c r="F27" s="27">
        <f>((D27-B27)/B27)*100</f>
        <v>17.219251336898395</v>
      </c>
      <c r="G27" s="27">
        <f>((E27-C27)/C27)*100</f>
        <v>16.322179772960563</v>
      </c>
      <c r="H27" s="56"/>
      <c r="I27" s="30">
        <v>29.331</v>
      </c>
      <c r="J27" s="30">
        <v>18.866</v>
      </c>
      <c r="K27" s="30">
        <v>1432</v>
      </c>
      <c r="L27" s="30">
        <v>31.417000000000002</v>
      </c>
      <c r="M27" s="30">
        <v>21.48</v>
      </c>
      <c r="N27" s="30">
        <v>1539</v>
      </c>
      <c r="O27" s="30">
        <f>((L27-I27)/I27)*100</f>
        <v>7.1119293580171217</v>
      </c>
      <c r="P27" s="30">
        <f>((M27-J27)/J27)*100</f>
        <v>13.855613272553805</v>
      </c>
      <c r="Q27" s="30">
        <f>((N27-K27)/K27)*100</f>
        <v>7.472067039106145</v>
      </c>
      <c r="R27" s="30">
        <v>3.33</v>
      </c>
      <c r="S27" s="57">
        <v>50.02</v>
      </c>
    </row>
    <row r="28" spans="1:19" ht="20.399999999999999" customHeight="1">
      <c r="A28" s="55" t="s">
        <v>48</v>
      </c>
      <c r="B28" s="27">
        <v>3836</v>
      </c>
      <c r="C28" s="27">
        <v>166781</v>
      </c>
      <c r="D28" s="27">
        <v>4321</v>
      </c>
      <c r="E28" s="27">
        <v>190494</v>
      </c>
      <c r="F28" s="27">
        <f t="shared" ref="F28:G56" si="6">((D28-B28)/B28)*100</f>
        <v>12.643378519290929</v>
      </c>
      <c r="G28" s="27">
        <f t="shared" si="6"/>
        <v>14.218046420155773</v>
      </c>
      <c r="H28" s="56"/>
      <c r="I28" s="30">
        <v>29.361999999999998</v>
      </c>
      <c r="J28" s="30">
        <v>19.068000000000001</v>
      </c>
      <c r="K28" s="30">
        <v>1471</v>
      </c>
      <c r="L28" s="30">
        <v>29.602</v>
      </c>
      <c r="M28" s="30">
        <v>20.376999999999999</v>
      </c>
      <c r="N28" s="30">
        <v>1463</v>
      </c>
      <c r="O28" s="30">
        <f t="shared" ref="O28:Q56" si="7">((L28-I28)/I28)*100</f>
        <v>0.81738301205640618</v>
      </c>
      <c r="P28" s="30">
        <f t="shared" si="7"/>
        <v>6.8649045521292082</v>
      </c>
      <c r="Q28" s="30">
        <f t="shared" si="7"/>
        <v>-0.54384772263766146</v>
      </c>
      <c r="R28" s="30">
        <v>3.56</v>
      </c>
      <c r="S28" s="57">
        <v>50.03</v>
      </c>
    </row>
    <row r="29" spans="1:19" ht="20.399999999999999" customHeight="1">
      <c r="A29" s="55" t="s">
        <v>49</v>
      </c>
      <c r="B29" s="27">
        <v>3900</v>
      </c>
      <c r="C29" s="27">
        <v>170545</v>
      </c>
      <c r="D29" s="27">
        <v>4288</v>
      </c>
      <c r="E29" s="27">
        <v>188583</v>
      </c>
      <c r="F29" s="27">
        <f t="shared" si="6"/>
        <v>9.9487179487179489</v>
      </c>
      <c r="G29" s="27">
        <f t="shared" si="6"/>
        <v>10.576680641472926</v>
      </c>
      <c r="H29" s="56"/>
      <c r="I29" s="30">
        <v>29.689</v>
      </c>
      <c r="J29" s="30">
        <v>19.347000000000001</v>
      </c>
      <c r="K29" s="30">
        <v>1467</v>
      </c>
      <c r="L29" s="30">
        <v>30.544</v>
      </c>
      <c r="M29" s="30">
        <v>20.363</v>
      </c>
      <c r="N29" s="30">
        <v>1476</v>
      </c>
      <c r="O29" s="30">
        <f t="shared" si="7"/>
        <v>2.8798544915625333</v>
      </c>
      <c r="P29" s="30">
        <f t="shared" si="7"/>
        <v>5.2514601747040794</v>
      </c>
      <c r="Q29" s="30">
        <f t="shared" si="7"/>
        <v>0.61349693251533743</v>
      </c>
      <c r="R29" s="30">
        <v>3.89</v>
      </c>
      <c r="S29" s="57">
        <v>50</v>
      </c>
    </row>
    <row r="30" spans="1:19" ht="20.399999999999999" customHeight="1">
      <c r="A30" s="55" t="s">
        <v>50</v>
      </c>
      <c r="B30" s="27">
        <v>3890</v>
      </c>
      <c r="C30" s="27">
        <v>168346</v>
      </c>
      <c r="D30" s="27">
        <v>4191</v>
      </c>
      <c r="E30" s="27">
        <v>181587</v>
      </c>
      <c r="F30" s="27">
        <f t="shared" si="6"/>
        <v>7.7377892030848328</v>
      </c>
      <c r="G30" s="27">
        <f t="shared" si="6"/>
        <v>7.865348746034952</v>
      </c>
      <c r="H30" s="56"/>
      <c r="I30" s="30">
        <v>26.359000000000002</v>
      </c>
      <c r="J30" s="30">
        <v>16.783000000000001</v>
      </c>
      <c r="K30" s="30">
        <v>1302</v>
      </c>
      <c r="L30" s="30">
        <v>28.12</v>
      </c>
      <c r="M30" s="30">
        <v>18.696999999999999</v>
      </c>
      <c r="N30" s="30">
        <v>1313</v>
      </c>
      <c r="O30" s="30">
        <f t="shared" si="7"/>
        <v>6.6808300770135398</v>
      </c>
      <c r="P30" s="30">
        <f t="shared" si="7"/>
        <v>11.404397306798533</v>
      </c>
      <c r="Q30" s="30">
        <f t="shared" si="7"/>
        <v>0.84485407066052232</v>
      </c>
      <c r="R30" s="30">
        <v>2.68</v>
      </c>
      <c r="S30" s="57">
        <v>50</v>
      </c>
    </row>
    <row r="31" spans="1:19" ht="20.399999999999999" customHeight="1">
      <c r="A31" s="55" t="s">
        <v>51</v>
      </c>
      <c r="B31" s="27">
        <v>3304</v>
      </c>
      <c r="C31" s="27">
        <v>148872</v>
      </c>
      <c r="D31" s="27">
        <v>4337</v>
      </c>
      <c r="E31" s="27">
        <v>192169</v>
      </c>
      <c r="F31" s="27">
        <f t="shared" si="6"/>
        <v>31.265133171912833</v>
      </c>
      <c r="G31" s="27">
        <f t="shared" si="6"/>
        <v>29.083373636412489</v>
      </c>
      <c r="H31" s="56"/>
      <c r="I31" s="30">
        <v>21.843</v>
      </c>
      <c r="J31" s="30">
        <v>14.278</v>
      </c>
      <c r="K31" s="30">
        <v>1046</v>
      </c>
      <c r="L31" s="30">
        <v>29.962</v>
      </c>
      <c r="M31" s="30">
        <v>20.759</v>
      </c>
      <c r="N31" s="30">
        <v>1482</v>
      </c>
      <c r="O31" s="30">
        <f t="shared" si="7"/>
        <v>37.169802682781665</v>
      </c>
      <c r="P31" s="30">
        <f t="shared" si="7"/>
        <v>45.391511416164725</v>
      </c>
      <c r="Q31" s="30">
        <f t="shared" si="7"/>
        <v>41.682600382409177</v>
      </c>
      <c r="R31" s="30">
        <v>3.7</v>
      </c>
      <c r="S31" s="57">
        <v>49.98</v>
      </c>
    </row>
    <row r="32" spans="1:19" ht="20.399999999999999" customHeight="1">
      <c r="A32" s="55" t="s">
        <v>52</v>
      </c>
      <c r="B32" s="27">
        <v>3498</v>
      </c>
      <c r="C32" s="27">
        <v>154489</v>
      </c>
      <c r="D32" s="27">
        <v>4470</v>
      </c>
      <c r="E32" s="27">
        <v>197078</v>
      </c>
      <c r="F32" s="27">
        <f t="shared" si="6"/>
        <v>27.787307032590054</v>
      </c>
      <c r="G32" s="27">
        <f t="shared" si="6"/>
        <v>27.567658538795641</v>
      </c>
      <c r="H32" s="56"/>
      <c r="I32" s="30">
        <v>27.18</v>
      </c>
      <c r="J32" s="30">
        <v>17.39</v>
      </c>
      <c r="K32" s="30">
        <v>1312</v>
      </c>
      <c r="L32" s="30">
        <v>30.51</v>
      </c>
      <c r="M32" s="30">
        <v>21.18</v>
      </c>
      <c r="N32" s="30">
        <v>1503</v>
      </c>
      <c r="O32" s="30">
        <f t="shared" si="7"/>
        <v>12.25165562913908</v>
      </c>
      <c r="P32" s="30">
        <f t="shared" si="7"/>
        <v>21.794134560092001</v>
      </c>
      <c r="Q32" s="30">
        <f t="shared" si="7"/>
        <v>14.557926829268292</v>
      </c>
      <c r="R32" s="30">
        <v>2.84</v>
      </c>
      <c r="S32" s="57">
        <v>49.95</v>
      </c>
    </row>
    <row r="33" spans="1:19" ht="20.399999999999999" customHeight="1">
      <c r="A33" s="55" t="s">
        <v>53</v>
      </c>
      <c r="B33" s="27">
        <v>3564</v>
      </c>
      <c r="C33" s="27">
        <v>155230</v>
      </c>
      <c r="D33" s="27">
        <v>4508</v>
      </c>
      <c r="E33" s="27">
        <v>200570</v>
      </c>
      <c r="F33" s="27">
        <f t="shared" si="6"/>
        <v>26.487093153759822</v>
      </c>
      <c r="G33" s="27">
        <f t="shared" si="6"/>
        <v>29.208271596985121</v>
      </c>
      <c r="H33" s="56"/>
      <c r="I33" s="30">
        <v>29.04</v>
      </c>
      <c r="J33" s="30">
        <v>18.89</v>
      </c>
      <c r="K33" s="30">
        <v>1415</v>
      </c>
      <c r="L33" s="30">
        <v>32.869999999999997</v>
      </c>
      <c r="M33" s="30">
        <v>22.48</v>
      </c>
      <c r="N33" s="30">
        <v>1592</v>
      </c>
      <c r="O33" s="30">
        <f t="shared" si="7"/>
        <v>13.188705234159775</v>
      </c>
      <c r="P33" s="30">
        <f t="shared" si="7"/>
        <v>19.004764425622021</v>
      </c>
      <c r="Q33" s="30">
        <f t="shared" si="7"/>
        <v>12.508833922261484</v>
      </c>
      <c r="R33" s="30">
        <v>4.34</v>
      </c>
      <c r="S33" s="57">
        <v>50</v>
      </c>
    </row>
    <row r="34" spans="1:19" ht="20.399999999999999" customHeight="1">
      <c r="A34" s="55" t="s">
        <v>54</v>
      </c>
      <c r="B34" s="27">
        <v>3596</v>
      </c>
      <c r="C34" s="27">
        <v>156394</v>
      </c>
      <c r="D34" s="27">
        <v>4360</v>
      </c>
      <c r="E34" s="27">
        <v>189895</v>
      </c>
      <c r="F34" s="27">
        <f t="shared" si="6"/>
        <v>21.245828698553947</v>
      </c>
      <c r="G34" s="27">
        <f t="shared" si="6"/>
        <v>21.420898499942453</v>
      </c>
      <c r="H34" s="56"/>
      <c r="I34" s="30">
        <v>26.28</v>
      </c>
      <c r="J34" s="30">
        <v>17.73</v>
      </c>
      <c r="K34" s="30">
        <v>1266</v>
      </c>
      <c r="L34" s="30">
        <v>31.71</v>
      </c>
      <c r="M34" s="30">
        <v>22.25</v>
      </c>
      <c r="N34" s="30">
        <v>1560</v>
      </c>
      <c r="O34" s="30">
        <f t="shared" si="7"/>
        <v>20.662100456621001</v>
      </c>
      <c r="P34" s="30">
        <f t="shared" si="7"/>
        <v>25.493513818386909</v>
      </c>
      <c r="Q34" s="30">
        <f t="shared" si="7"/>
        <v>23.222748815165879</v>
      </c>
      <c r="R34" s="30">
        <v>5.09</v>
      </c>
      <c r="S34" s="57">
        <v>50.02</v>
      </c>
    </row>
    <row r="35" spans="1:19" ht="20.399999999999999" customHeight="1">
      <c r="A35" s="55" t="s">
        <v>55</v>
      </c>
      <c r="B35" s="27">
        <v>3635</v>
      </c>
      <c r="C35" s="27">
        <v>162367</v>
      </c>
      <c r="D35" s="27">
        <v>4310</v>
      </c>
      <c r="E35" s="27">
        <v>187561</v>
      </c>
      <c r="F35" s="27">
        <f t="shared" si="6"/>
        <v>18.569463548830811</v>
      </c>
      <c r="G35" s="27">
        <f t="shared" si="6"/>
        <v>15.516699822008167</v>
      </c>
      <c r="H35" s="56"/>
      <c r="I35" s="30">
        <v>28.06</v>
      </c>
      <c r="J35" s="30">
        <v>18.88</v>
      </c>
      <c r="K35" s="30">
        <v>1385</v>
      </c>
      <c r="L35" s="30">
        <v>31.53</v>
      </c>
      <c r="M35" s="30">
        <v>21.72</v>
      </c>
      <c r="N35" s="30">
        <v>1490</v>
      </c>
      <c r="O35" s="30">
        <f t="shared" si="7"/>
        <v>12.366357804704215</v>
      </c>
      <c r="P35" s="30">
        <f t="shared" si="7"/>
        <v>15.042372881355931</v>
      </c>
      <c r="Q35" s="30">
        <f t="shared" si="7"/>
        <v>7.5812274368231041</v>
      </c>
      <c r="R35" s="30">
        <v>3.34</v>
      </c>
      <c r="S35" s="57">
        <v>50.01</v>
      </c>
    </row>
    <row r="36" spans="1:19" ht="20.399999999999999" customHeight="1">
      <c r="A36" s="55" t="s">
        <v>56</v>
      </c>
      <c r="B36" s="27">
        <v>3652</v>
      </c>
      <c r="C36" s="27">
        <v>157751</v>
      </c>
      <c r="D36" s="27">
        <v>4278</v>
      </c>
      <c r="E36" s="27">
        <v>184388</v>
      </c>
      <c r="F36" s="27">
        <f t="shared" si="6"/>
        <v>17.14129244249726</v>
      </c>
      <c r="G36" s="27">
        <f t="shared" si="6"/>
        <v>16.885471407471268</v>
      </c>
      <c r="H36" s="56"/>
      <c r="I36" s="30">
        <v>29.49</v>
      </c>
      <c r="J36" s="30">
        <v>19.29</v>
      </c>
      <c r="K36" s="30">
        <v>1479</v>
      </c>
      <c r="L36" s="30">
        <v>30.99</v>
      </c>
      <c r="M36" s="30">
        <v>21.13</v>
      </c>
      <c r="N36" s="30">
        <v>1401</v>
      </c>
      <c r="O36" s="30">
        <f t="shared" si="7"/>
        <v>5.0864699898270604</v>
      </c>
      <c r="P36" s="30">
        <f t="shared" si="7"/>
        <v>9.5386210471747024</v>
      </c>
      <c r="Q36" s="30">
        <f t="shared" si="7"/>
        <v>-5.2738336713995944</v>
      </c>
      <c r="R36" s="30">
        <v>3.05</v>
      </c>
      <c r="S36" s="57">
        <v>50</v>
      </c>
    </row>
    <row r="37" spans="1:19" ht="20.399999999999999" customHeight="1">
      <c r="A37" s="55" t="s">
        <v>57</v>
      </c>
      <c r="B37" s="27">
        <v>3550</v>
      </c>
      <c r="C37" s="27">
        <v>159578</v>
      </c>
      <c r="D37" s="27">
        <v>4036</v>
      </c>
      <c r="E37" s="27">
        <v>179850</v>
      </c>
      <c r="F37" s="27">
        <f t="shared" si="6"/>
        <v>13.690140845070422</v>
      </c>
      <c r="G37" s="27">
        <f t="shared" si="6"/>
        <v>12.703505495745027</v>
      </c>
      <c r="H37" s="56"/>
      <c r="I37" s="30">
        <v>28.58</v>
      </c>
      <c r="J37" s="30">
        <v>18.739999999999998</v>
      </c>
      <c r="K37" s="30">
        <v>1376</v>
      </c>
      <c r="L37" s="30">
        <v>27.49</v>
      </c>
      <c r="M37" s="30">
        <v>17.97</v>
      </c>
      <c r="N37" s="30">
        <v>1261</v>
      </c>
      <c r="O37" s="30">
        <f t="shared" si="7"/>
        <v>-3.8138558432470258</v>
      </c>
      <c r="P37" s="30">
        <f t="shared" si="7"/>
        <v>-4.1088580576307345</v>
      </c>
      <c r="Q37" s="30">
        <f t="shared" si="7"/>
        <v>-8.3575581395348841</v>
      </c>
      <c r="R37" s="30">
        <v>2.91</v>
      </c>
      <c r="S37" s="57">
        <v>49.99</v>
      </c>
    </row>
    <row r="38" spans="1:19" ht="20.399999999999999" customHeight="1">
      <c r="A38" s="55" t="s">
        <v>58</v>
      </c>
      <c r="B38" s="27">
        <v>3318</v>
      </c>
      <c r="C38" s="27">
        <v>152201</v>
      </c>
      <c r="D38" s="27">
        <v>4038</v>
      </c>
      <c r="E38" s="27">
        <v>176845</v>
      </c>
      <c r="F38" s="27">
        <f t="shared" si="6"/>
        <v>21.699819168173597</v>
      </c>
      <c r="G38" s="27">
        <f t="shared" si="6"/>
        <v>16.191746440562152</v>
      </c>
      <c r="H38" s="56"/>
      <c r="I38" s="30">
        <v>23.87</v>
      </c>
      <c r="J38" s="30">
        <v>15.34</v>
      </c>
      <c r="K38" s="30">
        <v>1124</v>
      </c>
      <c r="L38" s="30">
        <v>28.16</v>
      </c>
      <c r="M38" s="30">
        <v>19.39</v>
      </c>
      <c r="N38" s="30">
        <v>1365</v>
      </c>
      <c r="O38" s="30">
        <f t="shared" si="7"/>
        <v>17.97235023041474</v>
      </c>
      <c r="P38" s="30">
        <f t="shared" si="7"/>
        <v>26.401564537157761</v>
      </c>
      <c r="Q38" s="30">
        <f t="shared" si="7"/>
        <v>21.441281138790035</v>
      </c>
      <c r="R38" s="30">
        <v>3.52</v>
      </c>
      <c r="S38" s="57">
        <v>50.03</v>
      </c>
    </row>
    <row r="39" spans="1:19" ht="20.399999999999999" customHeight="1">
      <c r="A39" s="55" t="s">
        <v>59</v>
      </c>
      <c r="B39" s="27">
        <v>3569</v>
      </c>
      <c r="C39" s="27">
        <v>159783</v>
      </c>
      <c r="D39" s="27">
        <v>4034</v>
      </c>
      <c r="E39" s="27">
        <v>175126</v>
      </c>
      <c r="F39" s="27">
        <f t="shared" si="6"/>
        <v>13.028859624544689</v>
      </c>
      <c r="G39" s="27">
        <f t="shared" si="6"/>
        <v>9.602398252630131</v>
      </c>
      <c r="H39" s="56"/>
      <c r="I39" s="30">
        <v>28.01</v>
      </c>
      <c r="J39" s="30">
        <v>17.61</v>
      </c>
      <c r="K39" s="30">
        <v>1357</v>
      </c>
      <c r="L39" s="30">
        <v>29.09</v>
      </c>
      <c r="M39" s="30">
        <v>20.56</v>
      </c>
      <c r="N39" s="30">
        <v>1394</v>
      </c>
      <c r="O39" s="30">
        <f t="shared" si="7"/>
        <v>3.8557657979293043</v>
      </c>
      <c r="P39" s="30">
        <f t="shared" si="7"/>
        <v>16.751845542305503</v>
      </c>
      <c r="Q39" s="30">
        <f t="shared" si="7"/>
        <v>2.726602800294768</v>
      </c>
      <c r="R39" s="30">
        <v>3.3</v>
      </c>
      <c r="S39" s="57">
        <v>50.02</v>
      </c>
    </row>
    <row r="40" spans="1:19" ht="20.399999999999999" customHeight="1">
      <c r="A40" s="55" t="s">
        <v>60</v>
      </c>
      <c r="B40" s="27">
        <v>3718</v>
      </c>
      <c r="C40" s="27">
        <v>160654</v>
      </c>
      <c r="D40" s="27">
        <v>3977</v>
      </c>
      <c r="E40" s="27">
        <v>174205</v>
      </c>
      <c r="F40" s="27">
        <f t="shared" si="6"/>
        <v>6.9661108122646587</v>
      </c>
      <c r="G40" s="27">
        <f t="shared" si="6"/>
        <v>8.4348973570530443</v>
      </c>
      <c r="H40" s="56"/>
      <c r="I40" s="30">
        <v>29.44</v>
      </c>
      <c r="J40" s="30">
        <v>19.108000000000001</v>
      </c>
      <c r="K40" s="30">
        <v>1427</v>
      </c>
      <c r="L40" s="30">
        <v>30.59</v>
      </c>
      <c r="M40" s="30">
        <v>21.35</v>
      </c>
      <c r="N40" s="30">
        <v>1492</v>
      </c>
      <c r="O40" s="30">
        <f t="shared" si="7"/>
        <v>3.9062499999999951</v>
      </c>
      <c r="P40" s="30">
        <f t="shared" si="7"/>
        <v>11.733305421812858</v>
      </c>
      <c r="Q40" s="30">
        <f t="shared" si="7"/>
        <v>4.5550105115627186</v>
      </c>
      <c r="R40" s="30">
        <v>2.71</v>
      </c>
      <c r="S40" s="57">
        <v>50.02</v>
      </c>
    </row>
    <row r="41" spans="1:19" ht="20.399999999999999" customHeight="1">
      <c r="A41" s="55" t="s">
        <v>61</v>
      </c>
      <c r="B41" s="27">
        <v>3698</v>
      </c>
      <c r="C41" s="27">
        <v>160654</v>
      </c>
      <c r="D41" s="27">
        <v>4024</v>
      </c>
      <c r="E41" s="27">
        <v>181642</v>
      </c>
      <c r="F41" s="27">
        <f t="shared" si="6"/>
        <v>8.8155759870200114</v>
      </c>
      <c r="G41" s="27">
        <f t="shared" si="6"/>
        <v>13.06410048925019</v>
      </c>
      <c r="H41" s="56"/>
      <c r="I41" s="30">
        <v>28.664999999999999</v>
      </c>
      <c r="J41" s="30">
        <v>18.465</v>
      </c>
      <c r="K41" s="30">
        <v>1366</v>
      </c>
      <c r="L41" s="30">
        <v>31.512</v>
      </c>
      <c r="M41" s="30">
        <v>21.99</v>
      </c>
      <c r="N41" s="30">
        <v>1482</v>
      </c>
      <c r="O41" s="30">
        <f t="shared" si="7"/>
        <v>9.9319727891156511</v>
      </c>
      <c r="P41" s="30">
        <f t="shared" si="7"/>
        <v>19.090170593013802</v>
      </c>
      <c r="Q41" s="30">
        <f t="shared" si="7"/>
        <v>8.4919472913616403</v>
      </c>
      <c r="R41" s="30">
        <v>2.96</v>
      </c>
      <c r="S41" s="57">
        <v>50</v>
      </c>
    </row>
    <row r="42" spans="1:19" ht="20.399999999999999" customHeight="1">
      <c r="A42" s="55" t="s">
        <v>62</v>
      </c>
      <c r="B42" s="27">
        <v>3683</v>
      </c>
      <c r="C42" s="27">
        <v>161136</v>
      </c>
      <c r="D42" s="27">
        <v>4198</v>
      </c>
      <c r="E42" s="27">
        <v>184571</v>
      </c>
      <c r="F42" s="27">
        <f t="shared" si="6"/>
        <v>13.983165897366279</v>
      </c>
      <c r="G42" s="27">
        <f t="shared" si="6"/>
        <v>14.543615331148843</v>
      </c>
      <c r="H42" s="56"/>
      <c r="I42" s="30">
        <v>29.352</v>
      </c>
      <c r="J42" s="30">
        <v>19.100000000000001</v>
      </c>
      <c r="K42" s="30">
        <v>1430</v>
      </c>
      <c r="L42" s="30">
        <v>33.22</v>
      </c>
      <c r="M42" s="30">
        <v>22.638000000000002</v>
      </c>
      <c r="N42" s="30">
        <v>1576</v>
      </c>
      <c r="O42" s="30">
        <f t="shared" si="7"/>
        <v>13.177977650585987</v>
      </c>
      <c r="P42" s="30">
        <f t="shared" si="7"/>
        <v>18.523560209424083</v>
      </c>
      <c r="Q42" s="30">
        <f t="shared" si="7"/>
        <v>10.20979020979021</v>
      </c>
      <c r="R42" s="30">
        <v>3.02</v>
      </c>
      <c r="S42" s="57">
        <v>49.98</v>
      </c>
    </row>
    <row r="43" spans="1:19" ht="20.399999999999999" customHeight="1">
      <c r="A43" s="55" t="s">
        <v>63</v>
      </c>
      <c r="B43" s="27">
        <v>3747</v>
      </c>
      <c r="C43" s="27">
        <v>163719</v>
      </c>
      <c r="D43" s="27">
        <v>4238</v>
      </c>
      <c r="E43" s="27">
        <v>184824</v>
      </c>
      <c r="F43" s="27">
        <f t="shared" si="6"/>
        <v>13.103816386442487</v>
      </c>
      <c r="G43" s="27">
        <f t="shared" si="6"/>
        <v>12.890990050024737</v>
      </c>
      <c r="H43" s="56"/>
      <c r="I43" s="30">
        <v>29.510999999999999</v>
      </c>
      <c r="J43" s="30">
        <v>19.22</v>
      </c>
      <c r="K43" s="30">
        <v>1389</v>
      </c>
      <c r="L43" s="30">
        <v>33.728000000000002</v>
      </c>
      <c r="M43" s="30">
        <v>22.399000000000001</v>
      </c>
      <c r="N43" s="30">
        <v>1598</v>
      </c>
      <c r="O43" s="30">
        <f t="shared" si="7"/>
        <v>14.289586933685753</v>
      </c>
      <c r="P43" s="30">
        <f t="shared" si="7"/>
        <v>16.540062434963591</v>
      </c>
      <c r="Q43" s="30">
        <f t="shared" si="7"/>
        <v>15.046796256299496</v>
      </c>
      <c r="R43" s="30">
        <v>3.38</v>
      </c>
      <c r="S43" s="57">
        <v>50.02</v>
      </c>
    </row>
    <row r="44" spans="1:19" ht="20.399999999999999" customHeight="1">
      <c r="A44" s="55" t="s">
        <v>64</v>
      </c>
      <c r="B44" s="27">
        <v>3793</v>
      </c>
      <c r="C44" s="27">
        <v>165723</v>
      </c>
      <c r="D44" s="27">
        <v>3933</v>
      </c>
      <c r="E44" s="27">
        <v>178918</v>
      </c>
      <c r="F44" s="27">
        <f t="shared" si="6"/>
        <v>3.6910097548114944</v>
      </c>
      <c r="G44" s="27">
        <f t="shared" si="6"/>
        <v>7.9620813043452028</v>
      </c>
      <c r="H44" s="56"/>
      <c r="I44" s="30">
        <v>30.547999999999998</v>
      </c>
      <c r="J44" s="30">
        <v>19.253</v>
      </c>
      <c r="K44" s="30">
        <v>1413</v>
      </c>
      <c r="L44" s="30">
        <v>29.721</v>
      </c>
      <c r="M44" s="30">
        <v>19.579999999999998</v>
      </c>
      <c r="N44" s="30">
        <v>1365</v>
      </c>
      <c r="O44" s="30">
        <f t="shared" si="7"/>
        <v>-2.7072148749508909</v>
      </c>
      <c r="P44" s="30">
        <f t="shared" si="7"/>
        <v>1.6984366072819728</v>
      </c>
      <c r="Q44" s="30">
        <f t="shared" si="7"/>
        <v>-3.397027600849257</v>
      </c>
      <c r="R44" s="30">
        <v>2.48</v>
      </c>
      <c r="S44" s="57">
        <v>50.03</v>
      </c>
    </row>
    <row r="45" spans="1:19" ht="20.399999999999999" customHeight="1">
      <c r="A45" s="55" t="s">
        <v>65</v>
      </c>
      <c r="B45" s="27">
        <v>3617</v>
      </c>
      <c r="C45" s="27">
        <v>160144</v>
      </c>
      <c r="D45" s="27">
        <v>3851</v>
      </c>
      <c r="E45" s="27">
        <v>170434</v>
      </c>
      <c r="F45" s="27">
        <f t="shared" si="6"/>
        <v>6.469449820293061</v>
      </c>
      <c r="G45" s="27">
        <f t="shared" si="6"/>
        <v>6.4254670796283344</v>
      </c>
      <c r="H45" s="56"/>
      <c r="I45" s="30">
        <v>26.885999999999999</v>
      </c>
      <c r="J45" s="30">
        <v>16.779</v>
      </c>
      <c r="K45" s="30">
        <v>1232</v>
      </c>
      <c r="L45" s="30">
        <v>28.617000000000001</v>
      </c>
      <c r="M45" s="30">
        <v>18.791</v>
      </c>
      <c r="N45" s="30">
        <v>1452</v>
      </c>
      <c r="O45" s="30">
        <f t="shared" si="7"/>
        <v>6.4382950234322767</v>
      </c>
      <c r="P45" s="30">
        <f t="shared" si="7"/>
        <v>11.991179450503608</v>
      </c>
      <c r="Q45" s="30">
        <f t="shared" si="7"/>
        <v>17.857142857142858</v>
      </c>
      <c r="R45" s="30">
        <v>1.98</v>
      </c>
      <c r="S45" s="57">
        <v>50.02</v>
      </c>
    </row>
    <row r="46" spans="1:19" ht="20.399999999999999" customHeight="1">
      <c r="A46" s="55" t="s">
        <v>66</v>
      </c>
      <c r="B46" s="27">
        <v>3557</v>
      </c>
      <c r="C46" s="27">
        <v>157059</v>
      </c>
      <c r="D46" s="27">
        <v>3783</v>
      </c>
      <c r="E46" s="27">
        <v>166525</v>
      </c>
      <c r="F46" s="27">
        <f t="shared" si="6"/>
        <v>6.3536688220410458</v>
      </c>
      <c r="G46" s="27">
        <f t="shared" si="6"/>
        <v>6.0270344265530786</v>
      </c>
      <c r="H46" s="56"/>
      <c r="I46" s="30">
        <v>28.064</v>
      </c>
      <c r="J46" s="30">
        <v>17.856000000000002</v>
      </c>
      <c r="K46" s="30">
        <v>1393</v>
      </c>
      <c r="L46" s="30">
        <v>28.859000000000002</v>
      </c>
      <c r="M46" s="30">
        <v>19.844999999999999</v>
      </c>
      <c r="N46" s="30">
        <v>1395</v>
      </c>
      <c r="O46" s="30">
        <f t="shared" si="7"/>
        <v>2.8328107183580449</v>
      </c>
      <c r="P46" s="30">
        <f t="shared" si="7"/>
        <v>11.13911290322579</v>
      </c>
      <c r="Q46" s="30">
        <f t="shared" si="7"/>
        <v>0.14357501794687724</v>
      </c>
      <c r="R46" s="30">
        <v>1.79</v>
      </c>
      <c r="S46" s="57">
        <v>50.02</v>
      </c>
    </row>
    <row r="47" spans="1:19" ht="20.399999999999999" customHeight="1">
      <c r="A47" s="55" t="s">
        <v>67</v>
      </c>
      <c r="B47" s="27">
        <v>3454</v>
      </c>
      <c r="C47" s="27">
        <v>150357</v>
      </c>
      <c r="D47" s="27">
        <v>3742</v>
      </c>
      <c r="E47" s="27">
        <v>169374</v>
      </c>
      <c r="F47" s="27">
        <f t="shared" si="6"/>
        <v>8.3381586566299948</v>
      </c>
      <c r="G47" s="27">
        <f t="shared" si="6"/>
        <v>12.647898002753447</v>
      </c>
      <c r="H47" s="56"/>
      <c r="I47" s="30">
        <v>27.42</v>
      </c>
      <c r="J47" s="30">
        <v>17.646999999999998</v>
      </c>
      <c r="K47" s="30">
        <v>1343</v>
      </c>
      <c r="L47" s="30">
        <v>29.745000000000001</v>
      </c>
      <c r="M47" s="30">
        <v>20.503</v>
      </c>
      <c r="N47" s="30">
        <v>1465</v>
      </c>
      <c r="O47" s="30">
        <f t="shared" si="7"/>
        <v>8.4792122538293189</v>
      </c>
      <c r="P47" s="30">
        <f t="shared" si="7"/>
        <v>16.1840539468465</v>
      </c>
      <c r="Q47" s="30">
        <f t="shared" si="7"/>
        <v>9.0841399851079672</v>
      </c>
      <c r="R47" s="30">
        <v>1.99</v>
      </c>
      <c r="S47" s="57">
        <v>50.01</v>
      </c>
    </row>
    <row r="48" spans="1:19" ht="20.399999999999999" customHeight="1">
      <c r="A48" s="55" t="s">
        <v>68</v>
      </c>
      <c r="B48" s="27">
        <v>3535</v>
      </c>
      <c r="C48" s="27">
        <v>156246</v>
      </c>
      <c r="D48" s="27">
        <v>3805</v>
      </c>
      <c r="E48" s="27">
        <v>171494</v>
      </c>
      <c r="F48" s="27">
        <f t="shared" si="6"/>
        <v>7.6379066478076378</v>
      </c>
      <c r="G48" s="27">
        <f t="shared" si="6"/>
        <v>9.7589698296276381</v>
      </c>
      <c r="H48" s="56"/>
      <c r="I48" s="30">
        <v>27.47</v>
      </c>
      <c r="J48" s="30">
        <v>18.27</v>
      </c>
      <c r="K48" s="30">
        <v>1367</v>
      </c>
      <c r="L48" s="30">
        <v>31.061</v>
      </c>
      <c r="M48" s="30">
        <v>21.507999999999999</v>
      </c>
      <c r="N48" s="30">
        <v>1481</v>
      </c>
      <c r="O48" s="30">
        <f t="shared" si="7"/>
        <v>13.072442664725159</v>
      </c>
      <c r="P48" s="30">
        <f t="shared" si="7"/>
        <v>17.723043240284618</v>
      </c>
      <c r="Q48" s="30">
        <f t="shared" si="7"/>
        <v>8.3394294074615942</v>
      </c>
      <c r="R48" s="30">
        <v>2.14</v>
      </c>
      <c r="S48" s="57">
        <v>50.01</v>
      </c>
    </row>
    <row r="49" spans="1:19" ht="20.399999999999999" customHeight="1">
      <c r="A49" s="55" t="s">
        <v>69</v>
      </c>
      <c r="B49" s="27"/>
      <c r="C49" s="27"/>
      <c r="D49" s="27"/>
      <c r="E49" s="27"/>
      <c r="F49" s="27" t="e">
        <f t="shared" si="6"/>
        <v>#DIV/0!</v>
      </c>
      <c r="G49" s="27" t="e">
        <f t="shared" si="6"/>
        <v>#DIV/0!</v>
      </c>
      <c r="H49" s="56"/>
      <c r="I49" s="30"/>
      <c r="J49" s="30"/>
      <c r="K49" s="30"/>
      <c r="L49" s="30"/>
      <c r="M49" s="30"/>
      <c r="N49" s="30"/>
      <c r="O49" s="30" t="e">
        <f t="shared" si="7"/>
        <v>#DIV/0!</v>
      </c>
      <c r="P49" s="30" t="e">
        <f t="shared" si="7"/>
        <v>#DIV/0!</v>
      </c>
      <c r="Q49" s="30" t="e">
        <f t="shared" si="7"/>
        <v>#DIV/0!</v>
      </c>
      <c r="R49" s="30"/>
      <c r="S49" s="57"/>
    </row>
    <row r="50" spans="1:19" ht="20.399999999999999" customHeight="1">
      <c r="A50" s="55" t="s">
        <v>70</v>
      </c>
      <c r="B50" s="27"/>
      <c r="C50" s="27"/>
      <c r="D50" s="27"/>
      <c r="E50" s="27"/>
      <c r="F50" s="27" t="e">
        <f t="shared" si="6"/>
        <v>#DIV/0!</v>
      </c>
      <c r="G50" s="27" t="e">
        <f t="shared" si="6"/>
        <v>#DIV/0!</v>
      </c>
      <c r="H50" s="56"/>
      <c r="I50" s="30"/>
      <c r="J50" s="30"/>
      <c r="K50" s="30"/>
      <c r="L50" s="30"/>
      <c r="M50" s="30"/>
      <c r="N50" s="30"/>
      <c r="O50" s="30" t="e">
        <f t="shared" si="7"/>
        <v>#DIV/0!</v>
      </c>
      <c r="P50" s="30" t="e">
        <f t="shared" si="7"/>
        <v>#DIV/0!</v>
      </c>
      <c r="Q50" s="30" t="e">
        <f t="shared" si="7"/>
        <v>#DIV/0!</v>
      </c>
      <c r="R50" s="30"/>
      <c r="S50" s="57"/>
    </row>
    <row r="51" spans="1:19" ht="20.399999999999999" customHeight="1">
      <c r="A51" s="55" t="s">
        <v>71</v>
      </c>
      <c r="B51" s="27"/>
      <c r="C51" s="27"/>
      <c r="D51" s="27"/>
      <c r="E51" s="27"/>
      <c r="F51" s="27" t="e">
        <f t="shared" si="6"/>
        <v>#DIV/0!</v>
      </c>
      <c r="G51" s="27" t="e">
        <f t="shared" si="6"/>
        <v>#DIV/0!</v>
      </c>
      <c r="H51" s="56"/>
      <c r="I51" s="30"/>
      <c r="J51" s="30"/>
      <c r="K51" s="30"/>
      <c r="L51" s="30"/>
      <c r="M51" s="30"/>
      <c r="N51" s="30"/>
      <c r="O51" s="30" t="e">
        <f t="shared" si="7"/>
        <v>#DIV/0!</v>
      </c>
      <c r="P51" s="30" t="e">
        <f t="shared" si="7"/>
        <v>#DIV/0!</v>
      </c>
      <c r="Q51" s="30" t="e">
        <f t="shared" si="7"/>
        <v>#DIV/0!</v>
      </c>
      <c r="R51" s="30"/>
      <c r="S51" s="57"/>
    </row>
    <row r="52" spans="1:19" ht="20.399999999999999" customHeight="1">
      <c r="A52" s="55" t="s">
        <v>72</v>
      </c>
      <c r="B52" s="27"/>
      <c r="C52" s="27"/>
      <c r="D52" s="27"/>
      <c r="E52" s="27"/>
      <c r="F52" s="27" t="e">
        <f t="shared" si="6"/>
        <v>#DIV/0!</v>
      </c>
      <c r="G52" s="27" t="e">
        <f t="shared" si="6"/>
        <v>#DIV/0!</v>
      </c>
      <c r="H52" s="56"/>
      <c r="I52" s="30"/>
      <c r="J52" s="30"/>
      <c r="K52" s="30"/>
      <c r="L52" s="30"/>
      <c r="M52" s="30"/>
      <c r="N52" s="30"/>
      <c r="O52" s="30" t="e">
        <f t="shared" si="7"/>
        <v>#DIV/0!</v>
      </c>
      <c r="P52" s="30" t="e">
        <f t="shared" si="7"/>
        <v>#DIV/0!</v>
      </c>
      <c r="Q52" s="30" t="e">
        <f t="shared" si="7"/>
        <v>#DIV/0!</v>
      </c>
      <c r="R52" s="30"/>
      <c r="S52" s="57"/>
    </row>
    <row r="53" spans="1:19" ht="20.399999999999999" customHeight="1">
      <c r="A53" s="55" t="s">
        <v>73</v>
      </c>
      <c r="B53" s="27"/>
      <c r="C53" s="27"/>
      <c r="D53" s="27"/>
      <c r="E53" s="27"/>
      <c r="F53" s="27" t="e">
        <f t="shared" si="6"/>
        <v>#DIV/0!</v>
      </c>
      <c r="G53" s="27" t="e">
        <f t="shared" si="6"/>
        <v>#DIV/0!</v>
      </c>
      <c r="H53" s="56"/>
      <c r="I53" s="30"/>
      <c r="J53" s="30"/>
      <c r="K53" s="30"/>
      <c r="L53" s="30"/>
      <c r="M53" s="30"/>
      <c r="N53" s="30"/>
      <c r="O53" s="30" t="e">
        <f t="shared" si="7"/>
        <v>#DIV/0!</v>
      </c>
      <c r="P53" s="30" t="e">
        <f t="shared" si="7"/>
        <v>#DIV/0!</v>
      </c>
      <c r="Q53" s="30" t="e">
        <f t="shared" si="7"/>
        <v>#DIV/0!</v>
      </c>
      <c r="R53" s="30"/>
      <c r="S53" s="57"/>
    </row>
    <row r="54" spans="1:19" ht="20.399999999999999" customHeight="1">
      <c r="A54" s="55" t="s">
        <v>74</v>
      </c>
      <c r="B54" s="27"/>
      <c r="C54" s="27"/>
      <c r="D54" s="27"/>
      <c r="E54" s="27"/>
      <c r="F54" s="27" t="e">
        <f t="shared" si="6"/>
        <v>#DIV/0!</v>
      </c>
      <c r="G54" s="27" t="e">
        <f t="shared" si="6"/>
        <v>#DIV/0!</v>
      </c>
      <c r="H54" s="56"/>
      <c r="I54" s="30"/>
      <c r="J54" s="30"/>
      <c r="K54" s="30"/>
      <c r="L54" s="30"/>
      <c r="M54" s="30"/>
      <c r="N54" s="30"/>
      <c r="O54" s="30" t="e">
        <f t="shared" si="7"/>
        <v>#DIV/0!</v>
      </c>
      <c r="P54" s="30" t="e">
        <f t="shared" si="7"/>
        <v>#DIV/0!</v>
      </c>
      <c r="Q54" s="30" t="e">
        <f t="shared" si="7"/>
        <v>#DIV/0!</v>
      </c>
      <c r="R54" s="30"/>
      <c r="S54" s="57"/>
    </row>
    <row r="55" spans="1:19" ht="20.399999999999999" customHeight="1">
      <c r="A55" s="55" t="s">
        <v>75</v>
      </c>
      <c r="B55" s="27"/>
      <c r="C55" s="27"/>
      <c r="D55" s="27"/>
      <c r="E55" s="27"/>
      <c r="F55" s="27" t="e">
        <f t="shared" si="6"/>
        <v>#DIV/0!</v>
      </c>
      <c r="G55" s="27" t="e">
        <f t="shared" si="6"/>
        <v>#DIV/0!</v>
      </c>
      <c r="H55" s="56"/>
      <c r="I55" s="30"/>
      <c r="J55" s="30"/>
      <c r="K55" s="30"/>
      <c r="L55" s="30"/>
      <c r="M55" s="30"/>
      <c r="N55" s="30"/>
      <c r="O55" s="30" t="e">
        <f t="shared" si="7"/>
        <v>#DIV/0!</v>
      </c>
      <c r="P55" s="30" t="e">
        <f t="shared" si="7"/>
        <v>#DIV/0!</v>
      </c>
      <c r="Q55" s="30" t="e">
        <f t="shared" si="7"/>
        <v>#DIV/0!</v>
      </c>
      <c r="R55" s="30"/>
      <c r="S55" s="57"/>
    </row>
    <row r="56" spans="1:19" ht="20.399999999999999" customHeight="1">
      <c r="A56" s="55" t="s">
        <v>76</v>
      </c>
      <c r="B56" s="27"/>
      <c r="C56" s="27"/>
      <c r="D56" s="27"/>
      <c r="E56" s="27"/>
      <c r="F56" s="27" t="e">
        <f t="shared" si="6"/>
        <v>#DIV/0!</v>
      </c>
      <c r="G56" s="27" t="e">
        <f t="shared" si="6"/>
        <v>#DIV/0!</v>
      </c>
      <c r="H56" s="56"/>
      <c r="I56" s="30"/>
      <c r="J56" s="30"/>
      <c r="K56" s="30"/>
      <c r="L56" s="30"/>
      <c r="M56" s="30"/>
      <c r="N56" s="30"/>
      <c r="O56" s="30" t="e">
        <f t="shared" si="7"/>
        <v>#DIV/0!</v>
      </c>
      <c r="P56" s="30" t="e">
        <f t="shared" si="7"/>
        <v>#DIV/0!</v>
      </c>
      <c r="Q56" s="30" t="e">
        <f t="shared" si="7"/>
        <v>#DIV/0!</v>
      </c>
      <c r="R56" s="30"/>
      <c r="S56" s="57"/>
    </row>
    <row r="57" spans="1:19" ht="20.399999999999999" customHeight="1">
      <c r="A57" s="55" t="s">
        <v>77</v>
      </c>
      <c r="B57" s="27"/>
      <c r="C57" s="27"/>
      <c r="D57" s="27"/>
      <c r="E57" s="27"/>
      <c r="F57" s="27"/>
      <c r="G57" s="27"/>
      <c r="H57" s="56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57"/>
    </row>
    <row r="58" spans="1:19" ht="20.399999999999999" customHeight="1">
      <c r="A58" s="55" t="s">
        <v>78</v>
      </c>
      <c r="B58" s="33">
        <f>AVERAGE(B27:B56)</f>
        <v>3629.7272727272725</v>
      </c>
      <c r="C58" s="33">
        <f>AVERAGE(C27:C56)</f>
        <v>159666.81818181818</v>
      </c>
      <c r="D58" s="33">
        <f>AVERAGE(D27:D56)</f>
        <v>4141.181818181818</v>
      </c>
      <c r="E58" s="33">
        <f>AVERAGE(E27:E56)</f>
        <v>182620.31818181818</v>
      </c>
      <c r="F58" s="58" t="s">
        <v>35</v>
      </c>
      <c r="G58" s="58" t="s">
        <v>35</v>
      </c>
      <c r="H58" s="56"/>
      <c r="I58" s="30">
        <f t="shared" ref="I58:N58" si="8">AVERAGE(I27:I56)</f>
        <v>27.929545454545451</v>
      </c>
      <c r="J58" s="30">
        <f t="shared" si="8"/>
        <v>18.086818181818181</v>
      </c>
      <c r="K58" s="30">
        <f t="shared" si="8"/>
        <v>1354.1818181818182</v>
      </c>
      <c r="L58" s="30">
        <f t="shared" si="8"/>
        <v>30.411272727272728</v>
      </c>
      <c r="M58" s="30">
        <f t="shared" si="8"/>
        <v>20.770909090909086</v>
      </c>
      <c r="N58" s="30">
        <f t="shared" si="8"/>
        <v>1461.1363636363637</v>
      </c>
      <c r="O58" s="30" t="s">
        <v>35</v>
      </c>
      <c r="P58" s="30" t="s">
        <v>35</v>
      </c>
      <c r="Q58" s="30" t="s">
        <v>35</v>
      </c>
      <c r="R58" s="30">
        <f>AVERAGE(R27:R56)</f>
        <v>3.0909090909090904</v>
      </c>
      <c r="S58" s="57">
        <f>AVERAGE(S27:S56)</f>
        <v>50.007272727272721</v>
      </c>
    </row>
    <row r="59" spans="1:19" ht="20.399999999999999" customHeight="1">
      <c r="A59" s="59" t="s">
        <v>79</v>
      </c>
      <c r="B59" s="33">
        <f>SUM(B27:B56)</f>
        <v>79854</v>
      </c>
      <c r="C59" s="58" t="s">
        <v>35</v>
      </c>
      <c r="D59" s="33">
        <f>SUM(D27:D56)</f>
        <v>91106</v>
      </c>
      <c r="E59" s="58" t="s">
        <v>35</v>
      </c>
      <c r="F59" s="58" t="s">
        <v>35</v>
      </c>
      <c r="G59" s="58" t="s">
        <v>35</v>
      </c>
      <c r="H59" s="56"/>
      <c r="I59" s="30">
        <f>SUM(I27:I56)</f>
        <v>614.44999999999993</v>
      </c>
      <c r="J59" s="30">
        <f>SUM(J27:J56)</f>
        <v>397.90999999999997</v>
      </c>
      <c r="K59" s="60" t="s">
        <v>35</v>
      </c>
      <c r="L59" s="30">
        <f>SUM(L27:L56)</f>
        <v>669.048</v>
      </c>
      <c r="M59" s="30">
        <f>SUM(M27:M56)</f>
        <v>456.95999999999992</v>
      </c>
      <c r="N59" s="60" t="s">
        <v>35</v>
      </c>
      <c r="O59" s="30" t="s">
        <v>35</v>
      </c>
      <c r="P59" s="30" t="s">
        <v>35</v>
      </c>
      <c r="Q59" s="30" t="s">
        <v>35</v>
      </c>
      <c r="R59" s="60" t="s">
        <v>35</v>
      </c>
      <c r="S59" s="61" t="s">
        <v>35</v>
      </c>
    </row>
    <row r="60" spans="1:19" ht="20.399999999999999" customHeight="1">
      <c r="A60" s="55" t="s">
        <v>38</v>
      </c>
      <c r="B60" s="33">
        <f>MAX(B27:B56)</f>
        <v>3900</v>
      </c>
      <c r="C60" s="33">
        <f>MAX(C27:C56)</f>
        <v>170545</v>
      </c>
      <c r="D60" s="33">
        <f>MAX(D27:D56)</f>
        <v>4508</v>
      </c>
      <c r="E60" s="33">
        <f>MAX(E27:E56)</f>
        <v>200570</v>
      </c>
      <c r="F60" s="58" t="s">
        <v>35</v>
      </c>
      <c r="G60" s="58" t="s">
        <v>35</v>
      </c>
      <c r="H60" s="56"/>
      <c r="I60" s="30">
        <f t="shared" ref="I60:N60" si="9">MAX(I27:I56)</f>
        <v>30.547999999999998</v>
      </c>
      <c r="J60" s="30">
        <f t="shared" si="9"/>
        <v>19.347000000000001</v>
      </c>
      <c r="K60" s="30">
        <f t="shared" si="9"/>
        <v>1479</v>
      </c>
      <c r="L60" s="30">
        <f t="shared" si="9"/>
        <v>33.728000000000002</v>
      </c>
      <c r="M60" s="30">
        <f t="shared" si="9"/>
        <v>22.638000000000002</v>
      </c>
      <c r="N60" s="30">
        <f t="shared" si="9"/>
        <v>1598</v>
      </c>
      <c r="O60" s="30" t="s">
        <v>35</v>
      </c>
      <c r="P60" s="30" t="s">
        <v>35</v>
      </c>
      <c r="Q60" s="30" t="s">
        <v>35</v>
      </c>
      <c r="R60" s="30">
        <f>MAX(R27:R56)</f>
        <v>5.09</v>
      </c>
      <c r="S60" s="57">
        <f>MAX(S27:S56)</f>
        <v>50.03</v>
      </c>
    </row>
    <row r="61" spans="1:19" ht="20.399999999999999" customHeight="1">
      <c r="A61" s="55" t="s">
        <v>37</v>
      </c>
      <c r="B61" s="33">
        <f>MIN(B27:B56)</f>
        <v>3304</v>
      </c>
      <c r="C61" s="33">
        <f>MIN(C27:C56)</f>
        <v>148872</v>
      </c>
      <c r="D61" s="33">
        <f>MIN(D27:D56)</f>
        <v>3742</v>
      </c>
      <c r="E61" s="33">
        <f>MIN(E27:E56)</f>
        <v>166525</v>
      </c>
      <c r="F61" s="58" t="s">
        <v>35</v>
      </c>
      <c r="G61" s="58" t="s">
        <v>35</v>
      </c>
      <c r="H61" s="56"/>
      <c r="I61" s="30">
        <f t="shared" ref="I61:N61" si="10">MIN(I27:I56)</f>
        <v>21.843</v>
      </c>
      <c r="J61" s="30">
        <f t="shared" si="10"/>
        <v>14.278</v>
      </c>
      <c r="K61" s="30">
        <f t="shared" si="10"/>
        <v>1046</v>
      </c>
      <c r="L61" s="30">
        <f t="shared" si="10"/>
        <v>27.49</v>
      </c>
      <c r="M61" s="30">
        <f t="shared" si="10"/>
        <v>17.97</v>
      </c>
      <c r="N61" s="30">
        <f t="shared" si="10"/>
        <v>1261</v>
      </c>
      <c r="O61" s="30" t="s">
        <v>35</v>
      </c>
      <c r="P61" s="30" t="s">
        <v>35</v>
      </c>
      <c r="Q61" s="30" t="s">
        <v>35</v>
      </c>
      <c r="R61" s="30">
        <f>MIN(R27:R56)</f>
        <v>1.79</v>
      </c>
      <c r="S61" s="57">
        <f>MIN(S27:S56)</f>
        <v>49.95</v>
      </c>
    </row>
    <row r="62" spans="1:19" ht="16.95" customHeight="1" thickBot="1">
      <c r="A62" s="62" t="s">
        <v>39</v>
      </c>
      <c r="B62" s="63"/>
      <c r="C62" s="63"/>
      <c r="D62" s="63"/>
      <c r="E62" s="63"/>
      <c r="F62" s="64">
        <f>(D59-B59)/B59*100</f>
        <v>14.090715555889499</v>
      </c>
      <c r="G62" s="64"/>
      <c r="H62" s="65"/>
      <c r="I62" s="63" t="s">
        <v>39</v>
      </c>
      <c r="J62" s="63"/>
      <c r="K62" s="63"/>
      <c r="L62" s="63"/>
      <c r="M62" s="63"/>
      <c r="N62" s="63"/>
      <c r="O62" s="66">
        <f>(L59-I59)/I59*100</f>
        <v>8.8856701114818257</v>
      </c>
      <c r="P62" s="66">
        <f>(M59-J59)/J59*100</f>
        <v>14.840039204845306</v>
      </c>
      <c r="Q62" s="66"/>
      <c r="R62" s="65"/>
      <c r="S62" s="67"/>
    </row>
  </sheetData>
  <mergeCells count="27">
    <mergeCell ref="D25:E25"/>
    <mergeCell ref="F25:G25"/>
    <mergeCell ref="I25:K25"/>
    <mergeCell ref="L25:N25"/>
    <mergeCell ref="O25:Q25"/>
    <mergeCell ref="A62:E62"/>
    <mergeCell ref="I62:N62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B25:C25"/>
    <mergeCell ref="A1:S1"/>
    <mergeCell ref="A2:A4"/>
    <mergeCell ref="B2:G2"/>
    <mergeCell ref="I2:Q2"/>
    <mergeCell ref="R2:R4"/>
    <mergeCell ref="S2:S3"/>
    <mergeCell ref="B3:C3"/>
    <mergeCell ref="F3:G3"/>
    <mergeCell ref="I3:K3"/>
    <mergeCell ref="L3:N3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STATEvsCONT. JULY </vt:lpstr>
      <vt:lpstr>'STATEvsCONT. JULY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2021-07-23T06:19:41Z</dcterms:created>
  <dcterms:modified xsi:type="dcterms:W3CDTF">2021-07-23T06:20:16Z</dcterms:modified>
</cp:coreProperties>
</file>