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M59"/>
  <c r="AP59" s="1"/>
  <c r="AL59"/>
  <c r="AJ59"/>
  <c r="AI59"/>
  <c r="AK59" s="1"/>
  <c r="T59"/>
  <c r="S59"/>
  <c r="R59"/>
  <c r="Q59"/>
  <c r="U59" s="1"/>
  <c r="P59"/>
  <c r="O59"/>
  <c r="N59"/>
  <c r="M59"/>
  <c r="L59"/>
  <c r="K59"/>
  <c r="I59"/>
  <c r="H59"/>
  <c r="J59" s="1"/>
  <c r="G59"/>
  <c r="F59"/>
  <c r="D59"/>
  <c r="C59"/>
  <c r="V59" s="1"/>
  <c r="AZ58"/>
  <c r="AY58"/>
  <c r="AX58"/>
  <c r="AW58"/>
  <c r="BA58" s="1"/>
  <c r="AV58"/>
  <c r="AU58"/>
  <c r="AT58"/>
  <c r="AS58"/>
  <c r="AR58"/>
  <c r="AQ58"/>
  <c r="AO58"/>
  <c r="AN58"/>
  <c r="AM58"/>
  <c r="AP58" s="1"/>
  <c r="AL58"/>
  <c r="BB58" s="1"/>
  <c r="AJ58"/>
  <c r="AI58"/>
  <c r="AK58" s="1"/>
  <c r="T58"/>
  <c r="S58"/>
  <c r="R58"/>
  <c r="Q58"/>
  <c r="U58" s="1"/>
  <c r="P58"/>
  <c r="O58"/>
  <c r="N58"/>
  <c r="M58"/>
  <c r="L58"/>
  <c r="K58"/>
  <c r="I58"/>
  <c r="H58"/>
  <c r="J58" s="1"/>
  <c r="G58"/>
  <c r="F58"/>
  <c r="V58" s="1"/>
  <c r="E58"/>
  <c r="D58"/>
  <c r="C58"/>
  <c r="BA57"/>
  <c r="BC57" s="1"/>
  <c r="BE57" s="1"/>
  <c r="AZ57"/>
  <c r="AY57"/>
  <c r="AX57"/>
  <c r="AW57"/>
  <c r="AV57"/>
  <c r="AU57"/>
  <c r="AT57"/>
  <c r="AS57"/>
  <c r="AR57"/>
  <c r="AQ57"/>
  <c r="AO57"/>
  <c r="AN57"/>
  <c r="AM57"/>
  <c r="AP57" s="1"/>
  <c r="AL57"/>
  <c r="AK57"/>
  <c r="AJ57"/>
  <c r="AI57"/>
  <c r="BB57" s="1"/>
  <c r="T57"/>
  <c r="S57"/>
  <c r="R57"/>
  <c r="Q57"/>
  <c r="U57" s="1"/>
  <c r="P57"/>
  <c r="O57"/>
  <c r="N57"/>
  <c r="M57"/>
  <c r="L57"/>
  <c r="K57"/>
  <c r="I57"/>
  <c r="H57"/>
  <c r="G57"/>
  <c r="J57" s="1"/>
  <c r="F57"/>
  <c r="V57" s="1"/>
  <c r="D57"/>
  <c r="C57"/>
  <c r="E57" s="1"/>
  <c r="BA56"/>
  <c r="BC56" s="1"/>
  <c r="BE56" s="1"/>
  <c r="AZ56"/>
  <c r="AY56"/>
  <c r="AX56"/>
  <c r="AW56"/>
  <c r="AV56"/>
  <c r="AU56"/>
  <c r="AT56"/>
  <c r="AS56"/>
  <c r="AR56"/>
  <c r="AQ56"/>
  <c r="AP56"/>
  <c r="AO56"/>
  <c r="AN56"/>
  <c r="AM56"/>
  <c r="AL56"/>
  <c r="AJ56"/>
  <c r="AI56"/>
  <c r="AK56" s="1"/>
  <c r="U56"/>
  <c r="X56" s="1"/>
  <c r="T56"/>
  <c r="S56"/>
  <c r="R56"/>
  <c r="Q56"/>
  <c r="P56"/>
  <c r="O56"/>
  <c r="N56"/>
  <c r="M56"/>
  <c r="L56"/>
  <c r="K56"/>
  <c r="J56"/>
  <c r="I56"/>
  <c r="H56"/>
  <c r="G56"/>
  <c r="F56"/>
  <c r="V56" s="1"/>
  <c r="E56"/>
  <c r="D56"/>
  <c r="C56"/>
  <c r="AZ55"/>
  <c r="AY55"/>
  <c r="AX55"/>
  <c r="AW55"/>
  <c r="BA55" s="1"/>
  <c r="AV55"/>
  <c r="AU55"/>
  <c r="AT55"/>
  <c r="AS55"/>
  <c r="AR55"/>
  <c r="AQ55"/>
  <c r="AO55"/>
  <c r="AN55"/>
  <c r="AM55"/>
  <c r="AP55" s="1"/>
  <c r="AL55"/>
  <c r="AJ55"/>
  <c r="AI55"/>
  <c r="AK55" s="1"/>
  <c r="T55"/>
  <c r="S55"/>
  <c r="R55"/>
  <c r="Q55"/>
  <c r="U55" s="1"/>
  <c r="P55"/>
  <c r="O55"/>
  <c r="N55"/>
  <c r="M55"/>
  <c r="L55"/>
  <c r="K55"/>
  <c r="I55"/>
  <c r="H55"/>
  <c r="J55" s="1"/>
  <c r="G55"/>
  <c r="F55"/>
  <c r="D55"/>
  <c r="C55"/>
  <c r="V55" s="1"/>
  <c r="AZ54"/>
  <c r="AY54"/>
  <c r="AX54"/>
  <c r="AW54"/>
  <c r="BA54" s="1"/>
  <c r="AV54"/>
  <c r="AU54"/>
  <c r="AT54"/>
  <c r="AS54"/>
  <c r="AR54"/>
  <c r="AQ54"/>
  <c r="AO54"/>
  <c r="AN54"/>
  <c r="AM54"/>
  <c r="AP54" s="1"/>
  <c r="AL54"/>
  <c r="BB54" s="1"/>
  <c r="AJ54"/>
  <c r="AI54"/>
  <c r="AK54" s="1"/>
  <c r="T54"/>
  <c r="S54"/>
  <c r="R54"/>
  <c r="Q54"/>
  <c r="U54" s="1"/>
  <c r="P54"/>
  <c r="O54"/>
  <c r="N54"/>
  <c r="M54"/>
  <c r="L54"/>
  <c r="K54"/>
  <c r="I54"/>
  <c r="H54"/>
  <c r="J54" s="1"/>
  <c r="G54"/>
  <c r="F54"/>
  <c r="V54" s="1"/>
  <c r="E54"/>
  <c r="D54"/>
  <c r="C54"/>
  <c r="BA53"/>
  <c r="BC53" s="1"/>
  <c r="BE53" s="1"/>
  <c r="AZ53"/>
  <c r="AY53"/>
  <c r="AX53"/>
  <c r="AW53"/>
  <c r="AV53"/>
  <c r="AU53"/>
  <c r="AT53"/>
  <c r="AS53"/>
  <c r="AR53"/>
  <c r="AQ53"/>
  <c r="AO53"/>
  <c r="AN53"/>
  <c r="AM53"/>
  <c r="AP53" s="1"/>
  <c r="AL53"/>
  <c r="AK53"/>
  <c r="AJ53"/>
  <c r="AI53"/>
  <c r="BB53" s="1"/>
  <c r="T53"/>
  <c r="S53"/>
  <c r="R53"/>
  <c r="Q53"/>
  <c r="U53" s="1"/>
  <c r="P53"/>
  <c r="O53"/>
  <c r="N53"/>
  <c r="M53"/>
  <c r="L53"/>
  <c r="K53"/>
  <c r="I53"/>
  <c r="H53"/>
  <c r="G53"/>
  <c r="J53" s="1"/>
  <c r="F53"/>
  <c r="V53" s="1"/>
  <c r="D53"/>
  <c r="C53"/>
  <c r="E53" s="1"/>
  <c r="BA52"/>
  <c r="BC52" s="1"/>
  <c r="BE52" s="1"/>
  <c r="AZ52"/>
  <c r="AY52"/>
  <c r="AX52"/>
  <c r="AW52"/>
  <c r="AV52"/>
  <c r="AU52"/>
  <c r="AT52"/>
  <c r="AS52"/>
  <c r="AR52"/>
  <c r="AQ52"/>
  <c r="AP52"/>
  <c r="AO52"/>
  <c r="AN52"/>
  <c r="AM52"/>
  <c r="AL52"/>
  <c r="AJ52"/>
  <c r="AI52"/>
  <c r="AK52" s="1"/>
  <c r="U52"/>
  <c r="X52" s="1"/>
  <c r="T52"/>
  <c r="S52"/>
  <c r="R52"/>
  <c r="Q52"/>
  <c r="P52"/>
  <c r="O52"/>
  <c r="N52"/>
  <c r="M52"/>
  <c r="L52"/>
  <c r="K52"/>
  <c r="J52"/>
  <c r="I52"/>
  <c r="H52"/>
  <c r="G52"/>
  <c r="F52"/>
  <c r="V52" s="1"/>
  <c r="E52"/>
  <c r="D52"/>
  <c r="C52"/>
  <c r="AZ51"/>
  <c r="AY51"/>
  <c r="AX51"/>
  <c r="AW51"/>
  <c r="BA51" s="1"/>
  <c r="AV51"/>
  <c r="AU51"/>
  <c r="AT51"/>
  <c r="AS51"/>
  <c r="AR51"/>
  <c r="AQ51"/>
  <c r="AO51"/>
  <c r="AN51"/>
  <c r="AM51"/>
  <c r="AP51" s="1"/>
  <c r="AL51"/>
  <c r="AJ51"/>
  <c r="AI51"/>
  <c r="AK51" s="1"/>
  <c r="T51"/>
  <c r="S51"/>
  <c r="R51"/>
  <c r="Q51"/>
  <c r="U51" s="1"/>
  <c r="P51"/>
  <c r="O51"/>
  <c r="N51"/>
  <c r="M51"/>
  <c r="L51"/>
  <c r="K51"/>
  <c r="I51"/>
  <c r="H51"/>
  <c r="J51" s="1"/>
  <c r="G51"/>
  <c r="F51"/>
  <c r="D51"/>
  <c r="C51"/>
  <c r="V51" s="1"/>
  <c r="AZ50"/>
  <c r="AY50"/>
  <c r="AX50"/>
  <c r="AW50"/>
  <c r="BA50" s="1"/>
  <c r="AV50"/>
  <c r="AU50"/>
  <c r="AT50"/>
  <c r="AS50"/>
  <c r="AR50"/>
  <c r="AQ50"/>
  <c r="AO50"/>
  <c r="AN50"/>
  <c r="AM50"/>
  <c r="AP50" s="1"/>
  <c r="AL50"/>
  <c r="BB50" s="1"/>
  <c r="AJ50"/>
  <c r="AI50"/>
  <c r="AK50" s="1"/>
  <c r="T50"/>
  <c r="S50"/>
  <c r="R50"/>
  <c r="Q50"/>
  <c r="U50" s="1"/>
  <c r="P50"/>
  <c r="O50"/>
  <c r="N50"/>
  <c r="M50"/>
  <c r="L50"/>
  <c r="K50"/>
  <c r="I50"/>
  <c r="H50"/>
  <c r="J50" s="1"/>
  <c r="G50"/>
  <c r="F50"/>
  <c r="V50" s="1"/>
  <c r="E50"/>
  <c r="D50"/>
  <c r="C50"/>
  <c r="BD49"/>
  <c r="BA49"/>
  <c r="BC49" s="1"/>
  <c r="BE49" s="1"/>
  <c r="AZ49"/>
  <c r="AY49"/>
  <c r="AX49"/>
  <c r="AW49"/>
  <c r="AV49"/>
  <c r="AU49"/>
  <c r="AT49"/>
  <c r="AS49"/>
  <c r="AR49"/>
  <c r="AQ49"/>
  <c r="AO49"/>
  <c r="AN49"/>
  <c r="AM49"/>
  <c r="AP49" s="1"/>
  <c r="AL49"/>
  <c r="AK49"/>
  <c r="AJ49"/>
  <c r="AI49"/>
  <c r="BB49" s="1"/>
  <c r="T49"/>
  <c r="S49"/>
  <c r="R49"/>
  <c r="Q49"/>
  <c r="U49" s="1"/>
  <c r="P49"/>
  <c r="O49"/>
  <c r="N49"/>
  <c r="M49"/>
  <c r="L49"/>
  <c r="K49"/>
  <c r="I49"/>
  <c r="H49"/>
  <c r="G49"/>
  <c r="J49" s="1"/>
  <c r="F49"/>
  <c r="V49" s="1"/>
  <c r="D49"/>
  <c r="C49"/>
  <c r="E49" s="1"/>
  <c r="BA48"/>
  <c r="BC48" s="1"/>
  <c r="BE48" s="1"/>
  <c r="AZ48"/>
  <c r="AY48"/>
  <c r="AX48"/>
  <c r="AW48"/>
  <c r="AV48"/>
  <c r="AU48"/>
  <c r="AT48"/>
  <c r="AS48"/>
  <c r="AR48"/>
  <c r="AQ48"/>
  <c r="AP48"/>
  <c r="AO48"/>
  <c r="AN48"/>
  <c r="AM48"/>
  <c r="AL48"/>
  <c r="BB48" s="1"/>
  <c r="AJ48"/>
  <c r="AI48"/>
  <c r="AK48" s="1"/>
  <c r="U48"/>
  <c r="X48" s="1"/>
  <c r="T48"/>
  <c r="S48"/>
  <c r="R48"/>
  <c r="Q48"/>
  <c r="P48"/>
  <c r="O48"/>
  <c r="N48"/>
  <c r="M48"/>
  <c r="L48"/>
  <c r="K48"/>
  <c r="J48"/>
  <c r="I48"/>
  <c r="H48"/>
  <c r="G48"/>
  <c r="F48"/>
  <c r="V48" s="1"/>
  <c r="E48"/>
  <c r="D48"/>
  <c r="C48"/>
  <c r="AZ47"/>
  <c r="AY47"/>
  <c r="AX47"/>
  <c r="AW47"/>
  <c r="BA47" s="1"/>
  <c r="AV47"/>
  <c r="AU47"/>
  <c r="AT47"/>
  <c r="AS47"/>
  <c r="AR47"/>
  <c r="AQ47"/>
  <c r="AO47"/>
  <c r="AN47"/>
  <c r="AM47"/>
  <c r="AP47" s="1"/>
  <c r="AL47"/>
  <c r="AJ47"/>
  <c r="AI47"/>
  <c r="AK47" s="1"/>
  <c r="T47"/>
  <c r="S47"/>
  <c r="R47"/>
  <c r="Q47"/>
  <c r="U47" s="1"/>
  <c r="P47"/>
  <c r="O47"/>
  <c r="N47"/>
  <c r="M47"/>
  <c r="L47"/>
  <c r="K47"/>
  <c r="I47"/>
  <c r="H47"/>
  <c r="J47" s="1"/>
  <c r="G47"/>
  <c r="F47"/>
  <c r="D47"/>
  <c r="C47"/>
  <c r="V47" s="1"/>
  <c r="AZ46"/>
  <c r="AY46"/>
  <c r="AX46"/>
  <c r="AW46"/>
  <c r="BA46" s="1"/>
  <c r="AV46"/>
  <c r="AU46"/>
  <c r="AT46"/>
  <c r="AS46"/>
  <c r="AR46"/>
  <c r="AQ46"/>
  <c r="AP46"/>
  <c r="AO46"/>
  <c r="AN46"/>
  <c r="AM46"/>
  <c r="AL46"/>
  <c r="BB46" s="1"/>
  <c r="AJ46"/>
  <c r="AI46"/>
  <c r="AK46" s="1"/>
  <c r="T46"/>
  <c r="S46"/>
  <c r="R46"/>
  <c r="Q46"/>
  <c r="U46" s="1"/>
  <c r="P46"/>
  <c r="O46"/>
  <c r="N46"/>
  <c r="M46"/>
  <c r="L46"/>
  <c r="K46"/>
  <c r="I46"/>
  <c r="H46"/>
  <c r="J46" s="1"/>
  <c r="G46"/>
  <c r="F46"/>
  <c r="V46" s="1"/>
  <c r="E46"/>
  <c r="D46"/>
  <c r="C46"/>
  <c r="BD45"/>
  <c r="BA45"/>
  <c r="BC45" s="1"/>
  <c r="BE45" s="1"/>
  <c r="AZ45"/>
  <c r="AY45"/>
  <c r="AX45"/>
  <c r="AW45"/>
  <c r="AV45"/>
  <c r="AU45"/>
  <c r="AT45"/>
  <c r="AS45"/>
  <c r="AR45"/>
  <c r="AQ45"/>
  <c r="AO45"/>
  <c r="AN45"/>
  <c r="AM45"/>
  <c r="AP45" s="1"/>
  <c r="AL45"/>
  <c r="AK45"/>
  <c r="AJ45"/>
  <c r="AI45"/>
  <c r="BB45" s="1"/>
  <c r="T45"/>
  <c r="S45"/>
  <c r="R45"/>
  <c r="Q45"/>
  <c r="U45" s="1"/>
  <c r="P45"/>
  <c r="O45"/>
  <c r="N45"/>
  <c r="M45"/>
  <c r="L45"/>
  <c r="K45"/>
  <c r="I45"/>
  <c r="H45"/>
  <c r="G45"/>
  <c r="J45" s="1"/>
  <c r="F45"/>
  <c r="V45" s="1"/>
  <c r="D45"/>
  <c r="C45"/>
  <c r="E45" s="1"/>
  <c r="BA44"/>
  <c r="BC44" s="1"/>
  <c r="BE44" s="1"/>
  <c r="AZ44"/>
  <c r="AY44"/>
  <c r="AX44"/>
  <c r="AW44"/>
  <c r="AV44"/>
  <c r="AU44"/>
  <c r="AT44"/>
  <c r="AS44"/>
  <c r="AR44"/>
  <c r="AQ44"/>
  <c r="AP44"/>
  <c r="AO44"/>
  <c r="AN44"/>
  <c r="AM44"/>
  <c r="AL44"/>
  <c r="BB44" s="1"/>
  <c r="AJ44"/>
  <c r="AI44"/>
  <c r="AK44" s="1"/>
  <c r="U44"/>
  <c r="X44" s="1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V44" s="1"/>
  <c r="AZ43"/>
  <c r="AY43"/>
  <c r="AX43"/>
  <c r="AW43"/>
  <c r="BA43" s="1"/>
  <c r="AV43"/>
  <c r="AU43"/>
  <c r="AT43"/>
  <c r="AS43"/>
  <c r="AR43"/>
  <c r="AQ43"/>
  <c r="AO43"/>
  <c r="AN43"/>
  <c r="AM43"/>
  <c r="AP43" s="1"/>
  <c r="AL43"/>
  <c r="AJ43"/>
  <c r="AI43"/>
  <c r="AK43" s="1"/>
  <c r="T43"/>
  <c r="S43"/>
  <c r="R43"/>
  <c r="Q43"/>
  <c r="U43" s="1"/>
  <c r="P43"/>
  <c r="O43"/>
  <c r="N43"/>
  <c r="M43"/>
  <c r="L43"/>
  <c r="K43"/>
  <c r="I43"/>
  <c r="H43"/>
  <c r="J43" s="1"/>
  <c r="G43"/>
  <c r="F43"/>
  <c r="D43"/>
  <c r="C43"/>
  <c r="V43" s="1"/>
  <c r="AZ42"/>
  <c r="AY42"/>
  <c r="AX42"/>
  <c r="AW42"/>
  <c r="BA42" s="1"/>
  <c r="AV42"/>
  <c r="AU42"/>
  <c r="AT42"/>
  <c r="AS42"/>
  <c r="AR42"/>
  <c r="AQ42"/>
  <c r="AP42"/>
  <c r="AO42"/>
  <c r="AN42"/>
  <c r="AM42"/>
  <c r="AL42"/>
  <c r="BB42" s="1"/>
  <c r="AJ42"/>
  <c r="AI42"/>
  <c r="AK42" s="1"/>
  <c r="T42"/>
  <c r="S42"/>
  <c r="R42"/>
  <c r="Q42"/>
  <c r="U42" s="1"/>
  <c r="P42"/>
  <c r="O42"/>
  <c r="N42"/>
  <c r="M42"/>
  <c r="L42"/>
  <c r="K42"/>
  <c r="I42"/>
  <c r="H42"/>
  <c r="G42"/>
  <c r="J42" s="1"/>
  <c r="F42"/>
  <c r="V42" s="1"/>
  <c r="E42"/>
  <c r="D42"/>
  <c r="C42"/>
  <c r="BD41"/>
  <c r="BA41"/>
  <c r="AZ41"/>
  <c r="AY41"/>
  <c r="AX41"/>
  <c r="AW41"/>
  <c r="AV41"/>
  <c r="AU41"/>
  <c r="AT41"/>
  <c r="AS41"/>
  <c r="AR41"/>
  <c r="AQ41"/>
  <c r="AO41"/>
  <c r="AN41"/>
  <c r="AM41"/>
  <c r="BC41" s="1"/>
  <c r="BE41" s="1"/>
  <c r="AL41"/>
  <c r="AK41"/>
  <c r="AJ41"/>
  <c r="AI41"/>
  <c r="BB41" s="1"/>
  <c r="T41"/>
  <c r="S41"/>
  <c r="R41"/>
  <c r="Q41"/>
  <c r="U41" s="1"/>
  <c r="P41"/>
  <c r="O41"/>
  <c r="N41"/>
  <c r="M41"/>
  <c r="L41"/>
  <c r="K41"/>
  <c r="I41"/>
  <c r="H41"/>
  <c r="G41"/>
  <c r="J41" s="1"/>
  <c r="F41"/>
  <c r="V41" s="1"/>
  <c r="D41"/>
  <c r="C41"/>
  <c r="E41" s="1"/>
  <c r="BA40"/>
  <c r="BC40" s="1"/>
  <c r="BE40" s="1"/>
  <c r="AZ40"/>
  <c r="AY40"/>
  <c r="AX40"/>
  <c r="AW40"/>
  <c r="AV40"/>
  <c r="AU40"/>
  <c r="AT40"/>
  <c r="AS40"/>
  <c r="AR40"/>
  <c r="AQ40"/>
  <c r="AP40"/>
  <c r="AO40"/>
  <c r="AN40"/>
  <c r="AM40"/>
  <c r="AL40"/>
  <c r="BB40" s="1"/>
  <c r="AJ40"/>
  <c r="AI40"/>
  <c r="AK40" s="1"/>
  <c r="U40"/>
  <c r="X40" s="1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V40" s="1"/>
  <c r="AZ39"/>
  <c r="AY39"/>
  <c r="AX39"/>
  <c r="AW39"/>
  <c r="BA39" s="1"/>
  <c r="AV39"/>
  <c r="AU39"/>
  <c r="AT39"/>
  <c r="AS39"/>
  <c r="AR39"/>
  <c r="AQ39"/>
  <c r="AO39"/>
  <c r="AN39"/>
  <c r="AM39"/>
  <c r="AP39" s="1"/>
  <c r="AL39"/>
  <c r="AJ39"/>
  <c r="AI39"/>
  <c r="AK39" s="1"/>
  <c r="T39"/>
  <c r="S39"/>
  <c r="R39"/>
  <c r="Q39"/>
  <c r="U39" s="1"/>
  <c r="P39"/>
  <c r="O39"/>
  <c r="N39"/>
  <c r="M39"/>
  <c r="L39"/>
  <c r="K39"/>
  <c r="I39"/>
  <c r="H39"/>
  <c r="J39" s="1"/>
  <c r="G39"/>
  <c r="F39"/>
  <c r="D39"/>
  <c r="C39"/>
  <c r="V39" s="1"/>
  <c r="AZ38"/>
  <c r="AY38"/>
  <c r="AX38"/>
  <c r="AW38"/>
  <c r="BA38" s="1"/>
  <c r="AV38"/>
  <c r="AU38"/>
  <c r="AT38"/>
  <c r="AS38"/>
  <c r="AR38"/>
  <c r="AQ38"/>
  <c r="AP38"/>
  <c r="AO38"/>
  <c r="AN38"/>
  <c r="AM38"/>
  <c r="AL38"/>
  <c r="BB38" s="1"/>
  <c r="AJ38"/>
  <c r="AI38"/>
  <c r="AK38" s="1"/>
  <c r="T38"/>
  <c r="S38"/>
  <c r="R38"/>
  <c r="Q38"/>
  <c r="U38" s="1"/>
  <c r="P38"/>
  <c r="O38"/>
  <c r="N38"/>
  <c r="M38"/>
  <c r="L38"/>
  <c r="K38"/>
  <c r="I38"/>
  <c r="H38"/>
  <c r="G38"/>
  <c r="J38" s="1"/>
  <c r="F38"/>
  <c r="V38" s="1"/>
  <c r="E38"/>
  <c r="D38"/>
  <c r="C38"/>
  <c r="BD37"/>
  <c r="BA37"/>
  <c r="AZ37"/>
  <c r="AY37"/>
  <c r="AX37"/>
  <c r="AW37"/>
  <c r="AV37"/>
  <c r="AU37"/>
  <c r="AT37"/>
  <c r="AS37"/>
  <c r="AR37"/>
  <c r="AQ37"/>
  <c r="AO37"/>
  <c r="AN37"/>
  <c r="AM37"/>
  <c r="BC37" s="1"/>
  <c r="BE37" s="1"/>
  <c r="AL37"/>
  <c r="AK37"/>
  <c r="AJ37"/>
  <c r="AI37"/>
  <c r="BB37" s="1"/>
  <c r="T37"/>
  <c r="S37"/>
  <c r="R37"/>
  <c r="Q37"/>
  <c r="U37" s="1"/>
  <c r="P37"/>
  <c r="O37"/>
  <c r="N37"/>
  <c r="M37"/>
  <c r="L37"/>
  <c r="K37"/>
  <c r="I37"/>
  <c r="H37"/>
  <c r="G37"/>
  <c r="J37" s="1"/>
  <c r="F37"/>
  <c r="D37"/>
  <c r="C37"/>
  <c r="E37" s="1"/>
  <c r="BA36"/>
  <c r="BC36" s="1"/>
  <c r="BE36" s="1"/>
  <c r="AZ36"/>
  <c r="AY36"/>
  <c r="AX36"/>
  <c r="AW36"/>
  <c r="AV36"/>
  <c r="AU36"/>
  <c r="AT36"/>
  <c r="AS36"/>
  <c r="AR36"/>
  <c r="AQ36"/>
  <c r="AP36"/>
  <c r="AO36"/>
  <c r="AN36"/>
  <c r="AM36"/>
  <c r="AL36"/>
  <c r="BB36" s="1"/>
  <c r="AJ36"/>
  <c r="AI36"/>
  <c r="AK36" s="1"/>
  <c r="U36"/>
  <c r="X36" s="1"/>
  <c r="T36"/>
  <c r="S36"/>
  <c r="R36"/>
  <c r="Q36"/>
  <c r="P36"/>
  <c r="O36"/>
  <c r="N36"/>
  <c r="M36"/>
  <c r="L36"/>
  <c r="K36"/>
  <c r="I36"/>
  <c r="J36" s="1"/>
  <c r="H36"/>
  <c r="G36"/>
  <c r="F36"/>
  <c r="E36"/>
  <c r="D36"/>
  <c r="C36"/>
  <c r="V36" s="1"/>
  <c r="AZ35"/>
  <c r="AY35"/>
  <c r="AX35"/>
  <c r="AW35"/>
  <c r="BA35" s="1"/>
  <c r="AV35"/>
  <c r="AU35"/>
  <c r="AT35"/>
  <c r="AS35"/>
  <c r="AR35"/>
  <c r="AQ35"/>
  <c r="AO35"/>
  <c r="AN35"/>
  <c r="AP35" s="1"/>
  <c r="AM35"/>
  <c r="AL35"/>
  <c r="AJ35"/>
  <c r="AI35"/>
  <c r="AK35" s="1"/>
  <c r="U35"/>
  <c r="T35"/>
  <c r="S35"/>
  <c r="R35"/>
  <c r="Q35"/>
  <c r="P35"/>
  <c r="O35"/>
  <c r="X35" s="1"/>
  <c r="N35"/>
  <c r="M35"/>
  <c r="L35"/>
  <c r="K35"/>
  <c r="I35"/>
  <c r="H35"/>
  <c r="G35"/>
  <c r="W35" s="1"/>
  <c r="Y35" s="1"/>
  <c r="F35"/>
  <c r="D35"/>
  <c r="C35"/>
  <c r="V35" s="1"/>
  <c r="AZ34"/>
  <c r="AY34"/>
  <c r="AX34"/>
  <c r="AW34"/>
  <c r="BA34" s="1"/>
  <c r="AV34"/>
  <c r="AU34"/>
  <c r="AT34"/>
  <c r="AS34"/>
  <c r="AR34"/>
  <c r="AQ34"/>
  <c r="AP34"/>
  <c r="AO34"/>
  <c r="AN34"/>
  <c r="AM34"/>
  <c r="AL34"/>
  <c r="BB34" s="1"/>
  <c r="AJ34"/>
  <c r="AI34"/>
  <c r="AK34" s="1"/>
  <c r="T34"/>
  <c r="S34"/>
  <c r="R34"/>
  <c r="Q34"/>
  <c r="U34" s="1"/>
  <c r="P34"/>
  <c r="O34"/>
  <c r="N34"/>
  <c r="M34"/>
  <c r="L34"/>
  <c r="K34"/>
  <c r="I34"/>
  <c r="H34"/>
  <c r="G34"/>
  <c r="J34" s="1"/>
  <c r="F34"/>
  <c r="V34" s="1"/>
  <c r="E34"/>
  <c r="D34"/>
  <c r="C34"/>
  <c r="BD33"/>
  <c r="BA33"/>
  <c r="BC33" s="1"/>
  <c r="BE33" s="1"/>
  <c r="AZ33"/>
  <c r="AY33"/>
  <c r="AX33"/>
  <c r="AW33"/>
  <c r="AV33"/>
  <c r="AU33"/>
  <c r="AT33"/>
  <c r="AS33"/>
  <c r="AR33"/>
  <c r="AQ33"/>
  <c r="AO33"/>
  <c r="AN33"/>
  <c r="AM33"/>
  <c r="AP33" s="1"/>
  <c r="AL33"/>
  <c r="AJ33"/>
  <c r="AK33" s="1"/>
  <c r="AI33"/>
  <c r="BB33" s="1"/>
  <c r="T33"/>
  <c r="S33"/>
  <c r="R33"/>
  <c r="Q33"/>
  <c r="U33" s="1"/>
  <c r="P33"/>
  <c r="O33"/>
  <c r="N33"/>
  <c r="M33"/>
  <c r="L33"/>
  <c r="K33"/>
  <c r="I33"/>
  <c r="H33"/>
  <c r="G33"/>
  <c r="J33" s="1"/>
  <c r="F33"/>
  <c r="D33"/>
  <c r="C33"/>
  <c r="E33" s="1"/>
  <c r="BA32"/>
  <c r="BC32" s="1"/>
  <c r="BE32" s="1"/>
  <c r="AZ32"/>
  <c r="AY32"/>
  <c r="AX32"/>
  <c r="AW32"/>
  <c r="AV32"/>
  <c r="AU32"/>
  <c r="AT32"/>
  <c r="AS32"/>
  <c r="AR32"/>
  <c r="AQ32"/>
  <c r="AP32"/>
  <c r="AO32"/>
  <c r="AN32"/>
  <c r="AM32"/>
  <c r="AL32"/>
  <c r="BB32" s="1"/>
  <c r="AJ32"/>
  <c r="AI32"/>
  <c r="AK32" s="1"/>
  <c r="U32"/>
  <c r="X32" s="1"/>
  <c r="T32"/>
  <c r="S32"/>
  <c r="R32"/>
  <c r="Q32"/>
  <c r="P32"/>
  <c r="O32"/>
  <c r="N32"/>
  <c r="M32"/>
  <c r="L32"/>
  <c r="K32"/>
  <c r="I32"/>
  <c r="J32" s="1"/>
  <c r="H32"/>
  <c r="G32"/>
  <c r="F32"/>
  <c r="E32"/>
  <c r="D32"/>
  <c r="C32"/>
  <c r="V32" s="1"/>
  <c r="AZ31"/>
  <c r="AY31"/>
  <c r="AX31"/>
  <c r="AW31"/>
  <c r="BA31" s="1"/>
  <c r="AV31"/>
  <c r="AU31"/>
  <c r="AT31"/>
  <c r="AS31"/>
  <c r="AR31"/>
  <c r="AQ31"/>
  <c r="AO31"/>
  <c r="AN31"/>
  <c r="AP31" s="1"/>
  <c r="AM31"/>
  <c r="AL31"/>
  <c r="AJ31"/>
  <c r="AI31"/>
  <c r="AK31" s="1"/>
  <c r="T31"/>
  <c r="S31"/>
  <c r="R31"/>
  <c r="Q31"/>
  <c r="U31" s="1"/>
  <c r="P31"/>
  <c r="O31"/>
  <c r="N31"/>
  <c r="M31"/>
  <c r="L31"/>
  <c r="K31"/>
  <c r="I31"/>
  <c r="H31"/>
  <c r="G31"/>
  <c r="J31" s="1"/>
  <c r="F31"/>
  <c r="D31"/>
  <c r="C31"/>
  <c r="V31" s="1"/>
  <c r="AZ30"/>
  <c r="AY30"/>
  <c r="AX30"/>
  <c r="AW30"/>
  <c r="BA30" s="1"/>
  <c r="AV30"/>
  <c r="AU30"/>
  <c r="AT30"/>
  <c r="AS30"/>
  <c r="AR30"/>
  <c r="AQ30"/>
  <c r="AP30"/>
  <c r="AO30"/>
  <c r="AN30"/>
  <c r="AM30"/>
  <c r="AL30"/>
  <c r="BB30" s="1"/>
  <c r="AJ30"/>
  <c r="AI30"/>
  <c r="AK30" s="1"/>
  <c r="T30"/>
  <c r="S30"/>
  <c r="R30"/>
  <c r="Q30"/>
  <c r="U30" s="1"/>
  <c r="P30"/>
  <c r="O30"/>
  <c r="N30"/>
  <c r="M30"/>
  <c r="L30"/>
  <c r="K30"/>
  <c r="I30"/>
  <c r="H30"/>
  <c r="G30"/>
  <c r="J30" s="1"/>
  <c r="F30"/>
  <c r="E30"/>
  <c r="D30"/>
  <c r="C30"/>
  <c r="V30" s="1"/>
  <c r="BD29"/>
  <c r="BA29"/>
  <c r="AZ29"/>
  <c r="AY29"/>
  <c r="AX29"/>
  <c r="AW29"/>
  <c r="AV29"/>
  <c r="AU29"/>
  <c r="AT29"/>
  <c r="AS29"/>
  <c r="AR29"/>
  <c r="AQ29"/>
  <c r="AO29"/>
  <c r="AN29"/>
  <c r="AM29"/>
  <c r="BC29" s="1"/>
  <c r="BE29" s="1"/>
  <c r="AL29"/>
  <c r="AJ29"/>
  <c r="AK29" s="1"/>
  <c r="AI29"/>
  <c r="BB29" s="1"/>
  <c r="T29"/>
  <c r="S29"/>
  <c r="R29"/>
  <c r="Q29"/>
  <c r="U29" s="1"/>
  <c r="P29"/>
  <c r="O29"/>
  <c r="N29"/>
  <c r="M29"/>
  <c r="L29"/>
  <c r="K29"/>
  <c r="I29"/>
  <c r="H29"/>
  <c r="G29"/>
  <c r="J29" s="1"/>
  <c r="F29"/>
  <c r="D29"/>
  <c r="C29"/>
  <c r="E29" s="1"/>
  <c r="BA28"/>
  <c r="BC28" s="1"/>
  <c r="BE28" s="1"/>
  <c r="AZ28"/>
  <c r="AY28"/>
  <c r="AX28"/>
  <c r="AW28"/>
  <c r="AV28"/>
  <c r="AU28"/>
  <c r="AT28"/>
  <c r="AS28"/>
  <c r="AR28"/>
  <c r="AQ28"/>
  <c r="AP28"/>
  <c r="AO28"/>
  <c r="AN28"/>
  <c r="AM28"/>
  <c r="AL28"/>
  <c r="BB28" s="1"/>
  <c r="AJ28"/>
  <c r="AI28"/>
  <c r="AK28" s="1"/>
  <c r="U28"/>
  <c r="X28" s="1"/>
  <c r="T28"/>
  <c r="S28"/>
  <c r="R28"/>
  <c r="Q28"/>
  <c r="P28"/>
  <c r="O28"/>
  <c r="N28"/>
  <c r="M28"/>
  <c r="L28"/>
  <c r="K28"/>
  <c r="I28"/>
  <c r="H28"/>
  <c r="J28" s="1"/>
  <c r="G28"/>
  <c r="F28"/>
  <c r="E28"/>
  <c r="D28"/>
  <c r="C28"/>
  <c r="V28" s="1"/>
  <c r="AZ27"/>
  <c r="AY27"/>
  <c r="AX27"/>
  <c r="AW27"/>
  <c r="BA27" s="1"/>
  <c r="AV27"/>
  <c r="AU27"/>
  <c r="AT27"/>
  <c r="AS27"/>
  <c r="AR27"/>
  <c r="AQ27"/>
  <c r="AO27"/>
  <c r="AN27"/>
  <c r="AM27"/>
  <c r="AP27" s="1"/>
  <c r="AL27"/>
  <c r="AJ27"/>
  <c r="AI27"/>
  <c r="AK27" s="1"/>
  <c r="T27"/>
  <c r="S27"/>
  <c r="R27"/>
  <c r="Q27"/>
  <c r="U27" s="1"/>
  <c r="P27"/>
  <c r="O27"/>
  <c r="N27"/>
  <c r="M27"/>
  <c r="L27"/>
  <c r="K27"/>
  <c r="I27"/>
  <c r="H27"/>
  <c r="G27"/>
  <c r="J27" s="1"/>
  <c r="F27"/>
  <c r="D27"/>
  <c r="C27"/>
  <c r="V27" s="1"/>
  <c r="AZ26"/>
  <c r="AY26"/>
  <c r="AX26"/>
  <c r="AW26"/>
  <c r="BA26" s="1"/>
  <c r="AV26"/>
  <c r="AU26"/>
  <c r="AT26"/>
  <c r="AS26"/>
  <c r="AR26"/>
  <c r="AQ26"/>
  <c r="AP26"/>
  <c r="AO26"/>
  <c r="AN26"/>
  <c r="AM26"/>
  <c r="AL26"/>
  <c r="BB26" s="1"/>
  <c r="AJ26"/>
  <c r="AI26"/>
  <c r="AK26" s="1"/>
  <c r="T26"/>
  <c r="S26"/>
  <c r="R26"/>
  <c r="Q26"/>
  <c r="U26" s="1"/>
  <c r="P26"/>
  <c r="O26"/>
  <c r="N26"/>
  <c r="M26"/>
  <c r="L26"/>
  <c r="K26"/>
  <c r="I26"/>
  <c r="H26"/>
  <c r="G26"/>
  <c r="J26" s="1"/>
  <c r="F26"/>
  <c r="E26"/>
  <c r="D26"/>
  <c r="C26"/>
  <c r="V26" s="1"/>
  <c r="BD25"/>
  <c r="BA25"/>
  <c r="AZ25"/>
  <c r="AY25"/>
  <c r="AX25"/>
  <c r="AW25"/>
  <c r="AV25"/>
  <c r="AU25"/>
  <c r="AT25"/>
  <c r="AS25"/>
  <c r="AR25"/>
  <c r="AQ25"/>
  <c r="AO25"/>
  <c r="AN25"/>
  <c r="AM25"/>
  <c r="BC25" s="1"/>
  <c r="BE25" s="1"/>
  <c r="AL25"/>
  <c r="AJ25"/>
  <c r="AI25"/>
  <c r="AK25" s="1"/>
  <c r="T25"/>
  <c r="S25"/>
  <c r="R25"/>
  <c r="Q25"/>
  <c r="U25" s="1"/>
  <c r="P25"/>
  <c r="O25"/>
  <c r="N25"/>
  <c r="M25"/>
  <c r="L25"/>
  <c r="K25"/>
  <c r="I25"/>
  <c r="H25"/>
  <c r="G25"/>
  <c r="J25" s="1"/>
  <c r="F25"/>
  <c r="D25"/>
  <c r="C25"/>
  <c r="E25" s="1"/>
  <c r="BA24"/>
  <c r="BC24" s="1"/>
  <c r="BE24" s="1"/>
  <c r="AZ24"/>
  <c r="AY24"/>
  <c r="AX24"/>
  <c r="AW24"/>
  <c r="AV24"/>
  <c r="AU24"/>
  <c r="AT24"/>
  <c r="AS24"/>
  <c r="AR24"/>
  <c r="AQ24"/>
  <c r="AP24"/>
  <c r="AO24"/>
  <c r="AN24"/>
  <c r="AM24"/>
  <c r="AL24"/>
  <c r="BB24" s="1"/>
  <c r="AJ24"/>
  <c r="AI24"/>
  <c r="AK24" s="1"/>
  <c r="U24"/>
  <c r="X24" s="1"/>
  <c r="T24"/>
  <c r="S24"/>
  <c r="R24"/>
  <c r="Q24"/>
  <c r="P24"/>
  <c r="O24"/>
  <c r="N24"/>
  <c r="M24"/>
  <c r="L24"/>
  <c r="K24"/>
  <c r="I24"/>
  <c r="H24"/>
  <c r="G24"/>
  <c r="J24" s="1"/>
  <c r="F24"/>
  <c r="E24"/>
  <c r="D24"/>
  <c r="C24"/>
  <c r="V24" s="1"/>
  <c r="AZ23"/>
  <c r="AY23"/>
  <c r="AX23"/>
  <c r="AW23"/>
  <c r="BA23" s="1"/>
  <c r="AV23"/>
  <c r="AU23"/>
  <c r="AT23"/>
  <c r="AS23"/>
  <c r="AR23"/>
  <c r="AQ23"/>
  <c r="AO23"/>
  <c r="AN23"/>
  <c r="AM23"/>
  <c r="AP23" s="1"/>
  <c r="AL23"/>
  <c r="AJ23"/>
  <c r="AI23"/>
  <c r="AK23" s="1"/>
  <c r="T23"/>
  <c r="S23"/>
  <c r="R23"/>
  <c r="Q23"/>
  <c r="U23" s="1"/>
  <c r="P23"/>
  <c r="O23"/>
  <c r="N23"/>
  <c r="M23"/>
  <c r="L23"/>
  <c r="K23"/>
  <c r="I23"/>
  <c r="H23"/>
  <c r="G23"/>
  <c r="J23" s="1"/>
  <c r="F23"/>
  <c r="D23"/>
  <c r="C23"/>
  <c r="V23" s="1"/>
  <c r="AZ22"/>
  <c r="AY22"/>
  <c r="AX22"/>
  <c r="AW22"/>
  <c r="BA22" s="1"/>
  <c r="AV22"/>
  <c r="AU22"/>
  <c r="AT22"/>
  <c r="AS22"/>
  <c r="AR22"/>
  <c r="AQ22"/>
  <c r="AP22"/>
  <c r="AO22"/>
  <c r="AN22"/>
  <c r="AM22"/>
  <c r="AL22"/>
  <c r="BB22" s="1"/>
  <c r="AJ22"/>
  <c r="AI22"/>
  <c r="AK22" s="1"/>
  <c r="T22"/>
  <c r="S22"/>
  <c r="R22"/>
  <c r="Q22"/>
  <c r="U22" s="1"/>
  <c r="P22"/>
  <c r="O22"/>
  <c r="N22"/>
  <c r="M22"/>
  <c r="L22"/>
  <c r="K22"/>
  <c r="I22"/>
  <c r="H22"/>
  <c r="G22"/>
  <c r="J22" s="1"/>
  <c r="F22"/>
  <c r="E22"/>
  <c r="D22"/>
  <c r="C22"/>
  <c r="V22" s="1"/>
  <c r="AZ21"/>
  <c r="AY21"/>
  <c r="AX21"/>
  <c r="AW21"/>
  <c r="BA21" s="1"/>
  <c r="AV21"/>
  <c r="AU21"/>
  <c r="AT21"/>
  <c r="AS21"/>
  <c r="AR21"/>
  <c r="AQ21"/>
  <c r="AO21"/>
  <c r="AN21"/>
  <c r="AM21"/>
  <c r="AP21" s="1"/>
  <c r="AL21"/>
  <c r="AJ21"/>
  <c r="AI21"/>
  <c r="AK21" s="1"/>
  <c r="T21"/>
  <c r="S21"/>
  <c r="R21"/>
  <c r="Q21"/>
  <c r="U21" s="1"/>
  <c r="P21"/>
  <c r="O21"/>
  <c r="N21"/>
  <c r="M21"/>
  <c r="L21"/>
  <c r="K21"/>
  <c r="I21"/>
  <c r="H21"/>
  <c r="G21"/>
  <c r="J21" s="1"/>
  <c r="F21"/>
  <c r="D21"/>
  <c r="C21"/>
  <c r="E21" s="1"/>
  <c r="AZ20"/>
  <c r="AY20"/>
  <c r="AX20"/>
  <c r="AW20"/>
  <c r="BA20" s="1"/>
  <c r="AV20"/>
  <c r="AU20"/>
  <c r="AT20"/>
  <c r="AS20"/>
  <c r="AR20"/>
  <c r="AQ20"/>
  <c r="AO20"/>
  <c r="AP20" s="1"/>
  <c r="AN20"/>
  <c r="AM20"/>
  <c r="AL20"/>
  <c r="BB20" s="1"/>
  <c r="AJ20"/>
  <c r="AI20"/>
  <c r="AK20" s="1"/>
  <c r="U20"/>
  <c r="X20" s="1"/>
  <c r="T20"/>
  <c r="S20"/>
  <c r="R20"/>
  <c r="Q20"/>
  <c r="P20"/>
  <c r="O20"/>
  <c r="N20"/>
  <c r="M20"/>
  <c r="L20"/>
  <c r="K20"/>
  <c r="I20"/>
  <c r="H20"/>
  <c r="G20"/>
  <c r="J20" s="1"/>
  <c r="F20"/>
  <c r="E20"/>
  <c r="D20"/>
  <c r="C20"/>
  <c r="V20" s="1"/>
  <c r="AZ19"/>
  <c r="AY19"/>
  <c r="AX19"/>
  <c r="AW19"/>
  <c r="BA19" s="1"/>
  <c r="AV19"/>
  <c r="AU19"/>
  <c r="AT19"/>
  <c r="AS19"/>
  <c r="AR19"/>
  <c r="AQ19"/>
  <c r="AO19"/>
  <c r="AN19"/>
  <c r="AM19"/>
  <c r="AP19" s="1"/>
  <c r="AL19"/>
  <c r="AJ19"/>
  <c r="AI19"/>
  <c r="AK19" s="1"/>
  <c r="T19"/>
  <c r="S19"/>
  <c r="R19"/>
  <c r="Q19"/>
  <c r="U19" s="1"/>
  <c r="P19"/>
  <c r="O19"/>
  <c r="N19"/>
  <c r="M19"/>
  <c r="L19"/>
  <c r="K19"/>
  <c r="I19"/>
  <c r="H19"/>
  <c r="G19"/>
  <c r="J19" s="1"/>
  <c r="F19"/>
  <c r="D19"/>
  <c r="C19"/>
  <c r="V19" s="1"/>
  <c r="AZ18"/>
  <c r="AY18"/>
  <c r="AX18"/>
  <c r="AW18"/>
  <c r="BA18" s="1"/>
  <c r="AV18"/>
  <c r="AU18"/>
  <c r="AT18"/>
  <c r="AS18"/>
  <c r="AR18"/>
  <c r="AQ18"/>
  <c r="AP18"/>
  <c r="AO18"/>
  <c r="AN18"/>
  <c r="AM18"/>
  <c r="AL18"/>
  <c r="AJ18"/>
  <c r="AI18"/>
  <c r="AK18" s="1"/>
  <c r="T18"/>
  <c r="S18"/>
  <c r="R18"/>
  <c r="Q18"/>
  <c r="U18" s="1"/>
  <c r="P18"/>
  <c r="O18"/>
  <c r="N18"/>
  <c r="M18"/>
  <c r="L18"/>
  <c r="K18"/>
  <c r="I18"/>
  <c r="H18"/>
  <c r="G18"/>
  <c r="J18" s="1"/>
  <c r="F18"/>
  <c r="D18"/>
  <c r="C18"/>
  <c r="E18" s="1"/>
  <c r="AZ17"/>
  <c r="AY17"/>
  <c r="AX17"/>
  <c r="AW17"/>
  <c r="BA17" s="1"/>
  <c r="AV17"/>
  <c r="AU17"/>
  <c r="AT17"/>
  <c r="AS17"/>
  <c r="AR17"/>
  <c r="AQ17"/>
  <c r="AO17"/>
  <c r="AN17"/>
  <c r="AM17"/>
  <c r="AP17" s="1"/>
  <c r="AL17"/>
  <c r="AJ17"/>
  <c r="AI17"/>
  <c r="AK17" s="1"/>
  <c r="T17"/>
  <c r="S17"/>
  <c r="R17"/>
  <c r="Q17"/>
  <c r="U17" s="1"/>
  <c r="P17"/>
  <c r="O17"/>
  <c r="N17"/>
  <c r="M17"/>
  <c r="L17"/>
  <c r="K17"/>
  <c r="I17"/>
  <c r="H17"/>
  <c r="G17"/>
  <c r="J17" s="1"/>
  <c r="F17"/>
  <c r="D17"/>
  <c r="C17"/>
  <c r="E17" s="1"/>
  <c r="AZ16"/>
  <c r="AY16"/>
  <c r="AX16"/>
  <c r="AW16"/>
  <c r="BA16" s="1"/>
  <c r="AV16"/>
  <c r="AU16"/>
  <c r="AT16"/>
  <c r="AS16"/>
  <c r="AR16"/>
  <c r="AQ16"/>
  <c r="AO16"/>
  <c r="AN16"/>
  <c r="AM16"/>
  <c r="AP16" s="1"/>
  <c r="AL16"/>
  <c r="AJ16"/>
  <c r="AI16"/>
  <c r="AK16" s="1"/>
  <c r="U16"/>
  <c r="X16" s="1"/>
  <c r="T16"/>
  <c r="S16"/>
  <c r="R16"/>
  <c r="Q16"/>
  <c r="P16"/>
  <c r="O16"/>
  <c r="N16"/>
  <c r="M16"/>
  <c r="L16"/>
  <c r="K16"/>
  <c r="I16"/>
  <c r="H16"/>
  <c r="G16"/>
  <c r="J16" s="1"/>
  <c r="F16"/>
  <c r="D16"/>
  <c r="C16"/>
  <c r="E16" s="1"/>
  <c r="AZ15"/>
  <c r="AY15"/>
  <c r="AX15"/>
  <c r="AW15"/>
  <c r="BA15" s="1"/>
  <c r="AV15"/>
  <c r="AU15"/>
  <c r="AT15"/>
  <c r="AS15"/>
  <c r="AR15"/>
  <c r="AQ15"/>
  <c r="AO15"/>
  <c r="AN15"/>
  <c r="AM15"/>
  <c r="AP15" s="1"/>
  <c r="AL15"/>
  <c r="AJ15"/>
  <c r="AI15"/>
  <c r="AK15" s="1"/>
  <c r="T15"/>
  <c r="S15"/>
  <c r="R15"/>
  <c r="Q15"/>
  <c r="U15" s="1"/>
  <c r="P15"/>
  <c r="O15"/>
  <c r="N15"/>
  <c r="M15"/>
  <c r="L15"/>
  <c r="K15"/>
  <c r="I15"/>
  <c r="H15"/>
  <c r="J15" s="1"/>
  <c r="G15"/>
  <c r="F15"/>
  <c r="D15"/>
  <c r="C15"/>
  <c r="V15" s="1"/>
  <c r="AZ14"/>
  <c r="AY14"/>
  <c r="AX14"/>
  <c r="AW14"/>
  <c r="BA14" s="1"/>
  <c r="AV14"/>
  <c r="AU14"/>
  <c r="AT14"/>
  <c r="AS14"/>
  <c r="AR14"/>
  <c r="AQ14"/>
  <c r="AO14"/>
  <c r="AN14"/>
  <c r="AM14"/>
  <c r="AP14" s="1"/>
  <c r="AL14"/>
  <c r="AJ14"/>
  <c r="AI14"/>
  <c r="AK14" s="1"/>
  <c r="T14"/>
  <c r="S14"/>
  <c r="R14"/>
  <c r="Q14"/>
  <c r="U14" s="1"/>
  <c r="P14"/>
  <c r="O14"/>
  <c r="N14"/>
  <c r="M14"/>
  <c r="L14"/>
  <c r="K14"/>
  <c r="I14"/>
  <c r="H14"/>
  <c r="G14"/>
  <c r="J14" s="1"/>
  <c r="F14"/>
  <c r="D14"/>
  <c r="C14"/>
  <c r="E14" s="1"/>
  <c r="AZ13"/>
  <c r="AY13"/>
  <c r="AX13"/>
  <c r="AW13"/>
  <c r="BA13" s="1"/>
  <c r="AV13"/>
  <c r="AU13"/>
  <c r="AT13"/>
  <c r="AS13"/>
  <c r="AR13"/>
  <c r="AQ13"/>
  <c r="AO13"/>
  <c r="AN13"/>
  <c r="AM13"/>
  <c r="AP13" s="1"/>
  <c r="AL13"/>
  <c r="AJ13"/>
  <c r="AI13"/>
  <c r="AK13" s="1"/>
  <c r="T13"/>
  <c r="S13"/>
  <c r="R13"/>
  <c r="Q13"/>
  <c r="U13" s="1"/>
  <c r="P13"/>
  <c r="O13"/>
  <c r="N13"/>
  <c r="M13"/>
  <c r="L13"/>
  <c r="K13"/>
  <c r="I13"/>
  <c r="H13"/>
  <c r="G13"/>
  <c r="J13" s="1"/>
  <c r="F13"/>
  <c r="D13"/>
  <c r="C13"/>
  <c r="E13" s="1"/>
  <c r="AZ12"/>
  <c r="AY12"/>
  <c r="AX12"/>
  <c r="AW12"/>
  <c r="BA12" s="1"/>
  <c r="AV12"/>
  <c r="AU12"/>
  <c r="AT12"/>
  <c r="AS12"/>
  <c r="AR12"/>
  <c r="AQ12"/>
  <c r="AO12"/>
  <c r="AN12"/>
  <c r="AM12"/>
  <c r="AP12" s="1"/>
  <c r="AL12"/>
  <c r="AJ12"/>
  <c r="AI12"/>
  <c r="AK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J12" s="1"/>
  <c r="F12"/>
  <c r="AL60" s="1"/>
  <c r="D12"/>
  <c r="AJ60" s="1"/>
  <c r="C12"/>
  <c r="AI60" s="1"/>
  <c r="AU9"/>
  <c r="N9"/>
  <c r="AT9" s="1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E1"/>
  <c r="G2" s="1"/>
  <c r="W13" l="1"/>
  <c r="Y13" s="1"/>
  <c r="X13"/>
  <c r="W14"/>
  <c r="Y14" s="1"/>
  <c r="X14"/>
  <c r="BC15"/>
  <c r="BE15" s="1"/>
  <c r="BD15"/>
  <c r="BC35"/>
  <c r="BE35" s="1"/>
  <c r="BD35"/>
  <c r="BC22"/>
  <c r="BE22" s="1"/>
  <c r="BD22"/>
  <c r="W23"/>
  <c r="Y23" s="1"/>
  <c r="X23"/>
  <c r="BC23"/>
  <c r="BE23" s="1"/>
  <c r="BD23"/>
  <c r="BC26"/>
  <c r="BE26" s="1"/>
  <c r="BD26"/>
  <c r="W27"/>
  <c r="Y27" s="1"/>
  <c r="X27"/>
  <c r="BC27"/>
  <c r="BE27" s="1"/>
  <c r="BD27"/>
  <c r="BC30"/>
  <c r="BE30" s="1"/>
  <c r="BD30"/>
  <c r="W31"/>
  <c r="Y31" s="1"/>
  <c r="X31"/>
  <c r="BC31"/>
  <c r="BE31" s="1"/>
  <c r="BD31"/>
  <c r="BC34"/>
  <c r="BE34" s="1"/>
  <c r="BD34"/>
  <c r="W22"/>
  <c r="Y22" s="1"/>
  <c r="X22"/>
  <c r="W26"/>
  <c r="Y26" s="1"/>
  <c r="X26"/>
  <c r="W30"/>
  <c r="Y30" s="1"/>
  <c r="X30"/>
  <c r="W34"/>
  <c r="Y34" s="1"/>
  <c r="X34"/>
  <c r="W41"/>
  <c r="Y41" s="1"/>
  <c r="X41"/>
  <c r="W50"/>
  <c r="Y50" s="1"/>
  <c r="X50"/>
  <c r="BC50"/>
  <c r="BE50" s="1"/>
  <c r="BD50"/>
  <c r="W51"/>
  <c r="Y51" s="1"/>
  <c r="X51"/>
  <c r="BC51"/>
  <c r="BE51" s="1"/>
  <c r="BD51"/>
  <c r="W54"/>
  <c r="Y54" s="1"/>
  <c r="X54"/>
  <c r="BC54"/>
  <c r="BE54" s="1"/>
  <c r="BD54"/>
  <c r="W55"/>
  <c r="Y55" s="1"/>
  <c r="X55"/>
  <c r="BC55"/>
  <c r="BE55" s="1"/>
  <c r="BD55"/>
  <c r="W58"/>
  <c r="Y58" s="1"/>
  <c r="X58"/>
  <c r="BC58"/>
  <c r="BE58" s="1"/>
  <c r="BD58"/>
  <c r="W59"/>
  <c r="Y59" s="1"/>
  <c r="X59"/>
  <c r="BC59"/>
  <c r="BE59" s="1"/>
  <c r="BD59"/>
  <c r="BC20"/>
  <c r="BE20" s="1"/>
  <c r="BD20"/>
  <c r="W21"/>
  <c r="Y21" s="1"/>
  <c r="X21"/>
  <c r="BC21"/>
  <c r="BE21" s="1"/>
  <c r="BD21"/>
  <c r="BC46"/>
  <c r="BE46" s="1"/>
  <c r="BD46"/>
  <c r="W47"/>
  <c r="Y47" s="1"/>
  <c r="X47"/>
  <c r="BC47"/>
  <c r="BE47" s="1"/>
  <c r="BD47"/>
  <c r="W37"/>
  <c r="Y37" s="1"/>
  <c r="X37"/>
  <c r="W46"/>
  <c r="Y46" s="1"/>
  <c r="X46"/>
  <c r="BC18"/>
  <c r="BE18" s="1"/>
  <c r="BD18"/>
  <c r="W19"/>
  <c r="Y19" s="1"/>
  <c r="X19"/>
  <c r="BC19"/>
  <c r="BE19" s="1"/>
  <c r="BD19"/>
  <c r="W25"/>
  <c r="Y25" s="1"/>
  <c r="X25"/>
  <c r="W29"/>
  <c r="Y29" s="1"/>
  <c r="X29"/>
  <c r="W33"/>
  <c r="Y33" s="1"/>
  <c r="X33"/>
  <c r="BC42"/>
  <c r="BE42" s="1"/>
  <c r="BD42"/>
  <c r="W43"/>
  <c r="Y43" s="1"/>
  <c r="X43"/>
  <c r="BC43"/>
  <c r="BE43" s="1"/>
  <c r="BD43"/>
  <c r="W53"/>
  <c r="Y53" s="1"/>
  <c r="X53"/>
  <c r="W57"/>
  <c r="Y57" s="1"/>
  <c r="X57"/>
  <c r="BC16"/>
  <c r="BE16" s="1"/>
  <c r="BD16"/>
  <c r="W17"/>
  <c r="Y17" s="1"/>
  <c r="X17"/>
  <c r="BC17"/>
  <c r="BE17" s="1"/>
  <c r="BD17"/>
  <c r="W18"/>
  <c r="Y18" s="1"/>
  <c r="X18"/>
  <c r="W42"/>
  <c r="Y42" s="1"/>
  <c r="X42"/>
  <c r="W49"/>
  <c r="Y49" s="1"/>
  <c r="X49"/>
  <c r="BC12"/>
  <c r="BE12" s="1"/>
  <c r="BD12"/>
  <c r="BC13"/>
  <c r="BE13" s="1"/>
  <c r="BD13"/>
  <c r="BC14"/>
  <c r="BE14" s="1"/>
  <c r="BD14"/>
  <c r="W15"/>
  <c r="Y15" s="1"/>
  <c r="X15"/>
  <c r="BC38"/>
  <c r="BE38" s="1"/>
  <c r="BD38"/>
  <c r="W39"/>
  <c r="Y39" s="1"/>
  <c r="X39"/>
  <c r="BC39"/>
  <c r="BE39" s="1"/>
  <c r="BD39"/>
  <c r="W38"/>
  <c r="Y38" s="1"/>
  <c r="X38"/>
  <c r="W45"/>
  <c r="Y45" s="1"/>
  <c r="X45"/>
  <c r="E15"/>
  <c r="BB15"/>
  <c r="W16"/>
  <c r="Y16" s="1"/>
  <c r="E19"/>
  <c r="BB19"/>
  <c r="W20"/>
  <c r="Y20" s="1"/>
  <c r="E23"/>
  <c r="BB23"/>
  <c r="W24"/>
  <c r="Y24" s="1"/>
  <c r="BD24"/>
  <c r="AP25"/>
  <c r="E27"/>
  <c r="BB27"/>
  <c r="W28"/>
  <c r="Y28" s="1"/>
  <c r="BD28"/>
  <c r="AP29"/>
  <c r="E31"/>
  <c r="BB31"/>
  <c r="W32"/>
  <c r="Y32" s="1"/>
  <c r="BD32"/>
  <c r="E35"/>
  <c r="BB35"/>
  <c r="W36"/>
  <c r="Y36" s="1"/>
  <c r="BD36"/>
  <c r="AP37"/>
  <c r="E39"/>
  <c r="BB39"/>
  <c r="W40"/>
  <c r="Y40" s="1"/>
  <c r="BD40"/>
  <c r="AP41"/>
  <c r="E43"/>
  <c r="BB43"/>
  <c r="W44"/>
  <c r="Y44" s="1"/>
  <c r="BD44"/>
  <c r="E47"/>
  <c r="BB47"/>
  <c r="W48"/>
  <c r="Y48" s="1"/>
  <c r="BD48"/>
  <c r="E51"/>
  <c r="BB51"/>
  <c r="W52"/>
  <c r="Y52" s="1"/>
  <c r="BD52"/>
  <c r="E55"/>
  <c r="BB55"/>
  <c r="W56"/>
  <c r="Y56" s="1"/>
  <c r="BD56"/>
  <c r="E59"/>
  <c r="BB59"/>
  <c r="AM60"/>
  <c r="V12"/>
  <c r="V16"/>
  <c r="E12"/>
  <c r="AK60" s="1"/>
  <c r="U12"/>
  <c r="BB12"/>
  <c r="BB16"/>
  <c r="BB52"/>
  <c r="BD53"/>
  <c r="BB56"/>
  <c r="BD57"/>
  <c r="V13"/>
  <c r="V17"/>
  <c r="V21"/>
  <c r="V25"/>
  <c r="V29"/>
  <c r="V33"/>
  <c r="J35"/>
  <c r="AP60" s="1"/>
  <c r="V37"/>
  <c r="BB13"/>
  <c r="BB17"/>
  <c r="BB21"/>
  <c r="BB25"/>
  <c r="V14"/>
  <c r="V18"/>
  <c r="BB14"/>
  <c r="BB18"/>
  <c r="X12" l="1"/>
  <c r="BD60" s="1"/>
  <c r="BA60"/>
  <c r="W12"/>
  <c r="BB60"/>
  <c r="Y12" l="1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<sst xmlns="http://schemas.openxmlformats.org/spreadsheetml/2006/main" count="197" uniqueCount="180">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</sst>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0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07">
    <xf numFmtId="0" fontId="0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5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center" vertical="center"/>
    </xf>
    <xf numFmtId="0" fontId="5" fillId="15" borderId="0" xfId="1" applyFont="1" applyFill="1" applyBorder="1" applyAlignment="1" applyProtection="1">
      <alignment horizontal="center" vertical="center"/>
    </xf>
    <xf numFmtId="1" fontId="5" fillId="15" borderId="0" xfId="1" applyNumberFormat="1" applyFont="1" applyFill="1" applyBorder="1" applyAlignment="1" applyProtection="1">
      <alignment horizontal="center" vertical="center"/>
    </xf>
    <xf numFmtId="0" fontId="6" fillId="15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15" borderId="0" xfId="1" applyNumberFormat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6" fillId="16" borderId="2" xfId="1" applyFont="1" applyFill="1" applyBorder="1" applyAlignment="1" applyProtection="1">
      <alignment horizontal="right" vertical="center"/>
      <protection hidden="1"/>
    </xf>
    <xf numFmtId="165" fontId="6" fillId="16" borderId="3" xfId="1" applyNumberFormat="1" applyFont="1" applyFill="1" applyBorder="1" applyAlignment="1" applyProtection="1">
      <alignment horizontal="center" vertical="center"/>
      <protection hidden="1"/>
    </xf>
    <xf numFmtId="165" fontId="6" fillId="16" borderId="3" xfId="1" applyNumberFormat="1" applyFont="1" applyFill="1" applyBorder="1" applyAlignment="1" applyProtection="1">
      <alignment horizontal="center" vertical="center"/>
      <protection hidden="1"/>
    </xf>
    <xf numFmtId="0" fontId="6" fillId="16" borderId="3" xfId="1" applyFont="1" applyFill="1" applyBorder="1" applyAlignment="1" applyProtection="1">
      <alignment horizontal="center" vertical="center"/>
      <protection hidden="1"/>
    </xf>
    <xf numFmtId="1" fontId="6" fillId="16" borderId="3" xfId="1" applyNumberFormat="1" applyFont="1" applyFill="1" applyBorder="1" applyAlignment="1" applyProtection="1">
      <alignment horizontal="left" vertical="center"/>
      <protection hidden="1"/>
    </xf>
    <xf numFmtId="0" fontId="5" fillId="16" borderId="3" xfId="1" applyFont="1" applyFill="1" applyBorder="1" applyAlignment="1" applyProtection="1">
      <alignment horizontal="center" vertical="center"/>
      <protection hidden="1"/>
    </xf>
    <xf numFmtId="0" fontId="6" fillId="16" borderId="3" xfId="0" applyFont="1" applyFill="1" applyBorder="1" applyAlignment="1" applyProtection="1">
      <alignment horizontal="center" vertical="center"/>
      <protection hidden="1"/>
    </xf>
    <xf numFmtId="0" fontId="6" fillId="16" borderId="3" xfId="0" applyFont="1" applyFill="1" applyBorder="1" applyAlignment="1" applyProtection="1">
      <alignment horizontal="left" vertical="center"/>
      <protection hidden="1"/>
    </xf>
    <xf numFmtId="0" fontId="6" fillId="16" borderId="3" xfId="1" applyFont="1" applyFill="1" applyBorder="1" applyAlignment="1" applyProtection="1">
      <alignment horizontal="left" vertical="center"/>
      <protection hidden="1"/>
    </xf>
    <xf numFmtId="0" fontId="6" fillId="16" borderId="3" xfId="1" applyFont="1" applyFill="1" applyBorder="1" applyAlignment="1" applyProtection="1">
      <alignment horizontal="center" vertical="center"/>
      <protection hidden="1"/>
    </xf>
    <xf numFmtId="0" fontId="5" fillId="16" borderId="4" xfId="1" applyFont="1" applyFill="1" applyBorder="1" applyAlignment="1" applyProtection="1">
      <alignment horizontal="center" vertical="center"/>
      <protection hidden="1"/>
    </xf>
    <xf numFmtId="0" fontId="5" fillId="16" borderId="0" xfId="1" applyFont="1" applyFill="1" applyAlignment="1" applyProtection="1">
      <alignment horizontal="center" vertical="center"/>
      <protection hidden="1"/>
    </xf>
    <xf numFmtId="0" fontId="8" fillId="16" borderId="5" xfId="1" applyFont="1" applyFill="1" applyBorder="1" applyAlignment="1" applyProtection="1">
      <alignment horizontal="center" vertical="center" textRotation="90" wrapText="1"/>
    </xf>
    <xf numFmtId="0" fontId="8" fillId="16" borderId="6" xfId="1" applyFont="1" applyFill="1" applyBorder="1" applyAlignment="1" applyProtection="1">
      <alignment horizontal="center" vertical="center" wrapText="1"/>
    </xf>
    <xf numFmtId="0" fontId="8" fillId="16" borderId="3" xfId="1" applyFont="1" applyFill="1" applyBorder="1" applyAlignment="1" applyProtection="1">
      <alignment horizontal="center" vertical="center" wrapText="1"/>
    </xf>
    <xf numFmtId="0" fontId="8" fillId="16" borderId="4" xfId="1" applyFont="1" applyFill="1" applyBorder="1" applyAlignment="1" applyProtection="1">
      <alignment horizontal="center" vertical="center" wrapText="1"/>
    </xf>
    <xf numFmtId="0" fontId="6" fillId="16" borderId="6" xfId="1" applyFont="1" applyFill="1" applyBorder="1" applyAlignment="1" applyProtection="1">
      <alignment horizontal="center" vertical="center"/>
    </xf>
    <xf numFmtId="0" fontId="6" fillId="16" borderId="3" xfId="1" applyFont="1" applyFill="1" applyBorder="1" applyAlignment="1" applyProtection="1">
      <alignment horizontal="center" vertical="center"/>
    </xf>
    <xf numFmtId="0" fontId="6" fillId="16" borderId="4" xfId="1" applyFont="1" applyFill="1" applyBorder="1" applyAlignment="1" applyProtection="1">
      <alignment horizontal="center" vertical="center"/>
    </xf>
    <xf numFmtId="0" fontId="6" fillId="16" borderId="5" xfId="1" applyFont="1" applyFill="1" applyBorder="1" applyAlignment="1" applyProtection="1">
      <alignment horizontal="center" vertical="center" textRotation="90" wrapText="1"/>
    </xf>
    <xf numFmtId="0" fontId="6" fillId="16" borderId="5" xfId="1" applyFont="1" applyFill="1" applyBorder="1" applyAlignment="1" applyProtection="1">
      <alignment horizontal="center" vertical="center"/>
    </xf>
    <xf numFmtId="0" fontId="6" fillId="16" borderId="5" xfId="1" applyFont="1" applyFill="1" applyBorder="1" applyAlignment="1" applyProtection="1">
      <alignment horizontal="center" vertical="center"/>
    </xf>
    <xf numFmtId="0" fontId="8" fillId="16" borderId="2" xfId="1" applyFont="1" applyFill="1" applyBorder="1" applyAlignment="1" applyProtection="1">
      <alignment horizontal="center" vertical="center" textRotation="90" wrapText="1"/>
    </xf>
    <xf numFmtId="0" fontId="9" fillId="16" borderId="2" xfId="1" applyFont="1" applyFill="1" applyBorder="1" applyAlignment="1" applyProtection="1">
      <alignment horizontal="center" vertical="center" textRotation="90" wrapText="1"/>
    </xf>
    <xf numFmtId="0" fontId="6" fillId="16" borderId="2" xfId="1" applyFont="1" applyFill="1" applyBorder="1" applyAlignment="1" applyProtection="1">
      <alignment horizontal="center" vertical="center" textRotation="90" wrapText="1"/>
    </xf>
    <xf numFmtId="1" fontId="8" fillId="16" borderId="7" xfId="1" applyNumberFormat="1" applyFont="1" applyFill="1" applyBorder="1" applyAlignment="1" applyProtection="1">
      <alignment horizontal="center" vertical="center" textRotation="90" wrapText="1"/>
    </xf>
    <xf numFmtId="0" fontId="8" fillId="16" borderId="7" xfId="1" applyFont="1" applyFill="1" applyBorder="1" applyAlignment="1" applyProtection="1">
      <alignment horizontal="center" vertical="center" textRotation="90" wrapText="1"/>
    </xf>
    <xf numFmtId="0" fontId="8" fillId="16" borderId="2" xfId="1" applyFont="1" applyFill="1" applyBorder="1" applyAlignment="1" applyProtection="1">
      <alignment horizontal="center" vertical="center" textRotation="90"/>
    </xf>
    <xf numFmtId="1" fontId="8" fillId="16" borderId="8" xfId="1" applyNumberFormat="1" applyFont="1" applyFill="1" applyBorder="1" applyAlignment="1" applyProtection="1">
      <alignment horizontal="center" vertical="center" textRotation="90" wrapText="1"/>
    </xf>
    <xf numFmtId="0" fontId="8" fillId="16" borderId="8" xfId="1" applyFont="1" applyFill="1" applyBorder="1" applyAlignment="1" applyProtection="1">
      <alignment horizontal="center" vertical="center" textRotation="90" wrapText="1"/>
    </xf>
    <xf numFmtId="1" fontId="8" fillId="16" borderId="2" xfId="1" applyNumberFormat="1" applyFont="1" applyFill="1" applyBorder="1" applyAlignment="1" applyProtection="1">
      <alignment horizontal="center" vertical="center" textRotation="90" wrapText="1"/>
    </xf>
    <xf numFmtId="1" fontId="8" fillId="16" borderId="5" xfId="1" applyNumberFormat="1" applyFont="1" applyFill="1" applyBorder="1" applyAlignment="1" applyProtection="1">
      <alignment horizontal="center" vertical="center" textRotation="90" wrapText="1"/>
    </xf>
    <xf numFmtId="0" fontId="6" fillId="16" borderId="2" xfId="1" applyFont="1" applyFill="1" applyBorder="1" applyAlignment="1" applyProtection="1">
      <alignment horizontal="center" vertical="center"/>
    </xf>
    <xf numFmtId="0" fontId="5" fillId="15" borderId="2" xfId="1" applyFont="1" applyFill="1" applyBorder="1" applyAlignment="1" applyProtection="1">
      <alignment horizontal="center" vertical="center"/>
    </xf>
    <xf numFmtId="0" fontId="8" fillId="15" borderId="2" xfId="1" applyFont="1" applyFill="1" applyBorder="1" applyAlignment="1" applyProtection="1">
      <alignment horizontal="center" vertical="center" textRotation="90" wrapText="1"/>
    </xf>
    <xf numFmtId="0" fontId="6" fillId="15" borderId="2" xfId="1" applyFont="1" applyFill="1" applyBorder="1" applyAlignment="1" applyProtection="1">
      <alignment horizontal="center" vertical="center"/>
    </xf>
    <xf numFmtId="1" fontId="6" fillId="15" borderId="2" xfId="1" applyNumberFormat="1" applyFont="1" applyFill="1" applyBorder="1" applyAlignment="1" applyProtection="1">
      <alignment horizontal="center" vertical="center"/>
    </xf>
    <xf numFmtId="2" fontId="6" fillId="15" borderId="2" xfId="1" applyNumberFormat="1" applyFont="1" applyFill="1" applyBorder="1" applyAlignment="1" applyProtection="1">
      <alignment horizontal="center" vertical="center"/>
    </xf>
    <xf numFmtId="0" fontId="6" fillId="16" borderId="9" xfId="1" applyFont="1" applyFill="1" applyBorder="1" applyAlignment="1" applyProtection="1">
      <alignment horizontal="center" vertical="center"/>
    </xf>
    <xf numFmtId="1" fontId="6" fillId="16" borderId="10" xfId="1" applyNumberFormat="1" applyFont="1" applyFill="1" applyBorder="1" applyAlignment="1" applyProtection="1">
      <alignment horizontal="center" vertical="center"/>
    </xf>
    <xf numFmtId="1" fontId="6" fillId="16" borderId="11" xfId="1" applyNumberFormat="1" applyFont="1" applyFill="1" applyBorder="1" applyAlignment="1" applyProtection="1">
      <alignment horizontal="center" vertical="center"/>
    </xf>
    <xf numFmtId="1" fontId="6" fillId="16" borderId="12" xfId="1" applyNumberFormat="1" applyFont="1" applyFill="1" applyBorder="1" applyAlignment="1" applyProtection="1">
      <alignment horizontal="center" vertical="center"/>
    </xf>
    <xf numFmtId="0" fontId="6" fillId="17" borderId="0" xfId="1" applyFont="1" applyFill="1" applyBorder="1" applyAlignment="1" applyProtection="1">
      <alignment horizontal="left" vertical="center"/>
      <protection hidden="1"/>
    </xf>
    <xf numFmtId="0" fontId="5" fillId="17" borderId="0" xfId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  <protection hidden="1"/>
    </xf>
    <xf numFmtId="0" fontId="5" fillId="15" borderId="0" xfId="1" applyFont="1" applyFill="1" applyBorder="1" applyAlignment="1" applyProtection="1">
      <alignment horizontal="center" vertical="center"/>
      <protection hidden="1"/>
    </xf>
    <xf numFmtId="1" fontId="5" fillId="15" borderId="0" xfId="1" applyNumberFormat="1" applyFont="1" applyFill="1" applyBorder="1" applyAlignment="1" applyProtection="1">
      <alignment horizontal="center" vertical="center"/>
      <protection hidden="1"/>
    </xf>
    <xf numFmtId="2" fontId="5" fillId="15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17" borderId="13" xfId="1" applyFont="1" applyFill="1" applyBorder="1" applyAlignment="1" applyProtection="1">
      <alignment horizontal="right" vertical="center"/>
      <protection hidden="1"/>
    </xf>
    <xf numFmtId="0" fontId="6" fillId="17" borderId="14" xfId="1" applyFont="1" applyFill="1" applyBorder="1" applyAlignment="1" applyProtection="1">
      <alignment horizontal="left" vertical="center"/>
      <protection hidden="1"/>
    </xf>
    <xf numFmtId="0" fontId="6" fillId="17" borderId="14" xfId="1" applyFont="1" applyFill="1" applyBorder="1" applyAlignment="1" applyProtection="1">
      <alignment horizontal="center" vertical="center"/>
      <protection hidden="1"/>
    </xf>
    <xf numFmtId="2" fontId="6" fillId="17" borderId="14" xfId="1" applyNumberFormat="1" applyFont="1" applyFill="1" applyBorder="1" applyAlignment="1" applyProtection="1">
      <alignment horizontal="right" vertical="center"/>
      <protection hidden="1"/>
    </xf>
    <xf numFmtId="2" fontId="6" fillId="17" borderId="14" xfId="1" applyNumberFormat="1" applyFont="1" applyFill="1" applyBorder="1" applyAlignment="1" applyProtection="1">
      <alignment horizontal="right" vertical="center"/>
      <protection hidden="1"/>
    </xf>
    <xf numFmtId="1" fontId="6" fillId="17" borderId="14" xfId="1" applyNumberFormat="1" applyFont="1" applyFill="1" applyBorder="1" applyAlignment="1" applyProtection="1">
      <alignment horizontal="center" vertical="center"/>
      <protection hidden="1"/>
    </xf>
    <xf numFmtId="0" fontId="6" fillId="17" borderId="14" xfId="1" applyFont="1" applyFill="1" applyBorder="1" applyAlignment="1" applyProtection="1">
      <alignment horizontal="left" vertical="center" wrapText="1"/>
      <protection hidden="1"/>
    </xf>
    <xf numFmtId="0" fontId="6" fillId="17" borderId="14" xfId="1" applyFont="1" applyFill="1" applyBorder="1" applyAlignment="1" applyProtection="1">
      <alignment horizontal="right" vertical="center"/>
      <protection hidden="1"/>
    </xf>
    <xf numFmtId="0" fontId="6" fillId="15" borderId="14" xfId="1" applyFont="1" applyFill="1" applyBorder="1" applyAlignment="1" applyProtection="1">
      <alignment horizontal="right" vertical="center"/>
      <protection hidden="1"/>
    </xf>
    <xf numFmtId="0" fontId="6" fillId="15" borderId="14" xfId="1" applyFont="1" applyFill="1" applyBorder="1" applyAlignment="1" applyProtection="1">
      <alignment horizontal="left" vertical="center"/>
      <protection hidden="1"/>
    </xf>
    <xf numFmtId="0" fontId="6" fillId="15" borderId="14" xfId="1" applyFont="1" applyFill="1" applyBorder="1" applyAlignment="1" applyProtection="1">
      <alignment horizontal="center" vertical="center"/>
      <protection hidden="1"/>
    </xf>
    <xf numFmtId="2" fontId="6" fillId="15" borderId="14" xfId="1" applyNumberFormat="1" applyFont="1" applyFill="1" applyBorder="1" applyAlignment="1" applyProtection="1">
      <alignment horizontal="center" vertical="center"/>
      <protection hidden="1"/>
    </xf>
    <xf numFmtId="2" fontId="6" fillId="15" borderId="14" xfId="1" applyNumberFormat="1" applyFont="1" applyFill="1" applyBorder="1" applyAlignment="1" applyProtection="1">
      <alignment horizontal="center" vertical="center"/>
      <protection hidden="1"/>
    </xf>
    <xf numFmtId="2" fontId="6" fillId="15" borderId="15" xfId="1" applyNumberFormat="1" applyFont="1" applyFill="1" applyBorder="1" applyAlignment="1" applyProtection="1">
      <alignment horizontal="center" vertical="center"/>
      <protection hidden="1"/>
    </xf>
    <xf numFmtId="0" fontId="6" fillId="17" borderId="16" xfId="1" applyFont="1" applyFill="1" applyBorder="1" applyAlignment="1" applyProtection="1">
      <alignment horizontal="right" vertical="center"/>
      <protection hidden="1"/>
    </xf>
    <xf numFmtId="2" fontId="6" fillId="17" borderId="0" xfId="1" applyNumberFormat="1" applyFont="1" applyFill="1" applyBorder="1" applyAlignment="1" applyProtection="1">
      <alignment horizontal="right" vertical="center"/>
      <protection hidden="1"/>
    </xf>
    <xf numFmtId="2" fontId="6" fillId="17" borderId="0" xfId="1" applyNumberFormat="1" applyFont="1" applyFill="1" applyBorder="1" applyAlignment="1" applyProtection="1">
      <alignment horizontal="right" vertical="center"/>
      <protection hidden="1"/>
    </xf>
    <xf numFmtId="1" fontId="6" fillId="17" borderId="0" xfId="1" applyNumberFormat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left" vertical="center" wrapText="1"/>
      <protection hidden="1"/>
    </xf>
    <xf numFmtId="0" fontId="6" fillId="17" borderId="0" xfId="1" applyFont="1" applyFill="1" applyBorder="1" applyAlignment="1" applyProtection="1">
      <alignment horizontal="right" vertical="center"/>
      <protection hidden="1"/>
    </xf>
    <xf numFmtId="0" fontId="6" fillId="15" borderId="0" xfId="1" applyFont="1" applyFill="1" applyBorder="1" applyAlignment="1" applyProtection="1">
      <alignment horizontal="right" vertical="center"/>
      <protection hidden="1"/>
    </xf>
    <xf numFmtId="0" fontId="6" fillId="15" borderId="0" xfId="1" applyFont="1" applyFill="1" applyBorder="1" applyAlignment="1" applyProtection="1">
      <alignment horizontal="left" vertical="center"/>
      <protection hidden="1"/>
    </xf>
    <xf numFmtId="2" fontId="6" fillId="15" borderId="0" xfId="1" applyNumberFormat="1" applyFont="1" applyFill="1" applyBorder="1" applyAlignment="1" applyProtection="1">
      <alignment horizontal="center" vertical="center"/>
      <protection hidden="1"/>
    </xf>
    <xf numFmtId="2" fontId="6" fillId="15" borderId="0" xfId="1" applyNumberFormat="1" applyFont="1" applyFill="1" applyBorder="1" applyAlignment="1" applyProtection="1">
      <alignment horizontal="center" vertical="center"/>
      <protection hidden="1"/>
    </xf>
    <xf numFmtId="2" fontId="6" fillId="15" borderId="17" xfId="1" applyNumberFormat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left" vertical="center"/>
      <protection hidden="1"/>
    </xf>
    <xf numFmtId="0" fontId="6" fillId="15" borderId="0" xfId="0" applyFont="1" applyFill="1" applyAlignment="1" applyProtection="1">
      <alignment horizontal="left" vertical="center"/>
      <protection hidden="1"/>
    </xf>
    <xf numFmtId="0" fontId="6" fillId="15" borderId="18" xfId="1" applyFont="1" applyFill="1" applyBorder="1" applyAlignment="1" applyProtection="1">
      <alignment horizontal="right" vertical="center"/>
      <protection hidden="1"/>
    </xf>
    <xf numFmtId="0" fontId="6" fillId="15" borderId="19" xfId="1" applyFont="1" applyFill="1" applyBorder="1" applyAlignment="1" applyProtection="1">
      <alignment horizontal="left" vertical="center"/>
      <protection hidden="1"/>
    </xf>
    <xf numFmtId="0" fontId="6" fillId="15" borderId="19" xfId="1" applyFont="1" applyFill="1" applyBorder="1" applyAlignment="1" applyProtection="1">
      <alignment horizontal="center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</xf>
    <xf numFmtId="1" fontId="6" fillId="15" borderId="19" xfId="1" applyNumberFormat="1" applyFont="1" applyFill="1" applyBorder="1" applyAlignment="1" applyProtection="1">
      <alignment horizontal="center" vertical="center"/>
    </xf>
    <xf numFmtId="0" fontId="6" fillId="15" borderId="19" xfId="1" applyFont="1" applyFill="1" applyBorder="1" applyAlignment="1" applyProtection="1">
      <alignment horizontal="left" vertical="center"/>
      <protection hidden="1"/>
    </xf>
    <xf numFmtId="0" fontId="6" fillId="15" borderId="19" xfId="1" applyFont="1" applyFill="1" applyBorder="1" applyAlignment="1" applyProtection="1">
      <alignment horizontal="right" vertical="center"/>
      <protection hidden="1"/>
    </xf>
    <xf numFmtId="0" fontId="6" fillId="15" borderId="19" xfId="1" applyFont="1" applyFill="1" applyBorder="1" applyAlignment="1" applyProtection="1">
      <alignment horizontal="left" vertical="center" wrapText="1"/>
      <protection hidden="1"/>
    </xf>
    <xf numFmtId="0" fontId="5" fillId="15" borderId="20" xfId="1" applyFont="1" applyFill="1" applyBorder="1" applyAlignment="1" applyProtection="1">
      <alignment horizontal="center" vertical="center"/>
      <protection hidden="1"/>
    </xf>
    <xf numFmtId="0" fontId="6" fillId="16" borderId="0" xfId="1" applyFont="1" applyFill="1" applyBorder="1" applyAlignment="1" applyProtection="1">
      <alignment horizontal="left" vertical="top" wrapText="1"/>
      <protection hidden="1"/>
    </xf>
    <xf numFmtId="0" fontId="6" fillId="15" borderId="0" xfId="1" applyFont="1" applyFill="1" applyAlignment="1" applyProtection="1">
      <alignment horizontal="center" vertical="center"/>
      <protection hidden="1"/>
    </xf>
    <xf numFmtId="0" fontId="5" fillId="15" borderId="0" xfId="1" applyFont="1" applyFill="1" applyAlignment="1" applyProtection="1">
      <alignment horizontal="center" vertical="center"/>
      <protection hidden="1"/>
    </xf>
    <xf numFmtId="0" fontId="5" fillId="15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15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907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2 2" xfId="35"/>
    <cellStyle name="20% - Accent2 2 2" xfId="36"/>
    <cellStyle name="20% - Accent2 2 2 2" xfId="37"/>
    <cellStyle name="20% - Accent2 2 3" xfId="38"/>
    <cellStyle name="20% - Accent2 2 3 2" xfId="39"/>
    <cellStyle name="20% - Accent2 2 4" xfId="40"/>
    <cellStyle name="20% - Accent2 2 4 2" xfId="41"/>
    <cellStyle name="20% - Accent2 2 5" xfId="42"/>
    <cellStyle name="20% - Accent2 2 5 2" xfId="43"/>
    <cellStyle name="20% - Accent2 2 6" xfId="44"/>
    <cellStyle name="20% - Accent2 2 6 2" xfId="45"/>
    <cellStyle name="20% - Accent2 2 7" xfId="46"/>
    <cellStyle name="20% - Accent2 3" xfId="47"/>
    <cellStyle name="20% - Accent2 3 2" xfId="48"/>
    <cellStyle name="20% - Accent2 3 2 2" xfId="49"/>
    <cellStyle name="20% - Accent2 3 3" xfId="50"/>
    <cellStyle name="20% - Accent2 3 3 2" xfId="51"/>
    <cellStyle name="20% - Accent2 3 4" xfId="52"/>
    <cellStyle name="20% - Accent2 3 4 2" xfId="53"/>
    <cellStyle name="20% - Accent2 3 5" xfId="54"/>
    <cellStyle name="20% - Accent2 4" xfId="55"/>
    <cellStyle name="20% - Accent2 4 2" xfId="56"/>
    <cellStyle name="20% - Accent2 4 2 2" xfId="57"/>
    <cellStyle name="20% - Accent2 4 3" xfId="58"/>
    <cellStyle name="20% - Accent2 4 3 2" xfId="59"/>
    <cellStyle name="20% - Accent2 4 4" xfId="60"/>
    <cellStyle name="20% - Accent2 4 4 2" xfId="61"/>
    <cellStyle name="20% - Accent2 4 5" xfId="62"/>
    <cellStyle name="20% - Accent2 5" xfId="63"/>
    <cellStyle name="20% - Accent2 5 2" xfId="64"/>
    <cellStyle name="20% - Accent2 6" xfId="65"/>
    <cellStyle name="20% - Accent2 6 2" xfId="66"/>
    <cellStyle name="20% - Accent2 7" xfId="67"/>
    <cellStyle name="20% - Accent3 2" xfId="68"/>
    <cellStyle name="20% - Accent3 2 2" xfId="69"/>
    <cellStyle name="20% - Accent3 2 2 2" xfId="70"/>
    <cellStyle name="20% - Accent3 2 3" xfId="71"/>
    <cellStyle name="20% - Accent3 2 3 2" xfId="72"/>
    <cellStyle name="20% - Accent3 2 4" xfId="73"/>
    <cellStyle name="20% - Accent3 2 4 2" xfId="74"/>
    <cellStyle name="20% - Accent3 2 5" xfId="75"/>
    <cellStyle name="20% - Accent3 2 5 2" xfId="76"/>
    <cellStyle name="20% - Accent3 2 6" xfId="77"/>
    <cellStyle name="20% - Accent3 2 6 2" xfId="78"/>
    <cellStyle name="20% - Accent3 2 7" xfId="79"/>
    <cellStyle name="20% - Accent3 3" xfId="80"/>
    <cellStyle name="20% - Accent3 3 2" xfId="81"/>
    <cellStyle name="20% - Accent3 3 2 2" xfId="82"/>
    <cellStyle name="20% - Accent3 3 3" xfId="83"/>
    <cellStyle name="20% - Accent3 3 3 2" xfId="84"/>
    <cellStyle name="20% - Accent3 3 4" xfId="85"/>
    <cellStyle name="20% - Accent3 3 4 2" xfId="86"/>
    <cellStyle name="20% - Accent3 3 5" xfId="87"/>
    <cellStyle name="20% - Accent3 4" xfId="88"/>
    <cellStyle name="20% - Accent3 4 2" xfId="89"/>
    <cellStyle name="20% - Accent3 4 2 2" xfId="90"/>
    <cellStyle name="20% - Accent3 4 3" xfId="91"/>
    <cellStyle name="20% - Accent3 4 3 2" xfId="92"/>
    <cellStyle name="20% - Accent3 4 4" xfId="93"/>
    <cellStyle name="20% - Accent3 4 4 2" xfId="94"/>
    <cellStyle name="20% - Accent3 4 5" xfId="95"/>
    <cellStyle name="20% - Accent3 5" xfId="96"/>
    <cellStyle name="20% - Accent3 5 2" xfId="97"/>
    <cellStyle name="20% - Accent3 6" xfId="98"/>
    <cellStyle name="20% - Accent3 6 2" xfId="99"/>
    <cellStyle name="20% - Accent3 7" xfId="100"/>
    <cellStyle name="20% - Accent4 2" xfId="101"/>
    <cellStyle name="20% - Accent4 2 2" xfId="102"/>
    <cellStyle name="20% - Accent4 2 2 2" xfId="103"/>
    <cellStyle name="20% - Accent4 2 3" xfId="104"/>
    <cellStyle name="20% - Accent4 2 3 2" xfId="105"/>
    <cellStyle name="20% - Accent4 2 4" xfId="106"/>
    <cellStyle name="20% - Accent4 2 4 2" xfId="107"/>
    <cellStyle name="20% - Accent4 2 5" xfId="108"/>
    <cellStyle name="20% - Accent4 2 5 2" xfId="109"/>
    <cellStyle name="20% - Accent4 2 6" xfId="110"/>
    <cellStyle name="20% - Accent4 2 6 2" xfId="111"/>
    <cellStyle name="20% - Accent4 2 7" xfId="112"/>
    <cellStyle name="20% - Accent4 3" xfId="113"/>
    <cellStyle name="20% - Accent4 3 2" xfId="114"/>
    <cellStyle name="20% - Accent4 3 2 2" xfId="115"/>
    <cellStyle name="20% - Accent4 3 3" xfId="116"/>
    <cellStyle name="20% - Accent4 3 3 2" xfId="117"/>
    <cellStyle name="20% - Accent4 3 4" xfId="118"/>
    <cellStyle name="20% - Accent4 3 4 2" xfId="119"/>
    <cellStyle name="20% - Accent4 3 5" xfId="120"/>
    <cellStyle name="20% - Accent4 4" xfId="121"/>
    <cellStyle name="20% - Accent4 4 2" xfId="122"/>
    <cellStyle name="20% - Accent4 4 2 2" xfId="123"/>
    <cellStyle name="20% - Accent4 4 3" xfId="124"/>
    <cellStyle name="20% - Accent4 4 3 2" xfId="125"/>
    <cellStyle name="20% - Accent4 4 4" xfId="126"/>
    <cellStyle name="20% - Accent4 4 4 2" xfId="127"/>
    <cellStyle name="20% - Accent4 4 5" xfId="128"/>
    <cellStyle name="20% - Accent4 5" xfId="129"/>
    <cellStyle name="20% - Accent4 5 2" xfId="130"/>
    <cellStyle name="20% - Accent4 6" xfId="131"/>
    <cellStyle name="20% - Accent4 6 2" xfId="132"/>
    <cellStyle name="20% - Accent4 7" xfId="133"/>
    <cellStyle name="20% - Accent5 2" xfId="134"/>
    <cellStyle name="20% - Accent5 2 2" xfId="135"/>
    <cellStyle name="20% - Accent5 2 2 2" xfId="136"/>
    <cellStyle name="20% - Accent5 2 3" xfId="137"/>
    <cellStyle name="20% - Accent5 2 3 2" xfId="138"/>
    <cellStyle name="20% - Accent5 2 4" xfId="139"/>
    <cellStyle name="20% - Accent5 2 4 2" xfId="140"/>
    <cellStyle name="20% - Accent5 2 5" xfId="141"/>
    <cellStyle name="20% - Accent5 2 5 2" xfId="142"/>
    <cellStyle name="20% - Accent5 2 6" xfId="143"/>
    <cellStyle name="20% - Accent5 2 6 2" xfId="144"/>
    <cellStyle name="20% - Accent5 2 7" xfId="145"/>
    <cellStyle name="20% - Accent5 3" xfId="146"/>
    <cellStyle name="20% - Accent5 3 2" xfId="147"/>
    <cellStyle name="20% - Accent5 3 2 2" xfId="148"/>
    <cellStyle name="20% - Accent5 3 3" xfId="149"/>
    <cellStyle name="20% - Accent5 3 3 2" xfId="150"/>
    <cellStyle name="20% - Accent5 3 4" xfId="151"/>
    <cellStyle name="20% - Accent5 3 4 2" xfId="152"/>
    <cellStyle name="20% - Accent5 3 5" xfId="153"/>
    <cellStyle name="20% - Accent5 4" xfId="154"/>
    <cellStyle name="20% - Accent5 4 2" xfId="155"/>
    <cellStyle name="20% - Accent5 4 2 2" xfId="156"/>
    <cellStyle name="20% - Accent5 4 3" xfId="157"/>
    <cellStyle name="20% - Accent5 4 3 2" xfId="158"/>
    <cellStyle name="20% - Accent5 4 4" xfId="159"/>
    <cellStyle name="20% - Accent5 4 4 2" xfId="160"/>
    <cellStyle name="20% - Accent5 4 5" xfId="161"/>
    <cellStyle name="20% - Accent5 5" xfId="162"/>
    <cellStyle name="20% - Accent5 5 2" xfId="163"/>
    <cellStyle name="20% - Accent5 6" xfId="164"/>
    <cellStyle name="20% - Accent5 6 2" xfId="165"/>
    <cellStyle name="20% - Accent5 7" xfId="166"/>
    <cellStyle name="20% - Accent6 2" xfId="167"/>
    <cellStyle name="20% - Accent6 2 2" xfId="168"/>
    <cellStyle name="20% - Accent6 2 2 2" xfId="169"/>
    <cellStyle name="20% - Accent6 2 3" xfId="170"/>
    <cellStyle name="20% - Accent6 2 3 2" xfId="171"/>
    <cellStyle name="20% - Accent6 2 4" xfId="172"/>
    <cellStyle name="20% - Accent6 2 4 2" xfId="173"/>
    <cellStyle name="20% - Accent6 2 5" xfId="174"/>
    <cellStyle name="20% - Accent6 2 5 2" xfId="175"/>
    <cellStyle name="20% - Accent6 2 6" xfId="176"/>
    <cellStyle name="20% - Accent6 2 6 2" xfId="177"/>
    <cellStyle name="20% - Accent6 2 7" xfId="178"/>
    <cellStyle name="20% - Accent6 3" xfId="179"/>
    <cellStyle name="20% - Accent6 3 2" xfId="180"/>
    <cellStyle name="20% - Accent6 3 2 2" xfId="181"/>
    <cellStyle name="20% - Accent6 3 3" xfId="182"/>
    <cellStyle name="20% - Accent6 3 3 2" xfId="183"/>
    <cellStyle name="20% - Accent6 3 4" xfId="184"/>
    <cellStyle name="20% - Accent6 3 4 2" xfId="185"/>
    <cellStyle name="20% - Accent6 3 5" xfId="186"/>
    <cellStyle name="20% - Accent6 4" xfId="187"/>
    <cellStyle name="20% - Accent6 4 2" xfId="188"/>
    <cellStyle name="20% - Accent6 4 2 2" xfId="189"/>
    <cellStyle name="20% - Accent6 4 3" xfId="190"/>
    <cellStyle name="20% - Accent6 4 3 2" xfId="191"/>
    <cellStyle name="20% - Accent6 4 4" xfId="192"/>
    <cellStyle name="20% - Accent6 4 4 2" xfId="193"/>
    <cellStyle name="20% - Accent6 4 5" xfId="194"/>
    <cellStyle name="20% - Accent6 5" xfId="195"/>
    <cellStyle name="20% - Accent6 5 2" xfId="196"/>
    <cellStyle name="20% - Accent6 6" xfId="197"/>
    <cellStyle name="20% - Accent6 6 2" xfId="198"/>
    <cellStyle name="20% - Accent6 7" xfId="199"/>
    <cellStyle name="40% - Accent1 2" xfId="200"/>
    <cellStyle name="40% - Accent1 2 2" xfId="201"/>
    <cellStyle name="40% - Accent1 2 2 2" xfId="202"/>
    <cellStyle name="40% - Accent1 2 3" xfId="203"/>
    <cellStyle name="40% - Accent1 2 3 2" xfId="204"/>
    <cellStyle name="40% - Accent1 2 4" xfId="205"/>
    <cellStyle name="40% - Accent1 2 4 2" xfId="206"/>
    <cellStyle name="40% - Accent1 2 5" xfId="207"/>
    <cellStyle name="40% - Accent1 2 5 2" xfId="208"/>
    <cellStyle name="40% - Accent1 2 6" xfId="209"/>
    <cellStyle name="40% - Accent1 2 6 2" xfId="210"/>
    <cellStyle name="40% - Accent1 2 7" xfId="211"/>
    <cellStyle name="40% - Accent1 3" xfId="212"/>
    <cellStyle name="40% - Accent1 3 2" xfId="213"/>
    <cellStyle name="40% - Accent1 3 2 2" xfId="214"/>
    <cellStyle name="40% - Accent1 3 3" xfId="215"/>
    <cellStyle name="40% - Accent1 3 3 2" xfId="216"/>
    <cellStyle name="40% - Accent1 3 4" xfId="217"/>
    <cellStyle name="40% - Accent1 3 4 2" xfId="218"/>
    <cellStyle name="40% - Accent1 3 5" xfId="219"/>
    <cellStyle name="40% - Accent1 4" xfId="220"/>
    <cellStyle name="40% - Accent1 4 2" xfId="221"/>
    <cellStyle name="40% - Accent1 4 2 2" xfId="222"/>
    <cellStyle name="40% - Accent1 4 3" xfId="223"/>
    <cellStyle name="40% - Accent1 4 3 2" xfId="224"/>
    <cellStyle name="40% - Accent1 4 4" xfId="225"/>
    <cellStyle name="40% - Accent1 4 4 2" xfId="226"/>
    <cellStyle name="40% - Accent1 4 5" xfId="227"/>
    <cellStyle name="40% - Accent1 5" xfId="228"/>
    <cellStyle name="40% - Accent1 5 2" xfId="229"/>
    <cellStyle name="40% - Accent1 6" xfId="230"/>
    <cellStyle name="40% - Accent1 6 2" xfId="231"/>
    <cellStyle name="40% - Accent1 7" xfId="232"/>
    <cellStyle name="40% - Accent2 2" xfId="233"/>
    <cellStyle name="40% - Accent2 2 2" xfId="234"/>
    <cellStyle name="40% - Accent2 2 2 2" xfId="235"/>
    <cellStyle name="40% - Accent2 2 3" xfId="236"/>
    <cellStyle name="40% - Accent2 2 3 2" xfId="237"/>
    <cellStyle name="40% - Accent2 2 4" xfId="238"/>
    <cellStyle name="40% - Accent2 2 4 2" xfId="239"/>
    <cellStyle name="40% - Accent2 2 5" xfId="240"/>
    <cellStyle name="40% - Accent2 2 5 2" xfId="241"/>
    <cellStyle name="40% - Accent2 2 6" xfId="242"/>
    <cellStyle name="40% - Accent2 2 6 2" xfId="243"/>
    <cellStyle name="40% - Accent2 2 7" xfId="244"/>
    <cellStyle name="40% - Accent2 3" xfId="245"/>
    <cellStyle name="40% - Accent2 3 2" xfId="246"/>
    <cellStyle name="40% - Accent2 3 2 2" xfId="247"/>
    <cellStyle name="40% - Accent2 3 3" xfId="248"/>
    <cellStyle name="40% - Accent2 3 3 2" xfId="249"/>
    <cellStyle name="40% - Accent2 3 4" xfId="250"/>
    <cellStyle name="40% - Accent2 3 4 2" xfId="251"/>
    <cellStyle name="40% - Accent2 3 5" xfId="252"/>
    <cellStyle name="40% - Accent2 4" xfId="253"/>
    <cellStyle name="40% - Accent2 4 2" xfId="254"/>
    <cellStyle name="40% - Accent2 4 2 2" xfId="255"/>
    <cellStyle name="40% - Accent2 4 3" xfId="256"/>
    <cellStyle name="40% - Accent2 4 3 2" xfId="257"/>
    <cellStyle name="40% - Accent2 4 4" xfId="258"/>
    <cellStyle name="40% - Accent2 4 4 2" xfId="259"/>
    <cellStyle name="40% - Accent2 4 5" xfId="260"/>
    <cellStyle name="40% - Accent2 5" xfId="261"/>
    <cellStyle name="40% - Accent2 5 2" xfId="262"/>
    <cellStyle name="40% - Accent2 6" xfId="263"/>
    <cellStyle name="40% - Accent2 6 2" xfId="264"/>
    <cellStyle name="40% - Accent2 7" xfId="265"/>
    <cellStyle name="40% - Accent3 2" xfId="266"/>
    <cellStyle name="40% - Accent3 2 2" xfId="267"/>
    <cellStyle name="40% - Accent3 2 2 2" xfId="268"/>
    <cellStyle name="40% - Accent3 2 3" xfId="269"/>
    <cellStyle name="40% - Accent3 2 3 2" xfId="270"/>
    <cellStyle name="40% - Accent3 2 4" xfId="271"/>
    <cellStyle name="40% - Accent3 2 4 2" xfId="272"/>
    <cellStyle name="40% - Accent3 2 5" xfId="273"/>
    <cellStyle name="40% - Accent3 2 5 2" xfId="274"/>
    <cellStyle name="40% - Accent3 2 6" xfId="275"/>
    <cellStyle name="40% - Accent3 2 6 2" xfId="276"/>
    <cellStyle name="40% - Accent3 2 7" xfId="277"/>
    <cellStyle name="40% - Accent3 3" xfId="278"/>
    <cellStyle name="40% - Accent3 3 2" xfId="279"/>
    <cellStyle name="40% - Accent3 3 2 2" xfId="280"/>
    <cellStyle name="40% - Accent3 3 3" xfId="281"/>
    <cellStyle name="40% - Accent3 3 3 2" xfId="282"/>
    <cellStyle name="40% - Accent3 3 4" xfId="283"/>
    <cellStyle name="40% - Accent3 3 4 2" xfId="284"/>
    <cellStyle name="40% - Accent3 3 5" xfId="285"/>
    <cellStyle name="40% - Accent3 4" xfId="286"/>
    <cellStyle name="40% - Accent3 4 2" xfId="287"/>
    <cellStyle name="40% - Accent3 4 2 2" xfId="288"/>
    <cellStyle name="40% - Accent3 4 3" xfId="289"/>
    <cellStyle name="40% - Accent3 4 3 2" xfId="290"/>
    <cellStyle name="40% - Accent3 4 4" xfId="291"/>
    <cellStyle name="40% - Accent3 4 4 2" xfId="292"/>
    <cellStyle name="40% - Accent3 4 5" xfId="293"/>
    <cellStyle name="40% - Accent3 5" xfId="294"/>
    <cellStyle name="40% - Accent3 5 2" xfId="295"/>
    <cellStyle name="40% - Accent3 6" xfId="296"/>
    <cellStyle name="40% - Accent3 6 2" xfId="297"/>
    <cellStyle name="40% - Accent3 7" xfId="298"/>
    <cellStyle name="40% - Accent4 2" xfId="299"/>
    <cellStyle name="40% - Accent4 2 2" xfId="300"/>
    <cellStyle name="40% - Accent4 2 2 2" xfId="301"/>
    <cellStyle name="40% - Accent4 2 3" xfId="302"/>
    <cellStyle name="40% - Accent4 2 3 2" xfId="303"/>
    <cellStyle name="40% - Accent4 2 4" xfId="304"/>
    <cellStyle name="40% - Accent4 2 4 2" xfId="305"/>
    <cellStyle name="40% - Accent4 2 5" xfId="306"/>
    <cellStyle name="40% - Accent4 2 5 2" xfId="307"/>
    <cellStyle name="40% - Accent4 2 6" xfId="308"/>
    <cellStyle name="40% - Accent4 2 6 2" xfId="309"/>
    <cellStyle name="40% - Accent4 2 7" xfId="310"/>
    <cellStyle name="40% - Accent4 3" xfId="311"/>
    <cellStyle name="40% - Accent4 3 2" xfId="312"/>
    <cellStyle name="40% - Accent4 3 2 2" xfId="313"/>
    <cellStyle name="40% - Accent4 3 3" xfId="314"/>
    <cellStyle name="40% - Accent4 3 3 2" xfId="315"/>
    <cellStyle name="40% - Accent4 3 4" xfId="316"/>
    <cellStyle name="40% - Accent4 3 4 2" xfId="317"/>
    <cellStyle name="40% - Accent4 3 5" xfId="318"/>
    <cellStyle name="40% - Accent4 4" xfId="319"/>
    <cellStyle name="40% - Accent4 4 2" xfId="320"/>
    <cellStyle name="40% - Accent4 4 2 2" xfId="321"/>
    <cellStyle name="40% - Accent4 4 3" xfId="322"/>
    <cellStyle name="40% - Accent4 4 3 2" xfId="323"/>
    <cellStyle name="40% - Accent4 4 4" xfId="324"/>
    <cellStyle name="40% - Accent4 4 4 2" xfId="325"/>
    <cellStyle name="40% - Accent4 4 5" xfId="326"/>
    <cellStyle name="40% - Accent4 5" xfId="327"/>
    <cellStyle name="40% - Accent4 5 2" xfId="328"/>
    <cellStyle name="40% - Accent4 6" xfId="329"/>
    <cellStyle name="40% - Accent4 6 2" xfId="330"/>
    <cellStyle name="40% - Accent4 7" xfId="331"/>
    <cellStyle name="40% - Accent5 2" xfId="332"/>
    <cellStyle name="40% - Accent5 2 2" xfId="333"/>
    <cellStyle name="40% - Accent5 2 2 2" xfId="334"/>
    <cellStyle name="40% - Accent5 2 3" xfId="335"/>
    <cellStyle name="40% - Accent5 2 3 2" xfId="336"/>
    <cellStyle name="40% - Accent5 2 4" xfId="337"/>
    <cellStyle name="40% - Accent5 2 4 2" xfId="338"/>
    <cellStyle name="40% - Accent5 2 5" xfId="339"/>
    <cellStyle name="40% - Accent5 2 5 2" xfId="340"/>
    <cellStyle name="40% - Accent5 2 6" xfId="341"/>
    <cellStyle name="40% - Accent5 2 6 2" xfId="342"/>
    <cellStyle name="40% - Accent5 2 7" xfId="343"/>
    <cellStyle name="40% - Accent5 3" xfId="344"/>
    <cellStyle name="40% - Accent5 3 2" xfId="345"/>
    <cellStyle name="40% - Accent5 3 2 2" xfId="346"/>
    <cellStyle name="40% - Accent5 3 3" xfId="347"/>
    <cellStyle name="40% - Accent5 3 3 2" xfId="348"/>
    <cellStyle name="40% - Accent5 3 4" xfId="349"/>
    <cellStyle name="40% - Accent5 3 4 2" xfId="350"/>
    <cellStyle name="40% - Accent5 3 5" xfId="351"/>
    <cellStyle name="40% - Accent5 4" xfId="352"/>
    <cellStyle name="40% - Accent5 4 2" xfId="353"/>
    <cellStyle name="40% - Accent5 4 2 2" xfId="354"/>
    <cellStyle name="40% - Accent5 4 3" xfId="355"/>
    <cellStyle name="40% - Accent5 4 3 2" xfId="356"/>
    <cellStyle name="40% - Accent5 4 4" xfId="357"/>
    <cellStyle name="40% - Accent5 4 4 2" xfId="358"/>
    <cellStyle name="40% - Accent5 4 5" xfId="359"/>
    <cellStyle name="40% - Accent5 5" xfId="360"/>
    <cellStyle name="40% - Accent5 5 2" xfId="361"/>
    <cellStyle name="40% - Accent5 6" xfId="362"/>
    <cellStyle name="40% - Accent5 6 2" xfId="363"/>
    <cellStyle name="40% - Accent5 7" xfId="364"/>
    <cellStyle name="40% - Accent6 2" xfId="365"/>
    <cellStyle name="40% - Accent6 2 2" xfId="366"/>
    <cellStyle name="40% - Accent6 2 2 2" xfId="367"/>
    <cellStyle name="40% - Accent6 2 3" xfId="368"/>
    <cellStyle name="40% - Accent6 2 3 2" xfId="369"/>
    <cellStyle name="40% - Accent6 2 4" xfId="370"/>
    <cellStyle name="40% - Accent6 2 4 2" xfId="371"/>
    <cellStyle name="40% - Accent6 2 5" xfId="372"/>
    <cellStyle name="40% - Accent6 2 5 2" xfId="373"/>
    <cellStyle name="40% - Accent6 2 6" xfId="374"/>
    <cellStyle name="40% - Accent6 2 6 2" xfId="375"/>
    <cellStyle name="40% - Accent6 2 7" xfId="376"/>
    <cellStyle name="40% - Accent6 3" xfId="377"/>
    <cellStyle name="40% - Accent6 3 2" xfId="378"/>
    <cellStyle name="40% - Accent6 3 2 2" xfId="379"/>
    <cellStyle name="40% - Accent6 3 3" xfId="380"/>
    <cellStyle name="40% - Accent6 3 3 2" xfId="381"/>
    <cellStyle name="40% - Accent6 3 4" xfId="382"/>
    <cellStyle name="40% - Accent6 3 4 2" xfId="383"/>
    <cellStyle name="40% - Accent6 3 5" xfId="384"/>
    <cellStyle name="40% - Accent6 4" xfId="385"/>
    <cellStyle name="40% - Accent6 4 2" xfId="386"/>
    <cellStyle name="40% - Accent6 4 2 2" xfId="387"/>
    <cellStyle name="40% - Accent6 4 3" xfId="388"/>
    <cellStyle name="40% - Accent6 4 3 2" xfId="389"/>
    <cellStyle name="40% - Accent6 4 4" xfId="390"/>
    <cellStyle name="40% - Accent6 4 4 2" xfId="391"/>
    <cellStyle name="40% - Accent6 4 5" xfId="392"/>
    <cellStyle name="40% - Accent6 5" xfId="393"/>
    <cellStyle name="40% - Accent6 5 2" xfId="394"/>
    <cellStyle name="40% - Accent6 6" xfId="395"/>
    <cellStyle name="40% - Accent6 6 2" xfId="396"/>
    <cellStyle name="40% - Accent6 7" xfId="397"/>
    <cellStyle name="Comma 2" xfId="398"/>
    <cellStyle name="Comma 2 2" xfId="399"/>
    <cellStyle name="Currency 2" xfId="400"/>
    <cellStyle name="Currency 2 2" xfId="401"/>
    <cellStyle name="Currency 2 2 2" xfId="402"/>
    <cellStyle name="Currency 2 3" xfId="403"/>
    <cellStyle name="Currency 3" xfId="404"/>
    <cellStyle name="Currency 3 2" xfId="405"/>
    <cellStyle name="Currency 4" xfId="406"/>
    <cellStyle name="Currency 4 2" xfId="407"/>
    <cellStyle name="Currency 4 2 2" xfId="408"/>
    <cellStyle name="Currency 4 3" xfId="409"/>
    <cellStyle name="Hyperlink 2" xfId="410"/>
    <cellStyle name="Hyperlink 2 2" xfId="411"/>
    <cellStyle name="Normal" xfId="0" builtinId="0"/>
    <cellStyle name="Normal 10" xfId="412"/>
    <cellStyle name="Normal 10 2" xfId="413"/>
    <cellStyle name="Normal 10 2 2" xfId="414"/>
    <cellStyle name="Normal 10 3" xfId="415"/>
    <cellStyle name="Normal 10 3 2" xfId="416"/>
    <cellStyle name="Normal 10 4" xfId="417"/>
    <cellStyle name="Normal 10 4 2" xfId="418"/>
    <cellStyle name="Normal 10 5" xfId="419"/>
    <cellStyle name="Normal 10 5 2" xfId="420"/>
    <cellStyle name="Normal 10 6" xfId="421"/>
    <cellStyle name="Normal 10 6 2" xfId="422"/>
    <cellStyle name="Normal 10 7" xfId="423"/>
    <cellStyle name="Normal 100" xfId="424"/>
    <cellStyle name="Normal 100 2" xfId="425"/>
    <cellStyle name="Normal 101" xfId="426"/>
    <cellStyle name="Normal 101 2" xfId="427"/>
    <cellStyle name="Normal 102" xfId="428"/>
    <cellStyle name="Normal 102 2" xfId="429"/>
    <cellStyle name="Normal 103" xfId="430"/>
    <cellStyle name="Normal 103 2" xfId="431"/>
    <cellStyle name="Normal 104" xfId="432"/>
    <cellStyle name="Normal 104 2" xfId="433"/>
    <cellStyle name="Normal 105" xfId="434"/>
    <cellStyle name="Normal 105 2" xfId="435"/>
    <cellStyle name="Normal 106" xfId="436"/>
    <cellStyle name="Normal 106 2" xfId="437"/>
    <cellStyle name="Normal 107" xfId="438"/>
    <cellStyle name="Normal 107 2" xfId="439"/>
    <cellStyle name="Normal 108" xfId="440"/>
    <cellStyle name="Normal 108 2" xfId="441"/>
    <cellStyle name="Normal 109" xfId="442"/>
    <cellStyle name="Normal 109 2" xfId="443"/>
    <cellStyle name="Normal 11" xfId="444"/>
    <cellStyle name="Normal 11 2" xfId="445"/>
    <cellStyle name="Normal 11 2 2" xfId="446"/>
    <cellStyle name="Normal 11 2 2 2" xfId="447"/>
    <cellStyle name="Normal 11 2 3" xfId="448"/>
    <cellStyle name="Normal 11 2 3 2" xfId="449"/>
    <cellStyle name="Normal 11 2 4" xfId="450"/>
    <cellStyle name="Normal 11 2 4 2" xfId="451"/>
    <cellStyle name="Normal 11 2 5" xfId="452"/>
    <cellStyle name="Normal 11 2 5 2" xfId="453"/>
    <cellStyle name="Normal 11 2 6" xfId="454"/>
    <cellStyle name="Normal 11 2 6 2" xfId="455"/>
    <cellStyle name="Normal 11 2 7" xfId="456"/>
    <cellStyle name="Normal 11 3" xfId="457"/>
    <cellStyle name="Normal 11 3 2" xfId="458"/>
    <cellStyle name="Normal 11 4" xfId="459"/>
    <cellStyle name="Normal 11 4 2" xfId="460"/>
    <cellStyle name="Normal 11 5" xfId="461"/>
    <cellStyle name="Normal 11 5 2" xfId="462"/>
    <cellStyle name="Normal 11 6" xfId="463"/>
    <cellStyle name="Normal 11 6 2" xfId="464"/>
    <cellStyle name="Normal 11 7" xfId="465"/>
    <cellStyle name="Normal 11 7 2" xfId="466"/>
    <cellStyle name="Normal 11 8" xfId="467"/>
    <cellStyle name="Normal 110" xfId="468"/>
    <cellStyle name="Normal 110 2" xfId="469"/>
    <cellStyle name="Normal 111" xfId="470"/>
    <cellStyle name="Normal 111 2" xfId="471"/>
    <cellStyle name="Normal 112" xfId="472"/>
    <cellStyle name="Normal 112 2" xfId="473"/>
    <cellStyle name="Normal 113" xfId="474"/>
    <cellStyle name="Normal 113 2" xfId="475"/>
    <cellStyle name="Normal 114" xfId="476"/>
    <cellStyle name="Normal 114 2" xfId="477"/>
    <cellStyle name="Normal 115" xfId="478"/>
    <cellStyle name="Normal 115 2" xfId="479"/>
    <cellStyle name="Normal 116" xfId="480"/>
    <cellStyle name="Normal 116 2" xfId="481"/>
    <cellStyle name="Normal 117" xfId="482"/>
    <cellStyle name="Normal 117 2" xfId="483"/>
    <cellStyle name="Normal 118" xfId="484"/>
    <cellStyle name="Normal 118 2" xfId="485"/>
    <cellStyle name="Normal 119" xfId="486"/>
    <cellStyle name="Normal 119 2" xfId="487"/>
    <cellStyle name="Normal 12" xfId="488"/>
    <cellStyle name="Normal 12 2" xfId="489"/>
    <cellStyle name="Normal 12 2 2" xfId="490"/>
    <cellStyle name="Normal 12 3" xfId="491"/>
    <cellStyle name="Normal 12 3 2" xfId="492"/>
    <cellStyle name="Normal 12 4" xfId="493"/>
    <cellStyle name="Normal 120" xfId="494"/>
    <cellStyle name="Normal 120 2" xfId="495"/>
    <cellStyle name="Normal 121" xfId="496"/>
    <cellStyle name="Normal 121 2" xfId="497"/>
    <cellStyle name="Normal 122" xfId="498"/>
    <cellStyle name="Normal 122 2" xfId="499"/>
    <cellStyle name="Normal 123" xfId="500"/>
    <cellStyle name="Normal 123 2" xfId="501"/>
    <cellStyle name="Normal 124" xfId="502"/>
    <cellStyle name="Normal 124 2" xfId="503"/>
    <cellStyle name="Normal 125" xfId="504"/>
    <cellStyle name="Normal 125 2" xfId="505"/>
    <cellStyle name="Normal 126" xfId="506"/>
    <cellStyle name="Normal 126 2" xfId="507"/>
    <cellStyle name="Normal 127" xfId="508"/>
    <cellStyle name="Normal 127 2" xfId="509"/>
    <cellStyle name="Normal 128" xfId="510"/>
    <cellStyle name="Normal 128 2" xfId="511"/>
    <cellStyle name="Normal 129" xfId="512"/>
    <cellStyle name="Normal 129 2" xfId="513"/>
    <cellStyle name="Normal 13" xfId="514"/>
    <cellStyle name="Normal 13 2" xfId="515"/>
    <cellStyle name="Normal 13 2 2" xfId="516"/>
    <cellStyle name="Normal 13 3" xfId="517"/>
    <cellStyle name="Normal 13 3 2" xfId="518"/>
    <cellStyle name="Normal 13 4" xfId="519"/>
    <cellStyle name="Normal 13 4 2" xfId="520"/>
    <cellStyle name="Normal 13 5" xfId="521"/>
    <cellStyle name="Normal 130" xfId="522"/>
    <cellStyle name="Normal 130 2" xfId="523"/>
    <cellStyle name="Normal 131" xfId="524"/>
    <cellStyle name="Normal 131 2" xfId="525"/>
    <cellStyle name="Normal 132" xfId="526"/>
    <cellStyle name="Normal 132 2" xfId="527"/>
    <cellStyle name="Normal 133" xfId="528"/>
    <cellStyle name="Normal 133 2" xfId="529"/>
    <cellStyle name="Normal 134" xfId="530"/>
    <cellStyle name="Normal 134 2" xfId="531"/>
    <cellStyle name="Normal 135" xfId="532"/>
    <cellStyle name="Normal 135 2" xfId="533"/>
    <cellStyle name="Normal 136" xfId="534"/>
    <cellStyle name="Normal 136 2" xfId="535"/>
    <cellStyle name="Normal 137" xfId="536"/>
    <cellStyle name="Normal 137 2" xfId="537"/>
    <cellStyle name="Normal 138" xfId="538"/>
    <cellStyle name="Normal 138 2" xfId="539"/>
    <cellStyle name="Normal 139" xfId="540"/>
    <cellStyle name="Normal 139 2" xfId="541"/>
    <cellStyle name="Normal 14" xfId="542"/>
    <cellStyle name="Normal 14 2" xfId="543"/>
    <cellStyle name="Normal 140" xfId="544"/>
    <cellStyle name="Normal 140 2" xfId="545"/>
    <cellStyle name="Normal 141" xfId="546"/>
    <cellStyle name="Normal 141 2" xfId="547"/>
    <cellStyle name="Normal 142" xfId="548"/>
    <cellStyle name="Normal 142 2" xfId="549"/>
    <cellStyle name="Normal 143" xfId="550"/>
    <cellStyle name="Normal 143 2" xfId="551"/>
    <cellStyle name="Normal 144" xfId="552"/>
    <cellStyle name="Normal 144 2" xfId="553"/>
    <cellStyle name="Normal 145" xfId="554"/>
    <cellStyle name="Normal 145 2" xfId="555"/>
    <cellStyle name="Normal 146" xfId="556"/>
    <cellStyle name="Normal 146 2" xfId="557"/>
    <cellStyle name="Normal 147" xfId="558"/>
    <cellStyle name="Normal 147 2" xfId="559"/>
    <cellStyle name="Normal 148" xfId="560"/>
    <cellStyle name="Normal 148 2" xfId="561"/>
    <cellStyle name="Normal 149" xfId="562"/>
    <cellStyle name="Normal 149 2" xfId="563"/>
    <cellStyle name="Normal 149 2 2" xfId="564"/>
    <cellStyle name="Normal 149 2 3" xfId="565"/>
    <cellStyle name="Normal 149 3" xfId="566"/>
    <cellStyle name="Normal 15" xfId="567"/>
    <cellStyle name="Normal 15 2" xfId="568"/>
    <cellStyle name="Normal 150" xfId="569"/>
    <cellStyle name="Normal 151" xfId="570"/>
    <cellStyle name="Normal 16" xfId="571"/>
    <cellStyle name="Normal 16 2" xfId="572"/>
    <cellStyle name="Normal 17" xfId="573"/>
    <cellStyle name="Normal 17 2" xfId="574"/>
    <cellStyle name="Normal 18" xfId="575"/>
    <cellStyle name="Normal 18 2" xfId="576"/>
    <cellStyle name="Normal 19" xfId="577"/>
    <cellStyle name="Normal 19 2" xfId="578"/>
    <cellStyle name="Normal 2" xfId="579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16824960"/>
        <c:axId val="316826752"/>
      </c:lineChart>
      <c:catAx>
        <c:axId val="3168249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16826752"/>
        <c:crosses val="autoZero"/>
        <c:auto val="1"/>
        <c:lblAlgn val="ctr"/>
        <c:lblOffset val="100"/>
      </c:catAx>
      <c:valAx>
        <c:axId val="3168267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1682496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39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2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44389</v>
          </cell>
        </row>
        <row r="3">
          <cell r="C3">
            <v>1</v>
          </cell>
          <cell r="D3" t="str">
            <v>Own Gen i/c Patikari &amp;  Micros (IPPs)</v>
          </cell>
          <cell r="G3">
            <v>143.19999999999999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90.320802749999984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12.1</v>
          </cell>
        </row>
        <row r="7">
          <cell r="C7">
            <v>5</v>
          </cell>
          <cell r="D7" t="str">
            <v>Bilateral  Share (Khara, Shanan &amp; RSD)</v>
          </cell>
          <cell r="G7">
            <v>25.060799999999983</v>
          </cell>
        </row>
        <row r="8">
          <cell r="D8" t="str">
            <v xml:space="preserve">GoHP power scheduled to HPSEBL Equity : NJPC 22%,  Rampur  26.1%, Koldam 15% UA &amp; SOR  </v>
          </cell>
          <cell r="G8">
            <v>149.0323608749998</v>
          </cell>
        </row>
        <row r="9">
          <cell r="D9" t="str">
            <v>Total Availability with HPSEBL (1+2+3+4+5+6)</v>
          </cell>
          <cell r="G9">
            <v>498.91396362499972</v>
          </cell>
        </row>
        <row r="22">
          <cell r="K22" t="str">
            <v xml:space="preserve">Total Export </v>
          </cell>
          <cell r="O22">
            <v>181.2664</v>
          </cell>
        </row>
        <row r="23">
          <cell r="K23" t="str">
            <v>Net Availability after Export/sale (9-10)</v>
          </cell>
          <cell r="O23">
            <v>317.64756362499975</v>
          </cell>
        </row>
        <row r="24">
          <cell r="K24" t="str">
            <v xml:space="preserve">Demand of the State </v>
          </cell>
          <cell r="O24">
            <v>305.01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305.01</v>
          </cell>
        </row>
        <row r="27">
          <cell r="K27" t="str">
            <v xml:space="preserve">Gross Surplus/Deficit (+/-) </v>
          </cell>
          <cell r="O27">
            <v>12.637563624999757</v>
          </cell>
        </row>
        <row r="28">
          <cell r="K28" t="str">
            <v>Surrender of Energy from central sector</v>
          </cell>
          <cell r="O28">
            <v>13.610802749999998</v>
          </cell>
        </row>
        <row r="29">
          <cell r="D29" t="str">
            <v>Total Import</v>
          </cell>
          <cell r="G29">
            <v>0</v>
          </cell>
          <cell r="K29" t="str">
            <v>Net Deficit (15-16)</v>
          </cell>
          <cell r="O29">
            <v>-0.97323912500024079</v>
          </cell>
        </row>
        <row r="30">
          <cell r="D30" t="str">
            <v>Total Availability with HPSEBL (7+8)</v>
          </cell>
          <cell r="G30">
            <v>498.91396362499972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708.61</v>
          </cell>
          <cell r="AT7">
            <v>180</v>
          </cell>
          <cell r="AU7">
            <v>0</v>
          </cell>
          <cell r="AV7">
            <v>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708.61</v>
          </cell>
          <cell r="AT8">
            <v>180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708.61</v>
          </cell>
          <cell r="AT9">
            <v>180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708.61</v>
          </cell>
          <cell r="AT10">
            <v>180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708.61</v>
          </cell>
          <cell r="AT11">
            <v>180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708.61</v>
          </cell>
          <cell r="AT12">
            <v>180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708.61</v>
          </cell>
          <cell r="AT13">
            <v>180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708.61</v>
          </cell>
          <cell r="AT14">
            <v>180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708.61</v>
          </cell>
          <cell r="AT15">
            <v>180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708.61</v>
          </cell>
          <cell r="AT16">
            <v>180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708.61</v>
          </cell>
          <cell r="AT17">
            <v>180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708.61</v>
          </cell>
          <cell r="AT18">
            <v>180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708.61</v>
          </cell>
          <cell r="AT19">
            <v>180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708.61</v>
          </cell>
          <cell r="AT20">
            <v>180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708.61</v>
          </cell>
          <cell r="AT21">
            <v>180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708.61</v>
          </cell>
          <cell r="AT22">
            <v>180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708.61</v>
          </cell>
          <cell r="AT23">
            <v>180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708.61</v>
          </cell>
          <cell r="AT24">
            <v>180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708.61</v>
          </cell>
          <cell r="AT25">
            <v>180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708.61</v>
          </cell>
          <cell r="AT26">
            <v>180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708.61</v>
          </cell>
          <cell r="AT27">
            <v>180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708.61</v>
          </cell>
          <cell r="AT28">
            <v>180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708.61</v>
          </cell>
          <cell r="AT29">
            <v>180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708.61</v>
          </cell>
          <cell r="AT30">
            <v>180</v>
          </cell>
          <cell r="AU30">
            <v>0</v>
          </cell>
          <cell r="AV30">
            <v>0</v>
          </cell>
        </row>
        <row r="31">
          <cell r="Q31">
            <v>0</v>
          </cell>
          <cell r="S31">
            <v>0</v>
          </cell>
          <cell r="V31">
            <v>0</v>
          </cell>
          <cell r="AR31">
            <v>508.61</v>
          </cell>
          <cell r="AT31">
            <v>180</v>
          </cell>
          <cell r="AU31">
            <v>0</v>
          </cell>
          <cell r="AV31">
            <v>0</v>
          </cell>
        </row>
        <row r="32">
          <cell r="Q32">
            <v>0</v>
          </cell>
          <cell r="S32">
            <v>0</v>
          </cell>
          <cell r="V32">
            <v>0</v>
          </cell>
          <cell r="AR32">
            <v>508.61</v>
          </cell>
          <cell r="AT32">
            <v>180</v>
          </cell>
          <cell r="AU32">
            <v>0</v>
          </cell>
          <cell r="AV32">
            <v>0</v>
          </cell>
        </row>
        <row r="33">
          <cell r="Q33">
            <v>0</v>
          </cell>
          <cell r="S33">
            <v>0</v>
          </cell>
          <cell r="V33">
            <v>0</v>
          </cell>
          <cell r="AR33">
            <v>508.61</v>
          </cell>
          <cell r="AT33">
            <v>180</v>
          </cell>
          <cell r="AU33">
            <v>0</v>
          </cell>
          <cell r="AV33">
            <v>0</v>
          </cell>
        </row>
        <row r="34">
          <cell r="Q34">
            <v>0</v>
          </cell>
          <cell r="S34">
            <v>0</v>
          </cell>
          <cell r="V34">
            <v>0</v>
          </cell>
          <cell r="AR34">
            <v>508.61</v>
          </cell>
          <cell r="AT34">
            <v>180</v>
          </cell>
          <cell r="AU34">
            <v>0</v>
          </cell>
          <cell r="AV34">
            <v>0</v>
          </cell>
        </row>
        <row r="35">
          <cell r="Q35">
            <v>0</v>
          </cell>
          <cell r="S35">
            <v>0</v>
          </cell>
          <cell r="V35">
            <v>0</v>
          </cell>
          <cell r="AR35">
            <v>508.61</v>
          </cell>
          <cell r="AT35">
            <v>180</v>
          </cell>
          <cell r="AU35">
            <v>0</v>
          </cell>
          <cell r="AV35">
            <v>0</v>
          </cell>
        </row>
        <row r="36">
          <cell r="Q36">
            <v>0</v>
          </cell>
          <cell r="S36">
            <v>0</v>
          </cell>
          <cell r="V36">
            <v>0</v>
          </cell>
          <cell r="AR36">
            <v>508.61</v>
          </cell>
          <cell r="AT36">
            <v>180</v>
          </cell>
          <cell r="AU36">
            <v>0</v>
          </cell>
          <cell r="AV36">
            <v>0</v>
          </cell>
        </row>
        <row r="37">
          <cell r="Q37">
            <v>0</v>
          </cell>
          <cell r="S37">
            <v>0</v>
          </cell>
          <cell r="V37">
            <v>0</v>
          </cell>
          <cell r="AR37">
            <v>508.61</v>
          </cell>
          <cell r="AT37">
            <v>180</v>
          </cell>
          <cell r="AU37">
            <v>0</v>
          </cell>
          <cell r="AV37">
            <v>0</v>
          </cell>
        </row>
        <row r="38">
          <cell r="Q38">
            <v>0</v>
          </cell>
          <cell r="S38">
            <v>0</v>
          </cell>
          <cell r="V38">
            <v>0</v>
          </cell>
          <cell r="AR38">
            <v>508.61</v>
          </cell>
          <cell r="AT38">
            <v>180</v>
          </cell>
          <cell r="AU38">
            <v>0</v>
          </cell>
          <cell r="AV38">
            <v>0</v>
          </cell>
        </row>
        <row r="39">
          <cell r="Q39">
            <v>0</v>
          </cell>
          <cell r="S39">
            <v>0</v>
          </cell>
          <cell r="V39">
            <v>0</v>
          </cell>
          <cell r="AR39">
            <v>508.61</v>
          </cell>
          <cell r="AT39">
            <v>180</v>
          </cell>
          <cell r="AU39">
            <v>0</v>
          </cell>
          <cell r="AV39">
            <v>0</v>
          </cell>
        </row>
        <row r="40">
          <cell r="Q40">
            <v>0</v>
          </cell>
          <cell r="S40">
            <v>0</v>
          </cell>
          <cell r="V40">
            <v>0</v>
          </cell>
          <cell r="AR40">
            <v>508.61</v>
          </cell>
          <cell r="AT40">
            <v>180</v>
          </cell>
          <cell r="AU40">
            <v>0</v>
          </cell>
          <cell r="AV40">
            <v>0</v>
          </cell>
        </row>
        <row r="41">
          <cell r="Q41">
            <v>0</v>
          </cell>
          <cell r="S41">
            <v>0</v>
          </cell>
          <cell r="V41">
            <v>0</v>
          </cell>
          <cell r="AR41">
            <v>508.61</v>
          </cell>
          <cell r="AT41">
            <v>180</v>
          </cell>
          <cell r="AU41">
            <v>0</v>
          </cell>
          <cell r="AV41">
            <v>0</v>
          </cell>
        </row>
        <row r="42">
          <cell r="Q42">
            <v>0</v>
          </cell>
          <cell r="S42">
            <v>0</v>
          </cell>
          <cell r="V42">
            <v>0</v>
          </cell>
          <cell r="AR42">
            <v>508.61</v>
          </cell>
          <cell r="AT42">
            <v>180</v>
          </cell>
          <cell r="AU42">
            <v>0</v>
          </cell>
          <cell r="AV42">
            <v>0</v>
          </cell>
        </row>
        <row r="43">
          <cell r="Q43">
            <v>0</v>
          </cell>
          <cell r="S43">
            <v>0</v>
          </cell>
          <cell r="V43">
            <v>0</v>
          </cell>
          <cell r="AR43">
            <v>508.61</v>
          </cell>
          <cell r="AT43">
            <v>180</v>
          </cell>
          <cell r="AU43">
            <v>0</v>
          </cell>
          <cell r="AV43">
            <v>0</v>
          </cell>
        </row>
        <row r="44">
          <cell r="Q44">
            <v>0</v>
          </cell>
          <cell r="S44">
            <v>0</v>
          </cell>
          <cell r="V44">
            <v>0</v>
          </cell>
          <cell r="AR44">
            <v>508.61</v>
          </cell>
          <cell r="AT44">
            <v>180</v>
          </cell>
          <cell r="AU44">
            <v>0</v>
          </cell>
          <cell r="AV44">
            <v>0</v>
          </cell>
        </row>
        <row r="45">
          <cell r="Q45">
            <v>0</v>
          </cell>
          <cell r="S45">
            <v>0</v>
          </cell>
          <cell r="V45">
            <v>0</v>
          </cell>
          <cell r="AR45">
            <v>508.61</v>
          </cell>
          <cell r="AT45">
            <v>180</v>
          </cell>
          <cell r="AU45">
            <v>0</v>
          </cell>
          <cell r="AV45">
            <v>0</v>
          </cell>
        </row>
        <row r="46">
          <cell r="Q46">
            <v>0</v>
          </cell>
          <cell r="S46">
            <v>0</v>
          </cell>
          <cell r="V46">
            <v>0</v>
          </cell>
          <cell r="AR46">
            <v>508.61</v>
          </cell>
          <cell r="AT46">
            <v>180</v>
          </cell>
          <cell r="AU46">
            <v>0</v>
          </cell>
          <cell r="AV46">
            <v>0</v>
          </cell>
        </row>
        <row r="47">
          <cell r="Q47">
            <v>0</v>
          </cell>
          <cell r="S47">
            <v>0</v>
          </cell>
          <cell r="V47">
            <v>0</v>
          </cell>
          <cell r="AR47">
            <v>508.61</v>
          </cell>
          <cell r="AT47">
            <v>180</v>
          </cell>
          <cell r="AU47">
            <v>0</v>
          </cell>
          <cell r="AV47">
            <v>0</v>
          </cell>
        </row>
        <row r="48">
          <cell r="Q48">
            <v>0</v>
          </cell>
          <cell r="S48">
            <v>0</v>
          </cell>
          <cell r="V48">
            <v>0</v>
          </cell>
          <cell r="AR48">
            <v>508.61</v>
          </cell>
          <cell r="AT48">
            <v>180</v>
          </cell>
          <cell r="AU48">
            <v>0</v>
          </cell>
          <cell r="AV48">
            <v>0</v>
          </cell>
        </row>
        <row r="49">
          <cell r="Q49">
            <v>0</v>
          </cell>
          <cell r="S49">
            <v>0</v>
          </cell>
          <cell r="V49">
            <v>0</v>
          </cell>
          <cell r="AR49">
            <v>508.61</v>
          </cell>
          <cell r="AT49">
            <v>180</v>
          </cell>
          <cell r="AU49">
            <v>0</v>
          </cell>
          <cell r="AV49">
            <v>0</v>
          </cell>
        </row>
        <row r="50">
          <cell r="Q50">
            <v>0</v>
          </cell>
          <cell r="S50">
            <v>0</v>
          </cell>
          <cell r="V50">
            <v>0</v>
          </cell>
          <cell r="AR50">
            <v>508.61</v>
          </cell>
          <cell r="AT50">
            <v>180</v>
          </cell>
          <cell r="AU50">
            <v>0</v>
          </cell>
          <cell r="AV50">
            <v>0</v>
          </cell>
        </row>
        <row r="51">
          <cell r="Q51">
            <v>0</v>
          </cell>
          <cell r="S51">
            <v>0</v>
          </cell>
          <cell r="V51">
            <v>0</v>
          </cell>
          <cell r="AR51">
            <v>508.61</v>
          </cell>
          <cell r="AT51">
            <v>180</v>
          </cell>
          <cell r="AU51">
            <v>0</v>
          </cell>
          <cell r="AV51">
            <v>0</v>
          </cell>
        </row>
        <row r="52">
          <cell r="Q52">
            <v>0</v>
          </cell>
          <cell r="S52">
            <v>0</v>
          </cell>
          <cell r="V52">
            <v>0</v>
          </cell>
          <cell r="AR52">
            <v>508.61</v>
          </cell>
          <cell r="AT52">
            <v>180</v>
          </cell>
          <cell r="AU52">
            <v>0</v>
          </cell>
          <cell r="AV52">
            <v>0</v>
          </cell>
        </row>
        <row r="53">
          <cell r="Q53">
            <v>0</v>
          </cell>
          <cell r="S53">
            <v>0</v>
          </cell>
          <cell r="V53">
            <v>0</v>
          </cell>
          <cell r="AR53">
            <v>508.61</v>
          </cell>
          <cell r="AT53">
            <v>180</v>
          </cell>
          <cell r="AU53">
            <v>0</v>
          </cell>
          <cell r="AV53">
            <v>0</v>
          </cell>
        </row>
        <row r="54">
          <cell r="Q54">
            <v>0</v>
          </cell>
          <cell r="S54">
            <v>0</v>
          </cell>
          <cell r="V54">
            <v>0</v>
          </cell>
          <cell r="AR54">
            <v>508.61</v>
          </cell>
          <cell r="AT54">
            <v>180</v>
          </cell>
          <cell r="AU54">
            <v>0</v>
          </cell>
          <cell r="AV54">
            <v>0</v>
          </cell>
        </row>
        <row r="55">
          <cell r="Q55">
            <v>0</v>
          </cell>
          <cell r="S55">
            <v>0</v>
          </cell>
          <cell r="V55">
            <v>0</v>
          </cell>
          <cell r="AR55">
            <v>508.61</v>
          </cell>
          <cell r="AT55">
            <v>180</v>
          </cell>
          <cell r="AU55">
            <v>0</v>
          </cell>
          <cell r="AV55">
            <v>0</v>
          </cell>
        </row>
        <row r="56">
          <cell r="Q56">
            <v>0</v>
          </cell>
          <cell r="S56">
            <v>0</v>
          </cell>
          <cell r="V56">
            <v>0</v>
          </cell>
          <cell r="AR56">
            <v>508.61</v>
          </cell>
          <cell r="AT56">
            <v>180</v>
          </cell>
          <cell r="AU56">
            <v>0</v>
          </cell>
          <cell r="AV56">
            <v>0</v>
          </cell>
        </row>
        <row r="57">
          <cell r="Q57">
            <v>0</v>
          </cell>
          <cell r="S57">
            <v>0</v>
          </cell>
          <cell r="V57">
            <v>0</v>
          </cell>
          <cell r="AR57">
            <v>508.61</v>
          </cell>
          <cell r="AT57">
            <v>180</v>
          </cell>
          <cell r="AU57">
            <v>0</v>
          </cell>
          <cell r="AV57">
            <v>0</v>
          </cell>
        </row>
        <row r="58">
          <cell r="Q58">
            <v>0</v>
          </cell>
          <cell r="S58">
            <v>0</v>
          </cell>
          <cell r="V58">
            <v>0</v>
          </cell>
          <cell r="AR58">
            <v>508.61</v>
          </cell>
          <cell r="AT58">
            <v>180</v>
          </cell>
          <cell r="AU58">
            <v>0</v>
          </cell>
          <cell r="AV58">
            <v>0</v>
          </cell>
        </row>
        <row r="59">
          <cell r="Q59">
            <v>0</v>
          </cell>
          <cell r="S59">
            <v>0</v>
          </cell>
          <cell r="V59">
            <v>0</v>
          </cell>
          <cell r="AR59">
            <v>508.61</v>
          </cell>
          <cell r="AT59">
            <v>180</v>
          </cell>
          <cell r="AU59">
            <v>0</v>
          </cell>
          <cell r="AV59">
            <v>0</v>
          </cell>
        </row>
        <row r="60">
          <cell r="Q60">
            <v>0</v>
          </cell>
          <cell r="S60">
            <v>0</v>
          </cell>
          <cell r="V60">
            <v>0</v>
          </cell>
          <cell r="AR60">
            <v>508.61</v>
          </cell>
          <cell r="AT60">
            <v>180</v>
          </cell>
          <cell r="AU60">
            <v>0</v>
          </cell>
          <cell r="AV60">
            <v>0</v>
          </cell>
        </row>
        <row r="61">
          <cell r="Q61">
            <v>0</v>
          </cell>
          <cell r="S61">
            <v>0</v>
          </cell>
          <cell r="V61">
            <v>0</v>
          </cell>
          <cell r="AR61">
            <v>508.61</v>
          </cell>
          <cell r="AT61">
            <v>180</v>
          </cell>
          <cell r="AU61">
            <v>0</v>
          </cell>
          <cell r="AV61">
            <v>0</v>
          </cell>
        </row>
        <row r="62">
          <cell r="Q62">
            <v>0</v>
          </cell>
          <cell r="S62">
            <v>0</v>
          </cell>
          <cell r="V62">
            <v>0</v>
          </cell>
          <cell r="AR62">
            <v>508.61</v>
          </cell>
          <cell r="AT62">
            <v>180</v>
          </cell>
          <cell r="AU62">
            <v>0</v>
          </cell>
          <cell r="AV62">
            <v>0</v>
          </cell>
        </row>
        <row r="63">
          <cell r="Q63">
            <v>0</v>
          </cell>
          <cell r="S63">
            <v>0</v>
          </cell>
          <cell r="V63">
            <v>0</v>
          </cell>
          <cell r="AR63">
            <v>508.61</v>
          </cell>
          <cell r="AT63">
            <v>180</v>
          </cell>
          <cell r="AU63">
            <v>0</v>
          </cell>
          <cell r="AV63">
            <v>0</v>
          </cell>
        </row>
        <row r="64">
          <cell r="Q64">
            <v>0</v>
          </cell>
          <cell r="S64">
            <v>0</v>
          </cell>
          <cell r="V64">
            <v>0</v>
          </cell>
          <cell r="AR64">
            <v>508.61</v>
          </cell>
          <cell r="AT64">
            <v>180</v>
          </cell>
          <cell r="AU64">
            <v>0</v>
          </cell>
          <cell r="AV64">
            <v>0</v>
          </cell>
        </row>
        <row r="65">
          <cell r="Q65">
            <v>0</v>
          </cell>
          <cell r="S65">
            <v>0</v>
          </cell>
          <cell r="V65">
            <v>0</v>
          </cell>
          <cell r="AR65">
            <v>508.61</v>
          </cell>
          <cell r="AT65">
            <v>180</v>
          </cell>
          <cell r="AU65">
            <v>0</v>
          </cell>
          <cell r="AV65">
            <v>0</v>
          </cell>
        </row>
        <row r="66">
          <cell r="Q66">
            <v>0</v>
          </cell>
          <cell r="S66">
            <v>0</v>
          </cell>
          <cell r="V66">
            <v>0</v>
          </cell>
          <cell r="AR66">
            <v>508.61</v>
          </cell>
          <cell r="AT66">
            <v>180</v>
          </cell>
          <cell r="AU66">
            <v>0</v>
          </cell>
          <cell r="AV66">
            <v>0</v>
          </cell>
        </row>
        <row r="67">
          <cell r="Q67">
            <v>0</v>
          </cell>
          <cell r="S67">
            <v>0</v>
          </cell>
          <cell r="V67">
            <v>0</v>
          </cell>
          <cell r="AR67">
            <v>508.61</v>
          </cell>
          <cell r="AT67">
            <v>180</v>
          </cell>
          <cell r="AU67">
            <v>0</v>
          </cell>
          <cell r="AV67">
            <v>0</v>
          </cell>
        </row>
        <row r="68">
          <cell r="Q68">
            <v>0</v>
          </cell>
          <cell r="S68">
            <v>0</v>
          </cell>
          <cell r="V68">
            <v>0</v>
          </cell>
          <cell r="AR68">
            <v>508.61</v>
          </cell>
          <cell r="AT68">
            <v>180</v>
          </cell>
          <cell r="AU68">
            <v>0</v>
          </cell>
          <cell r="AV68">
            <v>0</v>
          </cell>
        </row>
        <row r="69">
          <cell r="Q69">
            <v>0</v>
          </cell>
          <cell r="S69">
            <v>0</v>
          </cell>
          <cell r="V69">
            <v>0</v>
          </cell>
          <cell r="AR69">
            <v>508.61</v>
          </cell>
          <cell r="AT69">
            <v>180</v>
          </cell>
          <cell r="AU69">
            <v>0</v>
          </cell>
          <cell r="AV69">
            <v>0</v>
          </cell>
        </row>
        <row r="70">
          <cell r="Q70">
            <v>0</v>
          </cell>
          <cell r="S70">
            <v>0</v>
          </cell>
          <cell r="V70">
            <v>0</v>
          </cell>
          <cell r="AR70">
            <v>508.61</v>
          </cell>
          <cell r="AT70">
            <v>180</v>
          </cell>
          <cell r="AU70">
            <v>0</v>
          </cell>
          <cell r="AV70">
            <v>0</v>
          </cell>
        </row>
        <row r="71">
          <cell r="Q71">
            <v>0</v>
          </cell>
          <cell r="S71">
            <v>0</v>
          </cell>
          <cell r="V71">
            <v>0</v>
          </cell>
          <cell r="AR71">
            <v>508.61</v>
          </cell>
          <cell r="AT71">
            <v>180</v>
          </cell>
          <cell r="AU71">
            <v>0</v>
          </cell>
          <cell r="AV71">
            <v>0</v>
          </cell>
        </row>
        <row r="72">
          <cell r="Q72">
            <v>0</v>
          </cell>
          <cell r="S72">
            <v>0</v>
          </cell>
          <cell r="V72">
            <v>0</v>
          </cell>
          <cell r="AR72">
            <v>508.61</v>
          </cell>
          <cell r="AT72">
            <v>180</v>
          </cell>
          <cell r="AU72">
            <v>0</v>
          </cell>
          <cell r="AV72">
            <v>0</v>
          </cell>
        </row>
        <row r="73">
          <cell r="Q73">
            <v>0</v>
          </cell>
          <cell r="S73">
            <v>0</v>
          </cell>
          <cell r="V73">
            <v>0</v>
          </cell>
          <cell r="AR73">
            <v>508.61</v>
          </cell>
          <cell r="AT73">
            <v>180</v>
          </cell>
          <cell r="AU73">
            <v>0</v>
          </cell>
          <cell r="AV73">
            <v>0</v>
          </cell>
        </row>
        <row r="74">
          <cell r="Q74">
            <v>0</v>
          </cell>
          <cell r="S74">
            <v>0</v>
          </cell>
          <cell r="V74">
            <v>0</v>
          </cell>
          <cell r="AR74">
            <v>508.61</v>
          </cell>
          <cell r="AT74">
            <v>180</v>
          </cell>
          <cell r="AU74">
            <v>0</v>
          </cell>
          <cell r="AV74">
            <v>0</v>
          </cell>
        </row>
        <row r="75">
          <cell r="Q75">
            <v>0</v>
          </cell>
          <cell r="S75">
            <v>0</v>
          </cell>
          <cell r="V75">
            <v>0</v>
          </cell>
          <cell r="AR75">
            <v>508.61</v>
          </cell>
          <cell r="AT75">
            <v>180</v>
          </cell>
          <cell r="AU75">
            <v>0</v>
          </cell>
          <cell r="AV75">
            <v>0</v>
          </cell>
        </row>
        <row r="76">
          <cell r="Q76">
            <v>0</v>
          </cell>
          <cell r="S76">
            <v>0</v>
          </cell>
          <cell r="V76">
            <v>0</v>
          </cell>
          <cell r="AR76">
            <v>508.61</v>
          </cell>
          <cell r="AT76">
            <v>180</v>
          </cell>
          <cell r="AU76">
            <v>0</v>
          </cell>
          <cell r="AV76">
            <v>0</v>
          </cell>
        </row>
        <row r="77">
          <cell r="Q77">
            <v>0</v>
          </cell>
          <cell r="S77">
            <v>0</v>
          </cell>
          <cell r="V77">
            <v>0</v>
          </cell>
          <cell r="AR77">
            <v>508.61</v>
          </cell>
          <cell r="AT77">
            <v>180</v>
          </cell>
          <cell r="AU77">
            <v>0</v>
          </cell>
          <cell r="AV77">
            <v>0</v>
          </cell>
        </row>
        <row r="78">
          <cell r="Q78">
            <v>0</v>
          </cell>
          <cell r="S78">
            <v>0</v>
          </cell>
          <cell r="V78">
            <v>0</v>
          </cell>
          <cell r="AR78">
            <v>508.61</v>
          </cell>
          <cell r="AT78">
            <v>180</v>
          </cell>
          <cell r="AU78">
            <v>0</v>
          </cell>
          <cell r="AV78">
            <v>0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508.61</v>
          </cell>
          <cell r="AT79">
            <v>180</v>
          </cell>
          <cell r="AU79">
            <v>0</v>
          </cell>
          <cell r="AV79">
            <v>0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508.61</v>
          </cell>
          <cell r="AT80">
            <v>180</v>
          </cell>
          <cell r="AU80">
            <v>0</v>
          </cell>
          <cell r="AV80">
            <v>0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508.61</v>
          </cell>
          <cell r="AT81">
            <v>180</v>
          </cell>
          <cell r="AU81">
            <v>0</v>
          </cell>
          <cell r="AV81">
            <v>0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508.61</v>
          </cell>
          <cell r="AT82">
            <v>180</v>
          </cell>
          <cell r="AU82">
            <v>0</v>
          </cell>
          <cell r="AV82">
            <v>0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508.61</v>
          </cell>
          <cell r="AT83">
            <v>180</v>
          </cell>
          <cell r="AU83">
            <v>0</v>
          </cell>
          <cell r="AV83">
            <v>0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508.61</v>
          </cell>
          <cell r="AT84">
            <v>180</v>
          </cell>
          <cell r="AU84">
            <v>0</v>
          </cell>
          <cell r="AV84">
            <v>0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508.61</v>
          </cell>
          <cell r="AT85">
            <v>180</v>
          </cell>
          <cell r="AU85">
            <v>0</v>
          </cell>
          <cell r="AV85">
            <v>0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508.61</v>
          </cell>
          <cell r="AT86">
            <v>180</v>
          </cell>
          <cell r="AU86">
            <v>0</v>
          </cell>
          <cell r="AV86">
            <v>0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508.61</v>
          </cell>
          <cell r="AT87">
            <v>180</v>
          </cell>
          <cell r="AU87">
            <v>0</v>
          </cell>
          <cell r="AV87">
            <v>0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508.61</v>
          </cell>
          <cell r="AT88">
            <v>180</v>
          </cell>
          <cell r="AU88">
            <v>0</v>
          </cell>
          <cell r="AV88">
            <v>0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508.61</v>
          </cell>
          <cell r="AT89">
            <v>180</v>
          </cell>
          <cell r="AU89">
            <v>0</v>
          </cell>
          <cell r="AV89">
            <v>0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508.61</v>
          </cell>
          <cell r="AT90">
            <v>180</v>
          </cell>
          <cell r="AU90">
            <v>0</v>
          </cell>
          <cell r="AV90">
            <v>0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508.61</v>
          </cell>
          <cell r="AT91">
            <v>180</v>
          </cell>
          <cell r="AU91">
            <v>0</v>
          </cell>
          <cell r="AV91">
            <v>0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508.61</v>
          </cell>
          <cell r="AT92">
            <v>180</v>
          </cell>
          <cell r="AU92">
            <v>0</v>
          </cell>
          <cell r="AV92">
            <v>0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508.61</v>
          </cell>
          <cell r="AT93">
            <v>180</v>
          </cell>
          <cell r="AU93">
            <v>0</v>
          </cell>
          <cell r="AV93">
            <v>0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508.61</v>
          </cell>
          <cell r="AT94">
            <v>180</v>
          </cell>
          <cell r="AU94">
            <v>0</v>
          </cell>
          <cell r="AV94">
            <v>0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708.61</v>
          </cell>
          <cell r="AT95">
            <v>180</v>
          </cell>
          <cell r="AU95">
            <v>0</v>
          </cell>
          <cell r="AV95">
            <v>0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708.61</v>
          </cell>
          <cell r="AT96">
            <v>180</v>
          </cell>
          <cell r="AU96">
            <v>0</v>
          </cell>
          <cell r="AV96">
            <v>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708.61</v>
          </cell>
          <cell r="AT97">
            <v>180</v>
          </cell>
          <cell r="AU97">
            <v>0</v>
          </cell>
          <cell r="AV97">
            <v>0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708.61</v>
          </cell>
          <cell r="AT98">
            <v>180</v>
          </cell>
          <cell r="AU98">
            <v>0</v>
          </cell>
          <cell r="AV98">
            <v>0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708.61</v>
          </cell>
          <cell r="AT99">
            <v>180</v>
          </cell>
          <cell r="AU99">
            <v>0</v>
          </cell>
          <cell r="AV99">
            <v>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708.61</v>
          </cell>
          <cell r="AT100">
            <v>180</v>
          </cell>
          <cell r="AU100">
            <v>0</v>
          </cell>
          <cell r="AV100">
            <v>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708.61</v>
          </cell>
          <cell r="AT101">
            <v>180</v>
          </cell>
          <cell r="AU101">
            <v>0</v>
          </cell>
          <cell r="AV101">
            <v>0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708.61</v>
          </cell>
          <cell r="AT102">
            <v>180</v>
          </cell>
          <cell r="AU102">
            <v>0</v>
          </cell>
          <cell r="AV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523.92496638399984</v>
          </cell>
          <cell r="G5">
            <v>621.977124</v>
          </cell>
          <cell r="H5">
            <v>0</v>
          </cell>
        </row>
        <row r="6">
          <cell r="F6">
            <v>523.92496638399984</v>
          </cell>
          <cell r="G6">
            <v>621.977124</v>
          </cell>
          <cell r="H6">
            <v>0</v>
          </cell>
        </row>
        <row r="7">
          <cell r="F7">
            <v>523.92496638399984</v>
          </cell>
          <cell r="G7">
            <v>621.977124</v>
          </cell>
          <cell r="H7">
            <v>0</v>
          </cell>
        </row>
        <row r="8">
          <cell r="F8">
            <v>523.92496638399984</v>
          </cell>
          <cell r="G8">
            <v>621.977124</v>
          </cell>
          <cell r="H8">
            <v>0</v>
          </cell>
        </row>
        <row r="9">
          <cell r="F9">
            <v>511.02496638399998</v>
          </cell>
          <cell r="G9">
            <v>621.977124</v>
          </cell>
          <cell r="H9">
            <v>0</v>
          </cell>
        </row>
        <row r="10">
          <cell r="F10">
            <v>511.02496638399998</v>
          </cell>
          <cell r="G10">
            <v>621.977124</v>
          </cell>
          <cell r="H10">
            <v>0</v>
          </cell>
        </row>
        <row r="11">
          <cell r="F11">
            <v>511.02496638399998</v>
          </cell>
          <cell r="G11">
            <v>621.977124</v>
          </cell>
          <cell r="H11">
            <v>0</v>
          </cell>
        </row>
        <row r="12">
          <cell r="F12">
            <v>511.02496638399998</v>
          </cell>
          <cell r="G12">
            <v>621.977124</v>
          </cell>
          <cell r="H12">
            <v>0</v>
          </cell>
        </row>
        <row r="13">
          <cell r="F13">
            <v>511.02496638399998</v>
          </cell>
          <cell r="G13">
            <v>621.977124</v>
          </cell>
          <cell r="H13">
            <v>0</v>
          </cell>
        </row>
        <row r="14">
          <cell r="F14">
            <v>511.02496638399998</v>
          </cell>
          <cell r="G14">
            <v>621.977124</v>
          </cell>
          <cell r="H14">
            <v>0</v>
          </cell>
        </row>
        <row r="15">
          <cell r="F15">
            <v>511.02496638399998</v>
          </cell>
          <cell r="G15">
            <v>621.977124</v>
          </cell>
          <cell r="H15">
            <v>0</v>
          </cell>
        </row>
        <row r="16">
          <cell r="F16">
            <v>511.02496638399998</v>
          </cell>
          <cell r="G16">
            <v>621.977124</v>
          </cell>
          <cell r="H16">
            <v>0</v>
          </cell>
        </row>
        <row r="17">
          <cell r="F17">
            <v>511.02496638399998</v>
          </cell>
          <cell r="G17">
            <v>621.977124</v>
          </cell>
          <cell r="H17">
            <v>0</v>
          </cell>
        </row>
        <row r="18">
          <cell r="F18">
            <v>511.02496638399998</v>
          </cell>
          <cell r="G18">
            <v>621.977124</v>
          </cell>
          <cell r="H18">
            <v>0</v>
          </cell>
        </row>
        <row r="19">
          <cell r="F19">
            <v>511.02496638399998</v>
          </cell>
          <cell r="G19">
            <v>621.977124</v>
          </cell>
          <cell r="H19">
            <v>0</v>
          </cell>
        </row>
        <row r="20">
          <cell r="F20">
            <v>511.02496638399998</v>
          </cell>
          <cell r="G20">
            <v>621.977124</v>
          </cell>
          <cell r="H20">
            <v>0</v>
          </cell>
        </row>
        <row r="21">
          <cell r="F21">
            <v>511.02496638399998</v>
          </cell>
          <cell r="G21">
            <v>621.977124</v>
          </cell>
          <cell r="H21">
            <v>0</v>
          </cell>
        </row>
        <row r="22">
          <cell r="F22">
            <v>511.02496638399998</v>
          </cell>
          <cell r="G22">
            <v>621.977124</v>
          </cell>
          <cell r="H22">
            <v>0</v>
          </cell>
        </row>
        <row r="23">
          <cell r="F23">
            <v>511.02496638399998</v>
          </cell>
          <cell r="G23">
            <v>621.977124</v>
          </cell>
          <cell r="H23">
            <v>0</v>
          </cell>
        </row>
        <row r="24">
          <cell r="F24">
            <v>511.02496638399998</v>
          </cell>
          <cell r="G24">
            <v>621.977124</v>
          </cell>
          <cell r="H24">
            <v>0</v>
          </cell>
        </row>
        <row r="25">
          <cell r="F25">
            <v>511.02496638399998</v>
          </cell>
          <cell r="G25">
            <v>621.977124</v>
          </cell>
          <cell r="H25">
            <v>0</v>
          </cell>
        </row>
        <row r="26">
          <cell r="F26">
            <v>511.02496638399998</v>
          </cell>
          <cell r="G26">
            <v>621.977124</v>
          </cell>
          <cell r="H26">
            <v>0</v>
          </cell>
        </row>
        <row r="27">
          <cell r="F27">
            <v>511.02496638399998</v>
          </cell>
          <cell r="G27">
            <v>621.977124</v>
          </cell>
          <cell r="H27">
            <v>0</v>
          </cell>
        </row>
        <row r="28">
          <cell r="F28">
            <v>511.02496638399998</v>
          </cell>
          <cell r="G28">
            <v>621.977124</v>
          </cell>
          <cell r="H28">
            <v>0</v>
          </cell>
        </row>
        <row r="29">
          <cell r="F29">
            <v>511.02496638399998</v>
          </cell>
          <cell r="G29">
            <v>621.977124</v>
          </cell>
          <cell r="H29">
            <v>0</v>
          </cell>
        </row>
        <row r="30">
          <cell r="F30">
            <v>511.02496638399998</v>
          </cell>
          <cell r="G30">
            <v>621.977124</v>
          </cell>
          <cell r="H30">
            <v>0</v>
          </cell>
        </row>
        <row r="31">
          <cell r="F31">
            <v>509.30496638399995</v>
          </cell>
          <cell r="G31">
            <v>621.977124</v>
          </cell>
          <cell r="H31">
            <v>0</v>
          </cell>
        </row>
        <row r="32">
          <cell r="F32">
            <v>509.30496638399995</v>
          </cell>
          <cell r="G32">
            <v>621.977124</v>
          </cell>
          <cell r="H32">
            <v>0</v>
          </cell>
        </row>
        <row r="33">
          <cell r="F33">
            <v>500.6149663839999</v>
          </cell>
          <cell r="G33">
            <v>621.977124</v>
          </cell>
          <cell r="H33">
            <v>0</v>
          </cell>
        </row>
        <row r="34">
          <cell r="F34">
            <v>480.27727638399995</v>
          </cell>
          <cell r="G34">
            <v>617.21481400000005</v>
          </cell>
          <cell r="H34">
            <v>0</v>
          </cell>
        </row>
        <row r="35">
          <cell r="F35">
            <v>480.27727638399995</v>
          </cell>
          <cell r="G35">
            <v>617.21481400000005</v>
          </cell>
          <cell r="H35">
            <v>0</v>
          </cell>
        </row>
        <row r="36">
          <cell r="F36">
            <v>480.27727638399995</v>
          </cell>
          <cell r="G36">
            <v>617.21481400000005</v>
          </cell>
          <cell r="H36">
            <v>0</v>
          </cell>
        </row>
        <row r="37">
          <cell r="F37">
            <v>480.27727638399995</v>
          </cell>
          <cell r="G37">
            <v>617.21481400000005</v>
          </cell>
          <cell r="H37">
            <v>0</v>
          </cell>
        </row>
        <row r="38">
          <cell r="F38">
            <v>480.27727638399995</v>
          </cell>
          <cell r="G38">
            <v>617.21481400000005</v>
          </cell>
          <cell r="H38">
            <v>0</v>
          </cell>
        </row>
        <row r="39">
          <cell r="F39">
            <v>473.5772763839999</v>
          </cell>
          <cell r="G39">
            <v>617.21481400000005</v>
          </cell>
          <cell r="H39">
            <v>0</v>
          </cell>
        </row>
        <row r="40">
          <cell r="F40">
            <v>477.27727638399995</v>
          </cell>
          <cell r="G40">
            <v>617.21481400000005</v>
          </cell>
          <cell r="H40">
            <v>0</v>
          </cell>
        </row>
        <row r="41">
          <cell r="F41">
            <v>480.87727638400008</v>
          </cell>
          <cell r="G41">
            <v>617.21481400000005</v>
          </cell>
          <cell r="H41">
            <v>0</v>
          </cell>
        </row>
        <row r="42">
          <cell r="F42">
            <v>530.0772763839999</v>
          </cell>
          <cell r="G42">
            <v>617.21481400000005</v>
          </cell>
          <cell r="H42">
            <v>0</v>
          </cell>
        </row>
        <row r="43">
          <cell r="F43">
            <v>530.0772763839999</v>
          </cell>
          <cell r="G43">
            <v>617.21481400000005</v>
          </cell>
          <cell r="H43">
            <v>0</v>
          </cell>
        </row>
        <row r="44">
          <cell r="F44">
            <v>530.0772763839999</v>
          </cell>
          <cell r="G44">
            <v>617.21481400000005</v>
          </cell>
          <cell r="H44">
            <v>0</v>
          </cell>
        </row>
        <row r="45">
          <cell r="F45">
            <v>540.48727638399998</v>
          </cell>
          <cell r="G45">
            <v>617.21481400000005</v>
          </cell>
          <cell r="H45">
            <v>0</v>
          </cell>
        </row>
        <row r="46">
          <cell r="F46">
            <v>540.48727638399998</v>
          </cell>
          <cell r="G46">
            <v>617.21481400000005</v>
          </cell>
          <cell r="H46">
            <v>0</v>
          </cell>
        </row>
        <row r="47">
          <cell r="F47">
            <v>540.48727638399998</v>
          </cell>
          <cell r="G47">
            <v>617.21481400000005</v>
          </cell>
          <cell r="H47">
            <v>0</v>
          </cell>
        </row>
        <row r="48">
          <cell r="F48">
            <v>491.28727638399994</v>
          </cell>
          <cell r="G48">
            <v>617.21481400000005</v>
          </cell>
          <cell r="H48">
            <v>0</v>
          </cell>
        </row>
        <row r="49">
          <cell r="F49">
            <v>479.68727638400003</v>
          </cell>
          <cell r="G49">
            <v>617.21481400000005</v>
          </cell>
          <cell r="H49">
            <v>0</v>
          </cell>
        </row>
        <row r="50">
          <cell r="F50">
            <v>479.68727638400003</v>
          </cell>
          <cell r="G50">
            <v>617.21481400000005</v>
          </cell>
          <cell r="H50">
            <v>0</v>
          </cell>
        </row>
        <row r="51">
          <cell r="F51">
            <v>479.68727638400003</v>
          </cell>
          <cell r="G51">
            <v>617.21481400000005</v>
          </cell>
          <cell r="H51">
            <v>0</v>
          </cell>
        </row>
        <row r="52">
          <cell r="F52">
            <v>479.68727638400003</v>
          </cell>
          <cell r="G52">
            <v>617.21481400000005</v>
          </cell>
          <cell r="H52">
            <v>0</v>
          </cell>
        </row>
        <row r="53">
          <cell r="F53">
            <v>491.28727638399994</v>
          </cell>
          <cell r="G53">
            <v>617.21481400000005</v>
          </cell>
          <cell r="H53">
            <v>0</v>
          </cell>
        </row>
        <row r="54">
          <cell r="F54">
            <v>491.28727638399994</v>
          </cell>
          <cell r="G54">
            <v>617.21481400000005</v>
          </cell>
          <cell r="H54">
            <v>0</v>
          </cell>
        </row>
        <row r="55">
          <cell r="F55">
            <v>491.28727638399994</v>
          </cell>
          <cell r="G55">
            <v>617.21481400000005</v>
          </cell>
          <cell r="H55">
            <v>0</v>
          </cell>
        </row>
        <row r="56">
          <cell r="F56">
            <v>491.28727638399994</v>
          </cell>
          <cell r="G56">
            <v>617.21481400000005</v>
          </cell>
          <cell r="H56">
            <v>0</v>
          </cell>
        </row>
        <row r="57">
          <cell r="F57">
            <v>476.58727638399989</v>
          </cell>
          <cell r="G57">
            <v>617.21481400000005</v>
          </cell>
          <cell r="H57">
            <v>0</v>
          </cell>
        </row>
        <row r="58">
          <cell r="F58">
            <v>476.58727638399989</v>
          </cell>
          <cell r="G58">
            <v>617.21481400000005</v>
          </cell>
          <cell r="H58">
            <v>0</v>
          </cell>
        </row>
        <row r="59">
          <cell r="F59">
            <v>476.58727638399989</v>
          </cell>
          <cell r="G59">
            <v>617.21481400000005</v>
          </cell>
          <cell r="H59">
            <v>0</v>
          </cell>
        </row>
        <row r="60">
          <cell r="F60">
            <v>476.58727638399989</v>
          </cell>
          <cell r="G60">
            <v>617.21481400000005</v>
          </cell>
          <cell r="H60">
            <v>0</v>
          </cell>
        </row>
        <row r="61">
          <cell r="F61">
            <v>476.58727638399989</v>
          </cell>
          <cell r="G61">
            <v>617.21481400000005</v>
          </cell>
          <cell r="H61">
            <v>0</v>
          </cell>
        </row>
        <row r="62">
          <cell r="F62">
            <v>476.58727638399989</v>
          </cell>
          <cell r="G62">
            <v>617.21481400000005</v>
          </cell>
          <cell r="H62">
            <v>0</v>
          </cell>
        </row>
        <row r="63">
          <cell r="F63">
            <v>476.58727638399989</v>
          </cell>
          <cell r="G63">
            <v>617.21481400000005</v>
          </cell>
          <cell r="H63">
            <v>0</v>
          </cell>
        </row>
        <row r="64">
          <cell r="F64">
            <v>476.58727638399989</v>
          </cell>
          <cell r="G64">
            <v>617.21481400000005</v>
          </cell>
          <cell r="H64">
            <v>0</v>
          </cell>
        </row>
        <row r="65">
          <cell r="F65">
            <v>476.58727638399989</v>
          </cell>
          <cell r="G65">
            <v>617.21481400000005</v>
          </cell>
          <cell r="H65">
            <v>0</v>
          </cell>
        </row>
        <row r="66">
          <cell r="F66">
            <v>476.58727638399989</v>
          </cell>
          <cell r="G66">
            <v>617.21481400000005</v>
          </cell>
          <cell r="H66">
            <v>0</v>
          </cell>
        </row>
        <row r="67">
          <cell r="F67">
            <v>476.58727638399989</v>
          </cell>
          <cell r="G67">
            <v>617.21481400000005</v>
          </cell>
          <cell r="H67">
            <v>0</v>
          </cell>
        </row>
        <row r="68">
          <cell r="F68">
            <v>476.58727638399989</v>
          </cell>
          <cell r="G68">
            <v>617.21481400000005</v>
          </cell>
          <cell r="H68">
            <v>0</v>
          </cell>
        </row>
        <row r="69">
          <cell r="F69">
            <v>476.58727638399989</v>
          </cell>
          <cell r="G69">
            <v>617.21481400000005</v>
          </cell>
          <cell r="H69">
            <v>0</v>
          </cell>
        </row>
        <row r="70">
          <cell r="F70">
            <v>476.58727638399989</v>
          </cell>
          <cell r="G70">
            <v>617.21481400000005</v>
          </cell>
          <cell r="H70">
            <v>0</v>
          </cell>
        </row>
        <row r="71">
          <cell r="F71">
            <v>479.90975638400005</v>
          </cell>
          <cell r="G71">
            <v>617.99233400000003</v>
          </cell>
          <cell r="H71">
            <v>0</v>
          </cell>
        </row>
        <row r="72">
          <cell r="F72">
            <v>479.90975638400005</v>
          </cell>
          <cell r="G72">
            <v>617.99233400000003</v>
          </cell>
          <cell r="H72">
            <v>0</v>
          </cell>
        </row>
        <row r="73">
          <cell r="F73">
            <v>479.90975638400005</v>
          </cell>
          <cell r="G73">
            <v>617.99233400000003</v>
          </cell>
          <cell r="H73">
            <v>0</v>
          </cell>
        </row>
        <row r="74">
          <cell r="F74">
            <v>479.90975638400005</v>
          </cell>
          <cell r="G74">
            <v>617.99233400000003</v>
          </cell>
          <cell r="H74">
            <v>0</v>
          </cell>
        </row>
        <row r="75">
          <cell r="F75">
            <v>497.02496638399998</v>
          </cell>
          <cell r="G75">
            <v>621.977124</v>
          </cell>
          <cell r="H75">
            <v>0</v>
          </cell>
        </row>
        <row r="76">
          <cell r="F76">
            <v>497.02496638399998</v>
          </cell>
          <cell r="G76">
            <v>621.977124</v>
          </cell>
          <cell r="H76">
            <v>0</v>
          </cell>
        </row>
        <row r="77">
          <cell r="F77">
            <v>497.02496638399998</v>
          </cell>
          <cell r="G77">
            <v>621.977124</v>
          </cell>
          <cell r="H77">
            <v>0</v>
          </cell>
        </row>
        <row r="78">
          <cell r="F78">
            <v>497.02496638399998</v>
          </cell>
          <cell r="G78">
            <v>621.977124</v>
          </cell>
          <cell r="H78">
            <v>0</v>
          </cell>
        </row>
        <row r="79">
          <cell r="F79">
            <v>500.12496638399989</v>
          </cell>
          <cell r="G79">
            <v>621.977124</v>
          </cell>
          <cell r="H79">
            <v>0</v>
          </cell>
        </row>
        <row r="80">
          <cell r="F80">
            <v>501.92496638399984</v>
          </cell>
          <cell r="G80">
            <v>621.977124</v>
          </cell>
          <cell r="H80">
            <v>0</v>
          </cell>
        </row>
        <row r="81">
          <cell r="F81">
            <v>511.72496638400003</v>
          </cell>
          <cell r="G81">
            <v>621.977124</v>
          </cell>
          <cell r="H81">
            <v>0</v>
          </cell>
        </row>
        <row r="82">
          <cell r="F82">
            <v>515.42496638399984</v>
          </cell>
          <cell r="G82">
            <v>621.977124</v>
          </cell>
          <cell r="H82">
            <v>0</v>
          </cell>
        </row>
        <row r="83">
          <cell r="F83">
            <v>566.9145433839999</v>
          </cell>
          <cell r="G83">
            <v>629.91754700000001</v>
          </cell>
          <cell r="H83">
            <v>0</v>
          </cell>
        </row>
        <row r="84">
          <cell r="F84">
            <v>566.9145433839999</v>
          </cell>
          <cell r="G84">
            <v>629.91754700000001</v>
          </cell>
          <cell r="H84">
            <v>0</v>
          </cell>
        </row>
        <row r="85">
          <cell r="F85">
            <v>566.9145433839999</v>
          </cell>
          <cell r="G85">
            <v>629.91754700000001</v>
          </cell>
          <cell r="H85">
            <v>0</v>
          </cell>
        </row>
        <row r="86">
          <cell r="F86">
            <v>566.9145433839999</v>
          </cell>
          <cell r="G86">
            <v>629.91754700000001</v>
          </cell>
          <cell r="H86">
            <v>0</v>
          </cell>
        </row>
        <row r="87">
          <cell r="F87">
            <v>566.9145433839999</v>
          </cell>
          <cell r="G87">
            <v>629.91754700000001</v>
          </cell>
          <cell r="H87">
            <v>0</v>
          </cell>
        </row>
        <row r="88">
          <cell r="F88">
            <v>566.9145433839999</v>
          </cell>
          <cell r="G88">
            <v>629.91754700000001</v>
          </cell>
          <cell r="H88">
            <v>0</v>
          </cell>
        </row>
        <row r="89">
          <cell r="F89">
            <v>511.72496638400003</v>
          </cell>
          <cell r="G89">
            <v>621.977124</v>
          </cell>
          <cell r="H89">
            <v>0</v>
          </cell>
        </row>
        <row r="90">
          <cell r="F90">
            <v>511.72496638400003</v>
          </cell>
          <cell r="G90">
            <v>621.977124</v>
          </cell>
          <cell r="H90">
            <v>0</v>
          </cell>
        </row>
        <row r="91">
          <cell r="F91">
            <v>511.72496638400003</v>
          </cell>
          <cell r="G91">
            <v>621.977124</v>
          </cell>
          <cell r="H91">
            <v>0</v>
          </cell>
        </row>
        <row r="92">
          <cell r="F92">
            <v>511.72496638400003</v>
          </cell>
          <cell r="G92">
            <v>621.977124</v>
          </cell>
          <cell r="H92">
            <v>0</v>
          </cell>
        </row>
        <row r="93">
          <cell r="F93">
            <v>517.71454338400008</v>
          </cell>
          <cell r="G93">
            <v>629.91754700000001</v>
          </cell>
          <cell r="H93">
            <v>0</v>
          </cell>
        </row>
        <row r="94">
          <cell r="F94">
            <v>517.71454338400008</v>
          </cell>
          <cell r="G94">
            <v>629.91754700000001</v>
          </cell>
          <cell r="H94">
            <v>0</v>
          </cell>
        </row>
        <row r="95">
          <cell r="F95">
            <v>517.71454338400008</v>
          </cell>
          <cell r="G95">
            <v>629.91754700000001</v>
          </cell>
          <cell r="H95">
            <v>0</v>
          </cell>
        </row>
        <row r="96">
          <cell r="F96">
            <v>517.71454338400008</v>
          </cell>
          <cell r="G96">
            <v>629.91754700000001</v>
          </cell>
          <cell r="H96">
            <v>0</v>
          </cell>
        </row>
        <row r="97">
          <cell r="F97">
            <v>517.71454338400008</v>
          </cell>
          <cell r="G97">
            <v>629.91754700000001</v>
          </cell>
          <cell r="H97">
            <v>0</v>
          </cell>
        </row>
        <row r="98">
          <cell r="F98">
            <v>517.71454338400008</v>
          </cell>
          <cell r="G98">
            <v>629.91754700000001</v>
          </cell>
          <cell r="H98">
            <v>0</v>
          </cell>
        </row>
        <row r="99">
          <cell r="F99">
            <v>511.72496638400003</v>
          </cell>
          <cell r="G99">
            <v>621.977124</v>
          </cell>
          <cell r="H99">
            <v>0</v>
          </cell>
        </row>
        <row r="100">
          <cell r="F100">
            <v>511.72496638400003</v>
          </cell>
          <cell r="G100">
            <v>621.977124</v>
          </cell>
          <cell r="H100">
            <v>0</v>
          </cell>
        </row>
      </sheetData>
      <sheetData sheetId="14"/>
      <sheetData sheetId="15">
        <row r="9">
          <cell r="BW9">
            <v>1481.020489</v>
          </cell>
        </row>
        <row r="10">
          <cell r="BW10">
            <v>1481.020489</v>
          </cell>
        </row>
        <row r="11">
          <cell r="BW11">
            <v>1481.020489</v>
          </cell>
        </row>
        <row r="12">
          <cell r="BW12">
            <v>1479.6882089999999</v>
          </cell>
        </row>
        <row r="13">
          <cell r="BW13">
            <v>1456.3984720000003</v>
          </cell>
        </row>
        <row r="14">
          <cell r="BW14">
            <v>1456.3984720000003</v>
          </cell>
        </row>
        <row r="15">
          <cell r="BW15">
            <v>1457.660484</v>
          </cell>
        </row>
        <row r="16">
          <cell r="BW16">
            <v>1456.3984720000003</v>
          </cell>
        </row>
        <row r="17">
          <cell r="BW17">
            <v>1442.7131240000003</v>
          </cell>
        </row>
        <row r="18">
          <cell r="BW18">
            <v>1434.5374620000002</v>
          </cell>
        </row>
        <row r="19">
          <cell r="BW19">
            <v>1434.5374620000002</v>
          </cell>
        </row>
        <row r="20">
          <cell r="BW20">
            <v>1434.5374620000002</v>
          </cell>
        </row>
        <row r="21">
          <cell r="BW21">
            <v>1433.6748030000003</v>
          </cell>
        </row>
        <row r="22">
          <cell r="BW22">
            <v>1434.9368150000003</v>
          </cell>
        </row>
        <row r="23">
          <cell r="BW23">
            <v>1433.6748030000003</v>
          </cell>
        </row>
        <row r="24">
          <cell r="BW24">
            <v>1433.6748030000003</v>
          </cell>
        </row>
        <row r="25">
          <cell r="BW25">
            <v>1433.6748030000003</v>
          </cell>
        </row>
        <row r="26">
          <cell r="BW26">
            <v>1433.6748030000003</v>
          </cell>
        </row>
        <row r="27">
          <cell r="BW27">
            <v>1433.6748030000003</v>
          </cell>
        </row>
        <row r="28">
          <cell r="BW28">
            <v>1433.6748030000003</v>
          </cell>
        </row>
        <row r="29">
          <cell r="BW29">
            <v>1432.1603750000004</v>
          </cell>
        </row>
        <row r="30">
          <cell r="BW30">
            <v>1430.8983630000002</v>
          </cell>
        </row>
        <row r="31">
          <cell r="BW31">
            <v>1430.9183630000002</v>
          </cell>
        </row>
        <row r="32">
          <cell r="BW32">
            <v>1431.0583630000003</v>
          </cell>
        </row>
        <row r="33">
          <cell r="BW33">
            <v>1439.5640260000002</v>
          </cell>
        </row>
        <row r="34">
          <cell r="BW34">
            <v>1440.1340260000002</v>
          </cell>
        </row>
        <row r="35">
          <cell r="BW35">
            <v>1440.8440260000002</v>
          </cell>
        </row>
        <row r="36">
          <cell r="BW36">
            <v>1442.8617110000002</v>
          </cell>
        </row>
        <row r="37">
          <cell r="BW37">
            <v>1442.6993840000002</v>
          </cell>
        </row>
        <row r="38">
          <cell r="BW38">
            <v>1418.172652</v>
          </cell>
        </row>
        <row r="39">
          <cell r="BW39">
            <v>1419.4626519999999</v>
          </cell>
        </row>
        <row r="40">
          <cell r="BW40">
            <v>1420.9726519999999</v>
          </cell>
        </row>
        <row r="41">
          <cell r="BW41">
            <v>1422.516979</v>
          </cell>
        </row>
        <row r="42">
          <cell r="BW42">
            <v>1423.8667280000004</v>
          </cell>
        </row>
        <row r="43">
          <cell r="BW43">
            <v>1419.4853279999998</v>
          </cell>
        </row>
        <row r="44">
          <cell r="BW44">
            <v>1423.4680530000001</v>
          </cell>
        </row>
        <row r="45">
          <cell r="BW45">
            <v>1427.1313480000003</v>
          </cell>
        </row>
        <row r="46">
          <cell r="BW46">
            <v>1478.870148</v>
          </cell>
        </row>
        <row r="47">
          <cell r="BW47">
            <v>1481.2012610000002</v>
          </cell>
        </row>
        <row r="48">
          <cell r="BW48">
            <v>1482.0212610000001</v>
          </cell>
        </row>
        <row r="49">
          <cell r="BW49">
            <v>1484.0612609999998</v>
          </cell>
        </row>
        <row r="50">
          <cell r="BW50">
            <v>1486.5689460000001</v>
          </cell>
        </row>
        <row r="51">
          <cell r="BW51">
            <v>1483.8555880000004</v>
          </cell>
        </row>
        <row r="52">
          <cell r="BW52">
            <v>1433.9424610000001</v>
          </cell>
        </row>
        <row r="53">
          <cell r="BW53">
            <v>1422.5594960000001</v>
          </cell>
        </row>
        <row r="54">
          <cell r="BW54">
            <v>1423.3065329999997</v>
          </cell>
        </row>
        <row r="55">
          <cell r="BW55">
            <v>1423.1265329999999</v>
          </cell>
        </row>
        <row r="56">
          <cell r="BW56">
            <v>1423.2865329999997</v>
          </cell>
        </row>
        <row r="57">
          <cell r="BW57">
            <v>1436.8358370000001</v>
          </cell>
        </row>
        <row r="58">
          <cell r="BW58">
            <v>1436.6881519999999</v>
          </cell>
        </row>
        <row r="59">
          <cell r="BW59">
            <v>1436.338152</v>
          </cell>
        </row>
        <row r="60">
          <cell r="BW60">
            <v>1436.3981520000002</v>
          </cell>
        </row>
        <row r="61">
          <cell r="BW61">
            <v>1415.5480869999999</v>
          </cell>
        </row>
        <row r="62">
          <cell r="BW62">
            <v>1415.1380869999998</v>
          </cell>
        </row>
        <row r="63">
          <cell r="BW63">
            <v>1414.3580869999998</v>
          </cell>
        </row>
        <row r="64">
          <cell r="BW64">
            <v>1413.4880869999997</v>
          </cell>
        </row>
        <row r="65">
          <cell r="BW65">
            <v>1412.5980869999999</v>
          </cell>
        </row>
        <row r="66">
          <cell r="BW66">
            <v>1412.1680869999998</v>
          </cell>
        </row>
        <row r="67">
          <cell r="BW67">
            <v>1411.6551260000001</v>
          </cell>
        </row>
        <row r="68">
          <cell r="BW68">
            <v>1411.275126</v>
          </cell>
        </row>
        <row r="69">
          <cell r="BW69">
            <v>1410.4264719999999</v>
          </cell>
        </row>
        <row r="70">
          <cell r="BW70">
            <v>1408.6364719999999</v>
          </cell>
        </row>
        <row r="71">
          <cell r="BW71">
            <v>1407.556472</v>
          </cell>
        </row>
        <row r="72">
          <cell r="BW72">
            <v>1406.1864719999999</v>
          </cell>
        </row>
        <row r="73">
          <cell r="BW73">
            <v>1405.0507989999999</v>
          </cell>
        </row>
        <row r="74">
          <cell r="BW74">
            <v>1403.986472</v>
          </cell>
        </row>
        <row r="75">
          <cell r="BW75">
            <v>1406.686052</v>
          </cell>
        </row>
        <row r="76">
          <cell r="BW76">
            <v>1405.3460520000001</v>
          </cell>
        </row>
        <row r="77">
          <cell r="BW77">
            <v>1404.494938</v>
          </cell>
        </row>
        <row r="78">
          <cell r="BW78">
            <v>1402.344938</v>
          </cell>
        </row>
        <row r="79">
          <cell r="BW79">
            <v>1422.5273930000001</v>
          </cell>
        </row>
        <row r="80">
          <cell r="BW80">
            <v>1421.357393</v>
          </cell>
        </row>
        <row r="81">
          <cell r="BW81">
            <v>1420.51172</v>
          </cell>
        </row>
        <row r="82">
          <cell r="BW82">
            <v>1420.7804330000001</v>
          </cell>
        </row>
        <row r="83">
          <cell r="BW83">
            <v>1429.0787759999998</v>
          </cell>
        </row>
        <row r="84">
          <cell r="BW84">
            <v>1437.9144339999998</v>
          </cell>
        </row>
        <row r="85">
          <cell r="BW85">
            <v>1457.337008</v>
          </cell>
        </row>
        <row r="86">
          <cell r="BW86">
            <v>1462.4596980000001</v>
          </cell>
        </row>
        <row r="87">
          <cell r="BW87">
            <v>1535.9513670000001</v>
          </cell>
        </row>
        <row r="88">
          <cell r="BW88">
            <v>1535.9513670000001</v>
          </cell>
        </row>
        <row r="89">
          <cell r="BW89">
            <v>1536.0956940000001</v>
          </cell>
        </row>
        <row r="90">
          <cell r="BW90">
            <v>1535.9513670000001</v>
          </cell>
        </row>
        <row r="91">
          <cell r="BW91">
            <v>1535.9395169999998</v>
          </cell>
        </row>
        <row r="92">
          <cell r="BW92">
            <v>1535.9395169999998</v>
          </cell>
        </row>
        <row r="93">
          <cell r="BW93">
            <v>1458.7320800000002</v>
          </cell>
        </row>
        <row r="94">
          <cell r="BW94">
            <v>1458.7320800000002</v>
          </cell>
        </row>
        <row r="95">
          <cell r="BW95">
            <v>1458.7320800000002</v>
          </cell>
        </row>
        <row r="96">
          <cell r="BW96">
            <v>1458.7320800000002</v>
          </cell>
        </row>
        <row r="97">
          <cell r="BW97">
            <v>1485.619686</v>
          </cell>
        </row>
        <row r="98">
          <cell r="BW98">
            <v>1485.475359</v>
          </cell>
        </row>
        <row r="99">
          <cell r="BW99">
            <v>1485.475359</v>
          </cell>
        </row>
        <row r="100">
          <cell r="BW100">
            <v>1485.475359</v>
          </cell>
        </row>
        <row r="101">
          <cell r="BW101">
            <v>1485.475359</v>
          </cell>
        </row>
        <row r="102">
          <cell r="BW102">
            <v>1485.475359</v>
          </cell>
        </row>
        <row r="103">
          <cell r="BW103">
            <v>1460.1940129999998</v>
          </cell>
        </row>
        <row r="104">
          <cell r="BW104">
            <v>1456.0675190000002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16</v>
          </cell>
        </row>
        <row r="18">
          <cell r="B18">
            <v>120</v>
          </cell>
          <cell r="C18">
            <v>130</v>
          </cell>
          <cell r="D18">
            <v>66</v>
          </cell>
          <cell r="E18">
            <v>0</v>
          </cell>
          <cell r="F18">
            <v>6</v>
          </cell>
          <cell r="G18">
            <v>5</v>
          </cell>
          <cell r="H18">
            <v>12</v>
          </cell>
          <cell r="I18">
            <v>7</v>
          </cell>
          <cell r="J18">
            <v>6</v>
          </cell>
          <cell r="K18">
            <v>8</v>
          </cell>
          <cell r="M18">
            <v>1.5</v>
          </cell>
          <cell r="N18">
            <v>55</v>
          </cell>
          <cell r="P18">
            <v>7.57</v>
          </cell>
          <cell r="T18">
            <v>330</v>
          </cell>
          <cell r="U18">
            <v>96</v>
          </cell>
          <cell r="V18">
            <v>22.66</v>
          </cell>
          <cell r="W18">
            <v>2.5</v>
          </cell>
          <cell r="X18">
            <v>35.861190000000001</v>
          </cell>
          <cell r="Y18">
            <v>7.5</v>
          </cell>
          <cell r="Z18">
            <v>3</v>
          </cell>
          <cell r="AA18">
            <v>6</v>
          </cell>
          <cell r="AB18">
            <v>204</v>
          </cell>
          <cell r="AC18">
            <v>113.51</v>
          </cell>
          <cell r="AD18">
            <v>25.19</v>
          </cell>
        </row>
        <row r="19">
          <cell r="B19">
            <v>120</v>
          </cell>
          <cell r="C19">
            <v>130</v>
          </cell>
          <cell r="D19">
            <v>66</v>
          </cell>
          <cell r="E19">
            <v>0</v>
          </cell>
          <cell r="F19">
            <v>6</v>
          </cell>
          <cell r="G19">
            <v>5</v>
          </cell>
          <cell r="H19">
            <v>12</v>
          </cell>
          <cell r="I19">
            <v>7</v>
          </cell>
          <cell r="J19">
            <v>6</v>
          </cell>
          <cell r="K19">
            <v>8</v>
          </cell>
          <cell r="M19">
            <v>1.5</v>
          </cell>
          <cell r="N19">
            <v>55</v>
          </cell>
          <cell r="P19">
            <v>7.57</v>
          </cell>
          <cell r="T19">
            <v>330</v>
          </cell>
          <cell r="U19">
            <v>96</v>
          </cell>
          <cell r="V19">
            <v>22.66</v>
          </cell>
          <cell r="W19">
            <v>2.5</v>
          </cell>
          <cell r="X19">
            <v>35.861190000000001</v>
          </cell>
          <cell r="Y19">
            <v>7.5</v>
          </cell>
          <cell r="Z19">
            <v>3</v>
          </cell>
          <cell r="AA19">
            <v>6</v>
          </cell>
          <cell r="AB19">
            <v>204</v>
          </cell>
          <cell r="AC19">
            <v>113.51</v>
          </cell>
          <cell r="AD19">
            <v>25.19</v>
          </cell>
        </row>
        <row r="20">
          <cell r="B20">
            <v>120</v>
          </cell>
          <cell r="C20">
            <v>130</v>
          </cell>
          <cell r="D20">
            <v>66</v>
          </cell>
          <cell r="E20">
            <v>0</v>
          </cell>
          <cell r="F20">
            <v>6</v>
          </cell>
          <cell r="G20">
            <v>5</v>
          </cell>
          <cell r="H20">
            <v>12</v>
          </cell>
          <cell r="I20">
            <v>7</v>
          </cell>
          <cell r="J20">
            <v>6</v>
          </cell>
          <cell r="K20">
            <v>8</v>
          </cell>
          <cell r="M20">
            <v>1.5</v>
          </cell>
          <cell r="N20">
            <v>55</v>
          </cell>
          <cell r="P20">
            <v>7.57</v>
          </cell>
          <cell r="T20">
            <v>330</v>
          </cell>
          <cell r="U20">
            <v>96</v>
          </cell>
          <cell r="V20">
            <v>22.66</v>
          </cell>
          <cell r="W20">
            <v>2.5</v>
          </cell>
          <cell r="X20">
            <v>35.861190000000001</v>
          </cell>
          <cell r="Y20">
            <v>7.5</v>
          </cell>
          <cell r="Z20">
            <v>3</v>
          </cell>
          <cell r="AA20">
            <v>6</v>
          </cell>
          <cell r="AB20">
            <v>204</v>
          </cell>
          <cell r="AC20">
            <v>113.51</v>
          </cell>
          <cell r="AD20">
            <v>25.19</v>
          </cell>
        </row>
        <row r="21">
          <cell r="B21">
            <v>120</v>
          </cell>
          <cell r="C21">
            <v>130</v>
          </cell>
          <cell r="D21">
            <v>66</v>
          </cell>
          <cell r="E21">
            <v>0</v>
          </cell>
          <cell r="F21">
            <v>6</v>
          </cell>
          <cell r="G21">
            <v>5</v>
          </cell>
          <cell r="H21">
            <v>12</v>
          </cell>
          <cell r="I21">
            <v>7</v>
          </cell>
          <cell r="J21">
            <v>6</v>
          </cell>
          <cell r="K21">
            <v>8</v>
          </cell>
          <cell r="M21">
            <v>1.5</v>
          </cell>
          <cell r="N21">
            <v>55</v>
          </cell>
          <cell r="P21">
            <v>7.57</v>
          </cell>
          <cell r="T21">
            <v>330</v>
          </cell>
          <cell r="U21">
            <v>96</v>
          </cell>
          <cell r="V21">
            <v>22.66</v>
          </cell>
          <cell r="W21">
            <v>2.5</v>
          </cell>
          <cell r="X21">
            <v>35.861190000000001</v>
          </cell>
          <cell r="Y21">
            <v>7.5</v>
          </cell>
          <cell r="Z21">
            <v>3</v>
          </cell>
          <cell r="AA21">
            <v>6</v>
          </cell>
          <cell r="AB21">
            <v>204</v>
          </cell>
          <cell r="AC21">
            <v>113.51</v>
          </cell>
          <cell r="AD21">
            <v>25.19</v>
          </cell>
        </row>
        <row r="22">
          <cell r="B22">
            <v>120</v>
          </cell>
          <cell r="C22">
            <v>130</v>
          </cell>
          <cell r="D22">
            <v>66</v>
          </cell>
          <cell r="E22">
            <v>0</v>
          </cell>
          <cell r="F22">
            <v>6</v>
          </cell>
          <cell r="G22">
            <v>5</v>
          </cell>
          <cell r="H22">
            <v>12</v>
          </cell>
          <cell r="I22">
            <v>7</v>
          </cell>
          <cell r="J22">
            <v>6</v>
          </cell>
          <cell r="K22">
            <v>8</v>
          </cell>
          <cell r="M22">
            <v>1.5</v>
          </cell>
          <cell r="N22">
            <v>55</v>
          </cell>
          <cell r="P22">
            <v>7.57</v>
          </cell>
          <cell r="T22">
            <v>330</v>
          </cell>
          <cell r="U22">
            <v>96</v>
          </cell>
          <cell r="V22">
            <v>21.67</v>
          </cell>
          <cell r="W22">
            <v>2.5</v>
          </cell>
          <cell r="X22">
            <v>35.861190000000001</v>
          </cell>
          <cell r="Y22">
            <v>7.5</v>
          </cell>
          <cell r="Z22">
            <v>3</v>
          </cell>
          <cell r="AA22">
            <v>6</v>
          </cell>
          <cell r="AB22">
            <v>204</v>
          </cell>
          <cell r="AC22">
            <v>109.57</v>
          </cell>
          <cell r="AD22">
            <v>25.19</v>
          </cell>
        </row>
        <row r="23">
          <cell r="B23">
            <v>120</v>
          </cell>
          <cell r="C23">
            <v>130</v>
          </cell>
          <cell r="D23">
            <v>66</v>
          </cell>
          <cell r="E23">
            <v>0</v>
          </cell>
          <cell r="F23">
            <v>6</v>
          </cell>
          <cell r="G23">
            <v>5</v>
          </cell>
          <cell r="H23">
            <v>12</v>
          </cell>
          <cell r="I23">
            <v>7</v>
          </cell>
          <cell r="J23">
            <v>6</v>
          </cell>
          <cell r="K23">
            <v>8</v>
          </cell>
          <cell r="M23">
            <v>1.5</v>
          </cell>
          <cell r="N23">
            <v>55</v>
          </cell>
          <cell r="P23">
            <v>7.57</v>
          </cell>
          <cell r="T23">
            <v>330</v>
          </cell>
          <cell r="U23">
            <v>96</v>
          </cell>
          <cell r="V23">
            <v>21.67</v>
          </cell>
          <cell r="W23">
            <v>2.5</v>
          </cell>
          <cell r="X23">
            <v>35.861190000000001</v>
          </cell>
          <cell r="Y23">
            <v>7.5</v>
          </cell>
          <cell r="Z23">
            <v>3</v>
          </cell>
          <cell r="AA23">
            <v>6</v>
          </cell>
          <cell r="AB23">
            <v>204</v>
          </cell>
          <cell r="AC23">
            <v>109.57</v>
          </cell>
          <cell r="AD23">
            <v>25.19</v>
          </cell>
        </row>
        <row r="24">
          <cell r="B24">
            <v>120</v>
          </cell>
          <cell r="C24">
            <v>130</v>
          </cell>
          <cell r="D24">
            <v>66</v>
          </cell>
          <cell r="E24">
            <v>0</v>
          </cell>
          <cell r="F24">
            <v>6</v>
          </cell>
          <cell r="G24">
            <v>5</v>
          </cell>
          <cell r="H24">
            <v>12</v>
          </cell>
          <cell r="I24">
            <v>7</v>
          </cell>
          <cell r="J24">
            <v>6</v>
          </cell>
          <cell r="K24">
            <v>8</v>
          </cell>
          <cell r="M24">
            <v>1.5</v>
          </cell>
          <cell r="N24">
            <v>55</v>
          </cell>
          <cell r="P24">
            <v>7.57</v>
          </cell>
          <cell r="T24">
            <v>330</v>
          </cell>
          <cell r="U24">
            <v>96</v>
          </cell>
          <cell r="V24">
            <v>21.67</v>
          </cell>
          <cell r="W24">
            <v>2.5</v>
          </cell>
          <cell r="X24">
            <v>35.861190000000001</v>
          </cell>
          <cell r="Y24">
            <v>7.5</v>
          </cell>
          <cell r="Z24">
            <v>3</v>
          </cell>
          <cell r="AA24">
            <v>6</v>
          </cell>
          <cell r="AB24">
            <v>204</v>
          </cell>
          <cell r="AC24">
            <v>109.57</v>
          </cell>
          <cell r="AD24">
            <v>25.19</v>
          </cell>
        </row>
        <row r="25">
          <cell r="B25">
            <v>120</v>
          </cell>
          <cell r="C25">
            <v>130</v>
          </cell>
          <cell r="D25">
            <v>66</v>
          </cell>
          <cell r="E25">
            <v>0</v>
          </cell>
          <cell r="F25">
            <v>6</v>
          </cell>
          <cell r="G25">
            <v>5</v>
          </cell>
          <cell r="H25">
            <v>12</v>
          </cell>
          <cell r="I25">
            <v>7</v>
          </cell>
          <cell r="J25">
            <v>6</v>
          </cell>
          <cell r="K25">
            <v>8</v>
          </cell>
          <cell r="M25">
            <v>1.5</v>
          </cell>
          <cell r="N25">
            <v>55</v>
          </cell>
          <cell r="P25">
            <v>7.57</v>
          </cell>
          <cell r="T25">
            <v>330</v>
          </cell>
          <cell r="U25">
            <v>96</v>
          </cell>
          <cell r="V25">
            <v>21.67</v>
          </cell>
          <cell r="W25">
            <v>2.5</v>
          </cell>
          <cell r="X25">
            <v>35.861190000000001</v>
          </cell>
          <cell r="Y25">
            <v>7.5</v>
          </cell>
          <cell r="Z25">
            <v>3</v>
          </cell>
          <cell r="AA25">
            <v>6</v>
          </cell>
          <cell r="AB25">
            <v>204</v>
          </cell>
          <cell r="AC25">
            <v>109.57</v>
          </cell>
          <cell r="AD25">
            <v>25.19</v>
          </cell>
        </row>
        <row r="26">
          <cell r="B26">
            <v>120</v>
          </cell>
          <cell r="C26">
            <v>130</v>
          </cell>
          <cell r="D26">
            <v>66</v>
          </cell>
          <cell r="E26">
            <v>0</v>
          </cell>
          <cell r="F26">
            <v>6</v>
          </cell>
          <cell r="G26">
            <v>5</v>
          </cell>
          <cell r="H26">
            <v>12</v>
          </cell>
          <cell r="I26">
            <v>7</v>
          </cell>
          <cell r="J26">
            <v>6</v>
          </cell>
          <cell r="K26">
            <v>8</v>
          </cell>
          <cell r="M26">
            <v>1.5</v>
          </cell>
          <cell r="N26">
            <v>55</v>
          </cell>
          <cell r="P26">
            <v>7.57</v>
          </cell>
          <cell r="T26">
            <v>330</v>
          </cell>
          <cell r="U26">
            <v>96</v>
          </cell>
          <cell r="V26">
            <v>21.67</v>
          </cell>
          <cell r="W26">
            <v>2.5</v>
          </cell>
          <cell r="X26">
            <v>35.861190000000001</v>
          </cell>
          <cell r="Y26">
            <v>7.5</v>
          </cell>
          <cell r="Z26">
            <v>3</v>
          </cell>
          <cell r="AA26">
            <v>6</v>
          </cell>
          <cell r="AB26">
            <v>204</v>
          </cell>
          <cell r="AC26">
            <v>109.57</v>
          </cell>
          <cell r="AD26">
            <v>25.19</v>
          </cell>
        </row>
        <row r="27">
          <cell r="B27">
            <v>120</v>
          </cell>
          <cell r="C27">
            <v>130</v>
          </cell>
          <cell r="D27">
            <v>66</v>
          </cell>
          <cell r="E27">
            <v>0</v>
          </cell>
          <cell r="F27">
            <v>6</v>
          </cell>
          <cell r="G27">
            <v>5</v>
          </cell>
          <cell r="H27">
            <v>12</v>
          </cell>
          <cell r="I27">
            <v>7</v>
          </cell>
          <cell r="J27">
            <v>6</v>
          </cell>
          <cell r="K27">
            <v>8</v>
          </cell>
          <cell r="M27">
            <v>1.5</v>
          </cell>
          <cell r="N27">
            <v>55</v>
          </cell>
          <cell r="P27">
            <v>7.57</v>
          </cell>
          <cell r="T27">
            <v>330</v>
          </cell>
          <cell r="U27">
            <v>96</v>
          </cell>
          <cell r="V27">
            <v>21.67</v>
          </cell>
          <cell r="W27">
            <v>2.5</v>
          </cell>
          <cell r="X27">
            <v>35.861190000000001</v>
          </cell>
          <cell r="Y27">
            <v>7.5</v>
          </cell>
          <cell r="Z27">
            <v>3</v>
          </cell>
          <cell r="AA27">
            <v>6</v>
          </cell>
          <cell r="AB27">
            <v>204</v>
          </cell>
          <cell r="AC27">
            <v>109.57</v>
          </cell>
          <cell r="AD27">
            <v>25.19</v>
          </cell>
        </row>
        <row r="28">
          <cell r="B28">
            <v>120</v>
          </cell>
          <cell r="C28">
            <v>130</v>
          </cell>
          <cell r="D28">
            <v>66</v>
          </cell>
          <cell r="E28">
            <v>0</v>
          </cell>
          <cell r="F28">
            <v>6</v>
          </cell>
          <cell r="G28">
            <v>5</v>
          </cell>
          <cell r="H28">
            <v>12</v>
          </cell>
          <cell r="I28">
            <v>7</v>
          </cell>
          <cell r="J28">
            <v>6</v>
          </cell>
          <cell r="K28">
            <v>8</v>
          </cell>
          <cell r="M28">
            <v>1.5</v>
          </cell>
          <cell r="N28">
            <v>55</v>
          </cell>
          <cell r="P28">
            <v>7.57</v>
          </cell>
          <cell r="T28">
            <v>330</v>
          </cell>
          <cell r="U28">
            <v>96</v>
          </cell>
          <cell r="V28">
            <v>21.67</v>
          </cell>
          <cell r="W28">
            <v>2.5</v>
          </cell>
          <cell r="X28">
            <v>35.861190000000001</v>
          </cell>
          <cell r="Y28">
            <v>7.5</v>
          </cell>
          <cell r="Z28">
            <v>3</v>
          </cell>
          <cell r="AA28">
            <v>6</v>
          </cell>
          <cell r="AB28">
            <v>204</v>
          </cell>
          <cell r="AC28">
            <v>109.57</v>
          </cell>
          <cell r="AD28">
            <v>25.19</v>
          </cell>
        </row>
        <row r="29">
          <cell r="B29">
            <v>120</v>
          </cell>
          <cell r="C29">
            <v>130</v>
          </cell>
          <cell r="D29">
            <v>66</v>
          </cell>
          <cell r="E29">
            <v>18</v>
          </cell>
          <cell r="F29">
            <v>6</v>
          </cell>
          <cell r="G29">
            <v>5</v>
          </cell>
          <cell r="H29">
            <v>12</v>
          </cell>
          <cell r="I29">
            <v>7</v>
          </cell>
          <cell r="J29">
            <v>6</v>
          </cell>
          <cell r="K29">
            <v>8</v>
          </cell>
          <cell r="M29">
            <v>1.5</v>
          </cell>
          <cell r="N29">
            <v>55</v>
          </cell>
          <cell r="P29">
            <v>7.57</v>
          </cell>
          <cell r="T29">
            <v>330</v>
          </cell>
          <cell r="U29">
            <v>96</v>
          </cell>
          <cell r="V29">
            <v>21.67</v>
          </cell>
          <cell r="W29">
            <v>2.5</v>
          </cell>
          <cell r="X29">
            <v>35.861190000000001</v>
          </cell>
          <cell r="Y29">
            <v>7.5</v>
          </cell>
          <cell r="Z29">
            <v>3</v>
          </cell>
          <cell r="AA29">
            <v>6</v>
          </cell>
          <cell r="AB29">
            <v>204</v>
          </cell>
          <cell r="AC29">
            <v>109.57</v>
          </cell>
          <cell r="AD29">
            <v>25.19</v>
          </cell>
        </row>
        <row r="30">
          <cell r="B30">
            <v>120</v>
          </cell>
          <cell r="C30">
            <v>130</v>
          </cell>
          <cell r="D30">
            <v>66</v>
          </cell>
          <cell r="E30">
            <v>18</v>
          </cell>
          <cell r="F30">
            <v>6</v>
          </cell>
          <cell r="G30">
            <v>5</v>
          </cell>
          <cell r="H30">
            <v>12</v>
          </cell>
          <cell r="I30">
            <v>7</v>
          </cell>
          <cell r="J30">
            <v>6</v>
          </cell>
          <cell r="K30">
            <v>8</v>
          </cell>
          <cell r="M30">
            <v>1.5</v>
          </cell>
          <cell r="N30">
            <v>60</v>
          </cell>
          <cell r="P30">
            <v>7.57</v>
          </cell>
          <cell r="T30">
            <v>330</v>
          </cell>
          <cell r="U30">
            <v>96</v>
          </cell>
          <cell r="V30">
            <v>20.69</v>
          </cell>
          <cell r="W30">
            <v>2.5</v>
          </cell>
          <cell r="X30">
            <v>31.079674000000001</v>
          </cell>
          <cell r="Y30">
            <v>7.5</v>
          </cell>
          <cell r="Z30">
            <v>3</v>
          </cell>
          <cell r="AA30">
            <v>6</v>
          </cell>
          <cell r="AB30">
            <v>204</v>
          </cell>
          <cell r="AC30">
            <v>109.57</v>
          </cell>
          <cell r="AD30">
            <v>25.19</v>
          </cell>
        </row>
        <row r="31">
          <cell r="B31">
            <v>120</v>
          </cell>
          <cell r="C31">
            <v>130</v>
          </cell>
          <cell r="D31">
            <v>66</v>
          </cell>
          <cell r="E31">
            <v>18</v>
          </cell>
          <cell r="F31">
            <v>6</v>
          </cell>
          <cell r="G31">
            <v>5</v>
          </cell>
          <cell r="H31">
            <v>12</v>
          </cell>
          <cell r="I31">
            <v>7</v>
          </cell>
          <cell r="J31">
            <v>6</v>
          </cell>
          <cell r="K31">
            <v>8</v>
          </cell>
          <cell r="M31">
            <v>1.5</v>
          </cell>
          <cell r="N31">
            <v>60</v>
          </cell>
          <cell r="P31">
            <v>7.57</v>
          </cell>
          <cell r="T31">
            <v>330</v>
          </cell>
          <cell r="U31">
            <v>96</v>
          </cell>
          <cell r="V31">
            <v>20.69</v>
          </cell>
          <cell r="W31">
            <v>2.5</v>
          </cell>
          <cell r="X31">
            <v>31.079674000000001</v>
          </cell>
          <cell r="Y31">
            <v>7.5</v>
          </cell>
          <cell r="Z31">
            <v>3</v>
          </cell>
          <cell r="AA31">
            <v>6</v>
          </cell>
          <cell r="AB31">
            <v>204</v>
          </cell>
          <cell r="AC31">
            <v>109.57</v>
          </cell>
          <cell r="AD31">
            <v>25.19</v>
          </cell>
        </row>
        <row r="32">
          <cell r="B32">
            <v>120</v>
          </cell>
          <cell r="C32">
            <v>130</v>
          </cell>
          <cell r="D32">
            <v>66</v>
          </cell>
          <cell r="E32">
            <v>18</v>
          </cell>
          <cell r="F32">
            <v>6</v>
          </cell>
          <cell r="G32">
            <v>5</v>
          </cell>
          <cell r="H32">
            <v>12</v>
          </cell>
          <cell r="I32">
            <v>7</v>
          </cell>
          <cell r="J32">
            <v>6</v>
          </cell>
          <cell r="K32">
            <v>8</v>
          </cell>
          <cell r="M32">
            <v>1.5</v>
          </cell>
          <cell r="N32">
            <v>60</v>
          </cell>
          <cell r="P32">
            <v>7.57</v>
          </cell>
          <cell r="T32">
            <v>330</v>
          </cell>
          <cell r="U32">
            <v>96</v>
          </cell>
          <cell r="V32">
            <v>20.69</v>
          </cell>
          <cell r="W32">
            <v>2.5</v>
          </cell>
          <cell r="X32">
            <v>31.079674000000001</v>
          </cell>
          <cell r="Y32">
            <v>7.5</v>
          </cell>
          <cell r="Z32">
            <v>3</v>
          </cell>
          <cell r="AA32">
            <v>6</v>
          </cell>
          <cell r="AB32">
            <v>204</v>
          </cell>
          <cell r="AC32">
            <v>109.57</v>
          </cell>
          <cell r="AD32">
            <v>25.19</v>
          </cell>
        </row>
        <row r="33">
          <cell r="B33">
            <v>120</v>
          </cell>
          <cell r="C33">
            <v>130</v>
          </cell>
          <cell r="D33">
            <v>66</v>
          </cell>
          <cell r="E33">
            <v>18</v>
          </cell>
          <cell r="F33">
            <v>6</v>
          </cell>
          <cell r="G33">
            <v>5</v>
          </cell>
          <cell r="H33">
            <v>12</v>
          </cell>
          <cell r="I33">
            <v>7</v>
          </cell>
          <cell r="J33">
            <v>6</v>
          </cell>
          <cell r="K33">
            <v>8</v>
          </cell>
          <cell r="M33">
            <v>1.5</v>
          </cell>
          <cell r="N33">
            <v>60</v>
          </cell>
          <cell r="P33">
            <v>7.57</v>
          </cell>
          <cell r="T33">
            <v>330</v>
          </cell>
          <cell r="U33">
            <v>96</v>
          </cell>
          <cell r="V33">
            <v>20.69</v>
          </cell>
          <cell r="W33">
            <v>2.5</v>
          </cell>
          <cell r="X33">
            <v>31.079674000000001</v>
          </cell>
          <cell r="Y33">
            <v>7.5</v>
          </cell>
          <cell r="Z33">
            <v>3</v>
          </cell>
          <cell r="AA33">
            <v>6</v>
          </cell>
          <cell r="AB33">
            <v>204</v>
          </cell>
          <cell r="AC33">
            <v>109.57</v>
          </cell>
          <cell r="AD33">
            <v>25.19</v>
          </cell>
        </row>
        <row r="34">
          <cell r="B34">
            <v>120</v>
          </cell>
          <cell r="C34">
            <v>130</v>
          </cell>
          <cell r="D34">
            <v>66</v>
          </cell>
          <cell r="E34">
            <v>18</v>
          </cell>
          <cell r="F34">
            <v>6</v>
          </cell>
          <cell r="G34">
            <v>5</v>
          </cell>
          <cell r="H34">
            <v>12</v>
          </cell>
          <cell r="I34">
            <v>7</v>
          </cell>
          <cell r="J34">
            <v>6</v>
          </cell>
          <cell r="K34">
            <v>8</v>
          </cell>
          <cell r="M34">
            <v>1.5</v>
          </cell>
          <cell r="N34">
            <v>60</v>
          </cell>
          <cell r="P34">
            <v>7.57</v>
          </cell>
          <cell r="T34">
            <v>330</v>
          </cell>
          <cell r="U34">
            <v>96</v>
          </cell>
          <cell r="V34">
            <v>19.7</v>
          </cell>
          <cell r="W34">
            <v>2.5</v>
          </cell>
          <cell r="X34">
            <v>31.079674000000001</v>
          </cell>
          <cell r="Y34">
            <v>7.5</v>
          </cell>
          <cell r="Z34">
            <v>3</v>
          </cell>
          <cell r="AA34">
            <v>6</v>
          </cell>
          <cell r="AB34">
            <v>204</v>
          </cell>
          <cell r="AC34">
            <v>109.57</v>
          </cell>
          <cell r="AD34">
            <v>25.19</v>
          </cell>
        </row>
        <row r="35">
          <cell r="B35">
            <v>120</v>
          </cell>
          <cell r="C35">
            <v>130</v>
          </cell>
          <cell r="D35">
            <v>66</v>
          </cell>
          <cell r="E35">
            <v>18</v>
          </cell>
          <cell r="F35">
            <v>6</v>
          </cell>
          <cell r="G35">
            <v>5</v>
          </cell>
          <cell r="H35">
            <v>12</v>
          </cell>
          <cell r="I35">
            <v>7</v>
          </cell>
          <cell r="J35">
            <v>6</v>
          </cell>
          <cell r="K35">
            <v>8</v>
          </cell>
          <cell r="M35">
            <v>1.5</v>
          </cell>
          <cell r="N35">
            <v>60</v>
          </cell>
          <cell r="P35">
            <v>7.57</v>
          </cell>
          <cell r="T35">
            <v>330</v>
          </cell>
          <cell r="U35">
            <v>96</v>
          </cell>
          <cell r="V35">
            <v>19.7</v>
          </cell>
          <cell r="W35">
            <v>2.5</v>
          </cell>
          <cell r="X35">
            <v>31.079674000000001</v>
          </cell>
          <cell r="Y35">
            <v>7.5</v>
          </cell>
          <cell r="Z35">
            <v>3</v>
          </cell>
          <cell r="AA35">
            <v>6</v>
          </cell>
          <cell r="AB35">
            <v>204</v>
          </cell>
          <cell r="AC35">
            <v>109.57</v>
          </cell>
          <cell r="AD35">
            <v>25.19</v>
          </cell>
        </row>
        <row r="36">
          <cell r="B36">
            <v>120</v>
          </cell>
          <cell r="C36">
            <v>130</v>
          </cell>
          <cell r="D36">
            <v>66</v>
          </cell>
          <cell r="E36">
            <v>18</v>
          </cell>
          <cell r="F36">
            <v>6</v>
          </cell>
          <cell r="G36">
            <v>5</v>
          </cell>
          <cell r="H36">
            <v>12</v>
          </cell>
          <cell r="I36">
            <v>7</v>
          </cell>
          <cell r="J36">
            <v>6</v>
          </cell>
          <cell r="K36">
            <v>8</v>
          </cell>
          <cell r="M36">
            <v>1.5</v>
          </cell>
          <cell r="N36">
            <v>60</v>
          </cell>
          <cell r="P36">
            <v>7.57</v>
          </cell>
          <cell r="T36">
            <v>330</v>
          </cell>
          <cell r="U36">
            <v>96</v>
          </cell>
          <cell r="V36">
            <v>19.7</v>
          </cell>
          <cell r="W36">
            <v>2.5</v>
          </cell>
          <cell r="X36">
            <v>31.079674000000001</v>
          </cell>
          <cell r="Y36">
            <v>7.5</v>
          </cell>
          <cell r="Z36">
            <v>3</v>
          </cell>
          <cell r="AA36">
            <v>6</v>
          </cell>
          <cell r="AB36">
            <v>204</v>
          </cell>
          <cell r="AC36">
            <v>109.57</v>
          </cell>
          <cell r="AD36">
            <v>25.19</v>
          </cell>
        </row>
        <row r="37">
          <cell r="B37">
            <v>120</v>
          </cell>
          <cell r="C37">
            <v>130</v>
          </cell>
          <cell r="D37">
            <v>66</v>
          </cell>
          <cell r="E37">
            <v>18</v>
          </cell>
          <cell r="F37">
            <v>6</v>
          </cell>
          <cell r="G37">
            <v>5</v>
          </cell>
          <cell r="H37">
            <v>12</v>
          </cell>
          <cell r="I37">
            <v>7</v>
          </cell>
          <cell r="J37">
            <v>6</v>
          </cell>
          <cell r="K37">
            <v>8</v>
          </cell>
          <cell r="M37">
            <v>1.5</v>
          </cell>
          <cell r="N37">
            <v>60</v>
          </cell>
          <cell r="P37">
            <v>7.57</v>
          </cell>
          <cell r="T37">
            <v>330</v>
          </cell>
          <cell r="U37">
            <v>96</v>
          </cell>
          <cell r="V37">
            <v>19.7</v>
          </cell>
          <cell r="W37">
            <v>2.5</v>
          </cell>
          <cell r="X37">
            <v>31.079674000000001</v>
          </cell>
          <cell r="Y37">
            <v>7.5</v>
          </cell>
          <cell r="Z37">
            <v>3</v>
          </cell>
          <cell r="AA37">
            <v>6</v>
          </cell>
          <cell r="AB37">
            <v>204</v>
          </cell>
          <cell r="AC37">
            <v>109.57</v>
          </cell>
          <cell r="AD37">
            <v>25.19</v>
          </cell>
        </row>
        <row r="38">
          <cell r="B38">
            <v>120</v>
          </cell>
          <cell r="C38">
            <v>130</v>
          </cell>
          <cell r="D38">
            <v>66</v>
          </cell>
          <cell r="E38">
            <v>18</v>
          </cell>
          <cell r="F38">
            <v>6</v>
          </cell>
          <cell r="G38">
            <v>5</v>
          </cell>
          <cell r="H38">
            <v>12</v>
          </cell>
          <cell r="I38">
            <v>7</v>
          </cell>
          <cell r="J38">
            <v>6</v>
          </cell>
          <cell r="K38">
            <v>8</v>
          </cell>
          <cell r="M38">
            <v>1.5</v>
          </cell>
          <cell r="N38">
            <v>60</v>
          </cell>
          <cell r="P38">
            <v>7.57</v>
          </cell>
          <cell r="T38">
            <v>330</v>
          </cell>
          <cell r="U38">
            <v>96</v>
          </cell>
          <cell r="V38">
            <v>18.72</v>
          </cell>
          <cell r="W38">
            <v>2.5</v>
          </cell>
          <cell r="X38">
            <v>31.079674000000001</v>
          </cell>
          <cell r="Y38">
            <v>7.5</v>
          </cell>
          <cell r="Z38">
            <v>3</v>
          </cell>
          <cell r="AA38">
            <v>6</v>
          </cell>
          <cell r="AB38">
            <v>204</v>
          </cell>
          <cell r="AC38">
            <v>109.57</v>
          </cell>
          <cell r="AD38">
            <v>25.19</v>
          </cell>
        </row>
        <row r="39">
          <cell r="B39">
            <v>120</v>
          </cell>
          <cell r="C39">
            <v>130</v>
          </cell>
          <cell r="D39">
            <v>66</v>
          </cell>
          <cell r="E39">
            <v>18</v>
          </cell>
          <cell r="F39">
            <v>6</v>
          </cell>
          <cell r="G39">
            <v>5</v>
          </cell>
          <cell r="H39">
            <v>12</v>
          </cell>
          <cell r="I39">
            <v>7</v>
          </cell>
          <cell r="J39">
            <v>6</v>
          </cell>
          <cell r="K39">
            <v>8</v>
          </cell>
          <cell r="M39">
            <v>1.5</v>
          </cell>
          <cell r="N39">
            <v>60</v>
          </cell>
          <cell r="P39">
            <v>7.57</v>
          </cell>
          <cell r="T39">
            <v>330</v>
          </cell>
          <cell r="U39">
            <v>96</v>
          </cell>
          <cell r="V39">
            <v>18.72</v>
          </cell>
          <cell r="W39">
            <v>2.5</v>
          </cell>
          <cell r="X39">
            <v>31.079674000000001</v>
          </cell>
          <cell r="Y39">
            <v>7.5</v>
          </cell>
          <cell r="Z39">
            <v>3</v>
          </cell>
          <cell r="AA39">
            <v>6</v>
          </cell>
          <cell r="AB39">
            <v>204</v>
          </cell>
          <cell r="AC39">
            <v>109.57</v>
          </cell>
          <cell r="AD39">
            <v>25.19</v>
          </cell>
        </row>
        <row r="40">
          <cell r="B40">
            <v>120</v>
          </cell>
          <cell r="C40">
            <v>130</v>
          </cell>
          <cell r="D40">
            <v>66</v>
          </cell>
          <cell r="E40">
            <v>18</v>
          </cell>
          <cell r="F40">
            <v>6</v>
          </cell>
          <cell r="G40">
            <v>5</v>
          </cell>
          <cell r="H40">
            <v>12</v>
          </cell>
          <cell r="I40">
            <v>7</v>
          </cell>
          <cell r="J40">
            <v>6</v>
          </cell>
          <cell r="K40">
            <v>8</v>
          </cell>
          <cell r="M40">
            <v>1.5</v>
          </cell>
          <cell r="N40">
            <v>60</v>
          </cell>
          <cell r="P40">
            <v>7.57</v>
          </cell>
          <cell r="T40">
            <v>330</v>
          </cell>
          <cell r="U40">
            <v>96</v>
          </cell>
          <cell r="V40">
            <v>18.72</v>
          </cell>
          <cell r="W40">
            <v>2.5</v>
          </cell>
          <cell r="X40">
            <v>40.642648000000001</v>
          </cell>
          <cell r="Y40">
            <v>7.5</v>
          </cell>
          <cell r="Z40">
            <v>3</v>
          </cell>
          <cell r="AA40">
            <v>6</v>
          </cell>
          <cell r="AB40">
            <v>204</v>
          </cell>
          <cell r="AC40">
            <v>109.57</v>
          </cell>
          <cell r="AD40">
            <v>25.19</v>
          </cell>
        </row>
        <row r="41">
          <cell r="B41">
            <v>120</v>
          </cell>
          <cell r="C41">
            <v>130</v>
          </cell>
          <cell r="D41">
            <v>66</v>
          </cell>
          <cell r="E41">
            <v>18</v>
          </cell>
          <cell r="F41">
            <v>6</v>
          </cell>
          <cell r="G41">
            <v>5</v>
          </cell>
          <cell r="H41">
            <v>12</v>
          </cell>
          <cell r="I41">
            <v>7</v>
          </cell>
          <cell r="J41">
            <v>6</v>
          </cell>
          <cell r="K41">
            <v>8</v>
          </cell>
          <cell r="M41">
            <v>1.5</v>
          </cell>
          <cell r="N41">
            <v>60</v>
          </cell>
          <cell r="P41">
            <v>7.57</v>
          </cell>
          <cell r="T41">
            <v>330</v>
          </cell>
          <cell r="U41">
            <v>96</v>
          </cell>
          <cell r="V41">
            <v>18.72</v>
          </cell>
          <cell r="W41">
            <v>2.5</v>
          </cell>
          <cell r="X41">
            <v>40.642648000000001</v>
          </cell>
          <cell r="Y41">
            <v>7.5</v>
          </cell>
          <cell r="Z41">
            <v>3</v>
          </cell>
          <cell r="AA41">
            <v>6</v>
          </cell>
          <cell r="AB41">
            <v>204</v>
          </cell>
          <cell r="AC41">
            <v>109.57</v>
          </cell>
          <cell r="AD41">
            <v>25.19</v>
          </cell>
        </row>
        <row r="42">
          <cell r="B42">
            <v>120</v>
          </cell>
          <cell r="D42">
            <v>66</v>
          </cell>
          <cell r="E42">
            <v>18</v>
          </cell>
          <cell r="F42">
            <v>10</v>
          </cell>
          <cell r="G42">
            <v>5</v>
          </cell>
          <cell r="H42">
            <v>12</v>
          </cell>
          <cell r="I42">
            <v>7</v>
          </cell>
          <cell r="J42">
            <v>6</v>
          </cell>
          <cell r="K42">
            <v>8</v>
          </cell>
          <cell r="M42">
            <v>1.5</v>
          </cell>
          <cell r="N42">
            <v>60</v>
          </cell>
          <cell r="P42">
            <v>7.57</v>
          </cell>
          <cell r="T42">
            <v>330</v>
          </cell>
          <cell r="U42">
            <v>96</v>
          </cell>
          <cell r="V42">
            <v>17.73</v>
          </cell>
          <cell r="W42">
            <v>2.5</v>
          </cell>
          <cell r="X42">
            <v>40.642648000000001</v>
          </cell>
          <cell r="Y42">
            <v>7.5</v>
          </cell>
          <cell r="Z42">
            <v>3</v>
          </cell>
          <cell r="AA42">
            <v>6</v>
          </cell>
          <cell r="AB42">
            <v>204</v>
          </cell>
          <cell r="AC42">
            <v>109.57</v>
          </cell>
          <cell r="AD42">
            <v>25.19</v>
          </cell>
        </row>
        <row r="43">
          <cell r="B43">
            <v>120</v>
          </cell>
          <cell r="C43">
            <v>130</v>
          </cell>
          <cell r="D43">
            <v>66</v>
          </cell>
          <cell r="E43">
            <v>18</v>
          </cell>
          <cell r="F43">
            <v>10</v>
          </cell>
          <cell r="G43">
            <v>5</v>
          </cell>
          <cell r="H43">
            <v>12</v>
          </cell>
          <cell r="I43">
            <v>7</v>
          </cell>
          <cell r="J43">
            <v>6</v>
          </cell>
          <cell r="K43">
            <v>8</v>
          </cell>
          <cell r="M43">
            <v>1.5</v>
          </cell>
          <cell r="N43">
            <v>60</v>
          </cell>
          <cell r="P43">
            <v>7.57</v>
          </cell>
          <cell r="T43">
            <v>330</v>
          </cell>
          <cell r="U43">
            <v>96</v>
          </cell>
          <cell r="V43">
            <v>17.73</v>
          </cell>
          <cell r="W43">
            <v>2.5</v>
          </cell>
          <cell r="X43">
            <v>40.642648000000001</v>
          </cell>
          <cell r="Y43">
            <v>7.5</v>
          </cell>
          <cell r="Z43">
            <v>3</v>
          </cell>
          <cell r="AA43">
            <v>6</v>
          </cell>
          <cell r="AB43">
            <v>204</v>
          </cell>
          <cell r="AC43">
            <v>109.57</v>
          </cell>
          <cell r="AD43">
            <v>25.19</v>
          </cell>
        </row>
        <row r="44">
          <cell r="B44">
            <v>120</v>
          </cell>
          <cell r="C44">
            <v>130</v>
          </cell>
          <cell r="D44">
            <v>66</v>
          </cell>
          <cell r="E44">
            <v>18</v>
          </cell>
          <cell r="F44">
            <v>10</v>
          </cell>
          <cell r="G44">
            <v>5</v>
          </cell>
          <cell r="H44">
            <v>12</v>
          </cell>
          <cell r="I44">
            <v>7</v>
          </cell>
          <cell r="J44">
            <v>6</v>
          </cell>
          <cell r="K44">
            <v>8</v>
          </cell>
          <cell r="M44">
            <v>1.5</v>
          </cell>
          <cell r="N44">
            <v>60</v>
          </cell>
          <cell r="P44">
            <v>7.57</v>
          </cell>
          <cell r="T44">
            <v>330</v>
          </cell>
          <cell r="U44">
            <v>96</v>
          </cell>
          <cell r="V44">
            <v>17.73</v>
          </cell>
          <cell r="W44">
            <v>2.5</v>
          </cell>
          <cell r="X44">
            <v>34.665599999999998</v>
          </cell>
          <cell r="Y44">
            <v>7.5</v>
          </cell>
          <cell r="Z44">
            <v>3</v>
          </cell>
          <cell r="AA44">
            <v>6</v>
          </cell>
          <cell r="AB44">
            <v>204</v>
          </cell>
          <cell r="AC44">
            <v>109.57</v>
          </cell>
          <cell r="AD44">
            <v>25.19</v>
          </cell>
        </row>
        <row r="45">
          <cell r="B45">
            <v>120</v>
          </cell>
          <cell r="C45">
            <v>130</v>
          </cell>
          <cell r="D45">
            <v>66</v>
          </cell>
          <cell r="E45">
            <v>18</v>
          </cell>
          <cell r="F45">
            <v>10</v>
          </cell>
          <cell r="G45">
            <v>5</v>
          </cell>
          <cell r="H45">
            <v>12</v>
          </cell>
          <cell r="I45">
            <v>7</v>
          </cell>
          <cell r="J45">
            <v>6</v>
          </cell>
          <cell r="K45">
            <v>8</v>
          </cell>
          <cell r="M45">
            <v>1.5</v>
          </cell>
          <cell r="N45">
            <v>60</v>
          </cell>
          <cell r="P45">
            <v>7.57</v>
          </cell>
          <cell r="T45">
            <v>330</v>
          </cell>
          <cell r="U45">
            <v>96</v>
          </cell>
          <cell r="V45">
            <v>17.73</v>
          </cell>
          <cell r="W45">
            <v>2.5</v>
          </cell>
          <cell r="X45">
            <v>34.665599999999998</v>
          </cell>
          <cell r="Y45">
            <v>7.5</v>
          </cell>
          <cell r="Z45">
            <v>3</v>
          </cell>
          <cell r="AA45">
            <v>6</v>
          </cell>
          <cell r="AB45">
            <v>204</v>
          </cell>
          <cell r="AC45">
            <v>109.57</v>
          </cell>
          <cell r="AD45">
            <v>25.19</v>
          </cell>
        </row>
        <row r="46">
          <cell r="B46">
            <v>120</v>
          </cell>
          <cell r="C46">
            <v>130</v>
          </cell>
          <cell r="D46">
            <v>66</v>
          </cell>
          <cell r="E46">
            <v>18</v>
          </cell>
          <cell r="F46">
            <v>10</v>
          </cell>
          <cell r="G46">
            <v>5</v>
          </cell>
          <cell r="H46">
            <v>12</v>
          </cell>
          <cell r="I46">
            <v>7</v>
          </cell>
          <cell r="J46">
            <v>6</v>
          </cell>
          <cell r="K46">
            <v>8</v>
          </cell>
          <cell r="M46">
            <v>1.5</v>
          </cell>
          <cell r="N46">
            <v>60</v>
          </cell>
          <cell r="P46">
            <v>7.57</v>
          </cell>
          <cell r="T46">
            <v>330</v>
          </cell>
          <cell r="U46">
            <v>96</v>
          </cell>
          <cell r="V46">
            <v>17.73</v>
          </cell>
          <cell r="W46">
            <v>2.5</v>
          </cell>
          <cell r="X46">
            <v>34.665599999999998</v>
          </cell>
          <cell r="Y46">
            <v>7.5</v>
          </cell>
          <cell r="Z46">
            <v>3</v>
          </cell>
          <cell r="AA46">
            <v>6</v>
          </cell>
          <cell r="AB46">
            <v>204</v>
          </cell>
          <cell r="AC46">
            <v>109.57</v>
          </cell>
          <cell r="AD46">
            <v>25.19</v>
          </cell>
        </row>
        <row r="47">
          <cell r="B47">
            <v>120</v>
          </cell>
          <cell r="C47">
            <v>130</v>
          </cell>
          <cell r="D47">
            <v>66</v>
          </cell>
          <cell r="E47">
            <v>18</v>
          </cell>
          <cell r="F47">
            <v>10</v>
          </cell>
          <cell r="G47">
            <v>5</v>
          </cell>
          <cell r="H47">
            <v>12</v>
          </cell>
          <cell r="I47">
            <v>7</v>
          </cell>
          <cell r="J47">
            <v>6</v>
          </cell>
          <cell r="K47">
            <v>8</v>
          </cell>
          <cell r="M47">
            <v>1.5</v>
          </cell>
          <cell r="N47">
            <v>60</v>
          </cell>
          <cell r="P47">
            <v>7.57</v>
          </cell>
          <cell r="T47">
            <v>330</v>
          </cell>
          <cell r="U47">
            <v>96</v>
          </cell>
          <cell r="V47">
            <v>17.73</v>
          </cell>
          <cell r="W47">
            <v>2.5</v>
          </cell>
          <cell r="X47">
            <v>34.665599999999998</v>
          </cell>
          <cell r="Y47">
            <v>7.5</v>
          </cell>
          <cell r="Z47">
            <v>3</v>
          </cell>
          <cell r="AA47">
            <v>6</v>
          </cell>
          <cell r="AB47">
            <v>204</v>
          </cell>
          <cell r="AC47">
            <v>109.57</v>
          </cell>
          <cell r="AD47">
            <v>25.19</v>
          </cell>
        </row>
        <row r="48">
          <cell r="B48">
            <v>120</v>
          </cell>
          <cell r="C48">
            <v>130</v>
          </cell>
          <cell r="D48">
            <v>66</v>
          </cell>
          <cell r="E48">
            <v>30</v>
          </cell>
          <cell r="F48">
            <v>10</v>
          </cell>
          <cell r="G48">
            <v>5</v>
          </cell>
          <cell r="H48">
            <v>12</v>
          </cell>
          <cell r="I48">
            <v>7</v>
          </cell>
          <cell r="J48">
            <v>6</v>
          </cell>
          <cell r="K48">
            <v>8</v>
          </cell>
          <cell r="M48">
            <v>1.5</v>
          </cell>
          <cell r="N48">
            <v>60</v>
          </cell>
          <cell r="P48">
            <v>7.57</v>
          </cell>
          <cell r="T48">
            <v>330</v>
          </cell>
          <cell r="U48">
            <v>96</v>
          </cell>
          <cell r="V48">
            <v>17.73</v>
          </cell>
          <cell r="W48">
            <v>2.5</v>
          </cell>
          <cell r="X48">
            <v>34.665599999999998</v>
          </cell>
          <cell r="Y48">
            <v>7.5</v>
          </cell>
          <cell r="Z48">
            <v>3</v>
          </cell>
          <cell r="AA48">
            <v>6</v>
          </cell>
          <cell r="AB48">
            <v>204</v>
          </cell>
          <cell r="AC48">
            <v>109.57</v>
          </cell>
          <cell r="AD48">
            <v>25.19</v>
          </cell>
        </row>
        <row r="49">
          <cell r="B49">
            <v>120</v>
          </cell>
          <cell r="D49">
            <v>66</v>
          </cell>
          <cell r="E49">
            <v>18</v>
          </cell>
          <cell r="F49">
            <v>10</v>
          </cell>
          <cell r="G49">
            <v>5</v>
          </cell>
          <cell r="H49">
            <v>12</v>
          </cell>
          <cell r="I49">
            <v>7</v>
          </cell>
          <cell r="J49">
            <v>6</v>
          </cell>
          <cell r="K49">
            <v>8</v>
          </cell>
          <cell r="M49">
            <v>1.5</v>
          </cell>
          <cell r="N49">
            <v>60</v>
          </cell>
          <cell r="P49">
            <v>7.57</v>
          </cell>
          <cell r="T49">
            <v>330</v>
          </cell>
          <cell r="U49">
            <v>96</v>
          </cell>
          <cell r="V49">
            <v>17.73</v>
          </cell>
          <cell r="W49">
            <v>2.5</v>
          </cell>
          <cell r="X49">
            <v>34.665599999999998</v>
          </cell>
          <cell r="Y49">
            <v>7.5</v>
          </cell>
          <cell r="Z49">
            <v>3</v>
          </cell>
          <cell r="AA49">
            <v>6</v>
          </cell>
          <cell r="AB49">
            <v>204</v>
          </cell>
          <cell r="AC49">
            <v>109.57</v>
          </cell>
          <cell r="AD49">
            <v>25.19</v>
          </cell>
        </row>
        <row r="50">
          <cell r="B50">
            <v>120</v>
          </cell>
          <cell r="C50">
            <v>130</v>
          </cell>
          <cell r="D50">
            <v>66</v>
          </cell>
          <cell r="E50">
            <v>18</v>
          </cell>
          <cell r="F50">
            <v>10</v>
          </cell>
          <cell r="G50">
            <v>5</v>
          </cell>
          <cell r="H50">
            <v>12</v>
          </cell>
          <cell r="I50">
            <v>7</v>
          </cell>
          <cell r="J50">
            <v>6</v>
          </cell>
          <cell r="K50">
            <v>8</v>
          </cell>
          <cell r="M50">
            <v>1.5</v>
          </cell>
          <cell r="N50">
            <v>60</v>
          </cell>
          <cell r="P50">
            <v>7.57</v>
          </cell>
          <cell r="T50">
            <v>330</v>
          </cell>
          <cell r="U50">
            <v>96</v>
          </cell>
          <cell r="V50">
            <v>16.75</v>
          </cell>
          <cell r="W50">
            <v>2.5</v>
          </cell>
          <cell r="X50">
            <v>34.665599999999998</v>
          </cell>
          <cell r="Y50">
            <v>7.5</v>
          </cell>
          <cell r="Z50">
            <v>3</v>
          </cell>
          <cell r="AA50">
            <v>6</v>
          </cell>
          <cell r="AB50">
            <v>204</v>
          </cell>
          <cell r="AC50">
            <v>109.57</v>
          </cell>
          <cell r="AD50">
            <v>25.19</v>
          </cell>
        </row>
        <row r="51">
          <cell r="B51">
            <v>120</v>
          </cell>
          <cell r="C51">
            <v>130</v>
          </cell>
          <cell r="D51">
            <v>66</v>
          </cell>
          <cell r="E51">
            <v>18</v>
          </cell>
          <cell r="F51">
            <v>10</v>
          </cell>
          <cell r="G51">
            <v>5</v>
          </cell>
          <cell r="H51">
            <v>12</v>
          </cell>
          <cell r="I51">
            <v>7</v>
          </cell>
          <cell r="J51">
            <v>6</v>
          </cell>
          <cell r="K51">
            <v>8</v>
          </cell>
          <cell r="M51">
            <v>1.5</v>
          </cell>
          <cell r="N51">
            <v>60</v>
          </cell>
          <cell r="P51">
            <v>7.57</v>
          </cell>
          <cell r="T51">
            <v>330</v>
          </cell>
          <cell r="U51">
            <v>96</v>
          </cell>
          <cell r="V51">
            <v>16.75</v>
          </cell>
          <cell r="W51">
            <v>2.5</v>
          </cell>
          <cell r="X51">
            <v>34.665599999999998</v>
          </cell>
          <cell r="Y51">
            <v>7.5</v>
          </cell>
          <cell r="Z51">
            <v>3</v>
          </cell>
          <cell r="AA51">
            <v>6</v>
          </cell>
          <cell r="AB51">
            <v>204</v>
          </cell>
          <cell r="AC51">
            <v>109.57</v>
          </cell>
          <cell r="AD51">
            <v>25.19</v>
          </cell>
        </row>
        <row r="52">
          <cell r="B52">
            <v>120</v>
          </cell>
          <cell r="C52">
            <v>130</v>
          </cell>
          <cell r="D52">
            <v>66</v>
          </cell>
          <cell r="E52">
            <v>18</v>
          </cell>
          <cell r="F52">
            <v>10</v>
          </cell>
          <cell r="G52">
            <v>5</v>
          </cell>
          <cell r="H52">
            <v>12</v>
          </cell>
          <cell r="I52">
            <v>7</v>
          </cell>
          <cell r="J52">
            <v>6</v>
          </cell>
          <cell r="K52">
            <v>8</v>
          </cell>
          <cell r="M52">
            <v>1.5</v>
          </cell>
          <cell r="N52">
            <v>60</v>
          </cell>
          <cell r="P52">
            <v>7.57</v>
          </cell>
          <cell r="T52">
            <v>330</v>
          </cell>
          <cell r="U52">
            <v>96</v>
          </cell>
          <cell r="V52">
            <v>16.75</v>
          </cell>
          <cell r="W52">
            <v>2.5</v>
          </cell>
          <cell r="X52">
            <v>34.665599999999998</v>
          </cell>
          <cell r="Y52">
            <v>7.5</v>
          </cell>
          <cell r="Z52">
            <v>3</v>
          </cell>
          <cell r="AA52">
            <v>6</v>
          </cell>
          <cell r="AB52">
            <v>204</v>
          </cell>
          <cell r="AC52">
            <v>109.57</v>
          </cell>
          <cell r="AD52">
            <v>25.19</v>
          </cell>
        </row>
        <row r="53">
          <cell r="B53">
            <v>120</v>
          </cell>
          <cell r="C53">
            <v>130</v>
          </cell>
          <cell r="D53">
            <v>66</v>
          </cell>
          <cell r="E53">
            <v>18</v>
          </cell>
          <cell r="F53">
            <v>10</v>
          </cell>
          <cell r="G53">
            <v>5</v>
          </cell>
          <cell r="H53">
            <v>12</v>
          </cell>
          <cell r="I53">
            <v>7</v>
          </cell>
          <cell r="J53">
            <v>6</v>
          </cell>
          <cell r="K53">
            <v>8</v>
          </cell>
          <cell r="M53">
            <v>1.5</v>
          </cell>
          <cell r="N53">
            <v>60</v>
          </cell>
          <cell r="P53">
            <v>7.57</v>
          </cell>
          <cell r="T53">
            <v>330</v>
          </cell>
          <cell r="U53">
            <v>96</v>
          </cell>
          <cell r="V53">
            <v>16.75</v>
          </cell>
          <cell r="W53">
            <v>2.5</v>
          </cell>
          <cell r="X53">
            <v>34.665599999999998</v>
          </cell>
          <cell r="Y53">
            <v>7.5</v>
          </cell>
          <cell r="Z53">
            <v>3</v>
          </cell>
          <cell r="AA53">
            <v>6</v>
          </cell>
          <cell r="AB53">
            <v>204</v>
          </cell>
          <cell r="AC53">
            <v>109.57</v>
          </cell>
          <cell r="AD53">
            <v>25.19</v>
          </cell>
        </row>
        <row r="54">
          <cell r="B54">
            <v>120</v>
          </cell>
          <cell r="C54">
            <v>130</v>
          </cell>
          <cell r="D54">
            <v>66</v>
          </cell>
          <cell r="E54">
            <v>18</v>
          </cell>
          <cell r="F54">
            <v>10</v>
          </cell>
          <cell r="G54">
            <v>5</v>
          </cell>
          <cell r="H54">
            <v>12</v>
          </cell>
          <cell r="I54">
            <v>7</v>
          </cell>
          <cell r="J54">
            <v>6</v>
          </cell>
          <cell r="K54">
            <v>8</v>
          </cell>
          <cell r="M54">
            <v>1.5</v>
          </cell>
          <cell r="N54">
            <v>60</v>
          </cell>
          <cell r="P54">
            <v>7.57</v>
          </cell>
          <cell r="T54">
            <v>330</v>
          </cell>
          <cell r="U54">
            <v>96</v>
          </cell>
          <cell r="V54">
            <v>16.75</v>
          </cell>
          <cell r="W54">
            <v>2.5</v>
          </cell>
          <cell r="X54">
            <v>34.665599999999998</v>
          </cell>
          <cell r="Y54">
            <v>7.5</v>
          </cell>
          <cell r="Z54">
            <v>3</v>
          </cell>
          <cell r="AA54">
            <v>6</v>
          </cell>
          <cell r="AB54">
            <v>204</v>
          </cell>
          <cell r="AC54">
            <v>109.57</v>
          </cell>
          <cell r="AD54">
            <v>25.19</v>
          </cell>
        </row>
        <row r="55">
          <cell r="B55">
            <v>120</v>
          </cell>
          <cell r="C55">
            <v>130</v>
          </cell>
          <cell r="D55">
            <v>66</v>
          </cell>
          <cell r="E55">
            <v>18</v>
          </cell>
          <cell r="F55">
            <v>10</v>
          </cell>
          <cell r="G55">
            <v>5</v>
          </cell>
          <cell r="H55">
            <v>12</v>
          </cell>
          <cell r="I55">
            <v>7</v>
          </cell>
          <cell r="J55">
            <v>6</v>
          </cell>
          <cell r="K55">
            <v>8</v>
          </cell>
          <cell r="M55">
            <v>1.5</v>
          </cell>
          <cell r="N55">
            <v>60</v>
          </cell>
          <cell r="P55">
            <v>7.57</v>
          </cell>
          <cell r="T55">
            <v>330</v>
          </cell>
          <cell r="U55">
            <v>96</v>
          </cell>
          <cell r="V55">
            <v>16.75</v>
          </cell>
          <cell r="W55">
            <v>2.5</v>
          </cell>
          <cell r="X55">
            <v>34.665599999999998</v>
          </cell>
          <cell r="Y55">
            <v>7.5</v>
          </cell>
          <cell r="Z55">
            <v>3</v>
          </cell>
          <cell r="AA55">
            <v>6</v>
          </cell>
          <cell r="AB55">
            <v>204</v>
          </cell>
          <cell r="AC55">
            <v>109.57</v>
          </cell>
          <cell r="AD55">
            <v>25.19</v>
          </cell>
        </row>
        <row r="56">
          <cell r="B56">
            <v>120</v>
          </cell>
          <cell r="C56">
            <v>130</v>
          </cell>
          <cell r="D56">
            <v>66</v>
          </cell>
          <cell r="E56">
            <v>18</v>
          </cell>
          <cell r="F56">
            <v>10</v>
          </cell>
          <cell r="G56">
            <v>5</v>
          </cell>
          <cell r="H56">
            <v>12</v>
          </cell>
          <cell r="I56">
            <v>7</v>
          </cell>
          <cell r="J56">
            <v>6</v>
          </cell>
          <cell r="K56">
            <v>8</v>
          </cell>
          <cell r="M56">
            <v>1.5</v>
          </cell>
          <cell r="N56">
            <v>60</v>
          </cell>
          <cell r="P56">
            <v>7.57</v>
          </cell>
          <cell r="T56">
            <v>330</v>
          </cell>
          <cell r="U56">
            <v>96</v>
          </cell>
          <cell r="V56">
            <v>16.75</v>
          </cell>
          <cell r="W56">
            <v>2.5</v>
          </cell>
          <cell r="X56">
            <v>34.665599999999998</v>
          </cell>
          <cell r="Y56">
            <v>7.5</v>
          </cell>
          <cell r="Z56">
            <v>3</v>
          </cell>
          <cell r="AA56">
            <v>6</v>
          </cell>
          <cell r="AB56">
            <v>204</v>
          </cell>
          <cell r="AC56">
            <v>109.57</v>
          </cell>
          <cell r="AD56">
            <v>25.19</v>
          </cell>
        </row>
        <row r="57">
          <cell r="B57">
            <v>120</v>
          </cell>
          <cell r="C57">
            <v>130</v>
          </cell>
          <cell r="D57">
            <v>66</v>
          </cell>
          <cell r="E57">
            <v>18</v>
          </cell>
          <cell r="F57">
            <v>10</v>
          </cell>
          <cell r="G57">
            <v>5</v>
          </cell>
          <cell r="H57">
            <v>12</v>
          </cell>
          <cell r="I57">
            <v>7</v>
          </cell>
          <cell r="J57">
            <v>6</v>
          </cell>
          <cell r="K57">
            <v>8</v>
          </cell>
          <cell r="M57">
            <v>1.5</v>
          </cell>
          <cell r="N57">
            <v>60</v>
          </cell>
          <cell r="P57">
            <v>7.57</v>
          </cell>
          <cell r="T57">
            <v>330</v>
          </cell>
          <cell r="U57">
            <v>96</v>
          </cell>
          <cell r="V57">
            <v>16.75</v>
          </cell>
          <cell r="W57">
            <v>2.5</v>
          </cell>
          <cell r="X57">
            <v>34.665599999999998</v>
          </cell>
          <cell r="Y57">
            <v>7.5</v>
          </cell>
          <cell r="Z57">
            <v>3</v>
          </cell>
          <cell r="AA57">
            <v>6</v>
          </cell>
          <cell r="AB57">
            <v>204</v>
          </cell>
          <cell r="AC57">
            <v>109.57</v>
          </cell>
          <cell r="AD57">
            <v>25.19</v>
          </cell>
        </row>
        <row r="58">
          <cell r="B58">
            <v>120</v>
          </cell>
          <cell r="C58">
            <v>130</v>
          </cell>
          <cell r="D58">
            <v>66</v>
          </cell>
          <cell r="E58">
            <v>18</v>
          </cell>
          <cell r="F58">
            <v>5</v>
          </cell>
          <cell r="G58">
            <v>5</v>
          </cell>
          <cell r="H58">
            <v>12</v>
          </cell>
          <cell r="I58">
            <v>7</v>
          </cell>
          <cell r="J58">
            <v>6</v>
          </cell>
          <cell r="K58">
            <v>8</v>
          </cell>
          <cell r="M58">
            <v>1.5</v>
          </cell>
          <cell r="N58">
            <v>60</v>
          </cell>
          <cell r="P58">
            <v>7.57</v>
          </cell>
          <cell r="T58">
            <v>330</v>
          </cell>
          <cell r="U58">
            <v>96</v>
          </cell>
          <cell r="V58">
            <v>16.75</v>
          </cell>
          <cell r="W58">
            <v>2.5</v>
          </cell>
          <cell r="X58">
            <v>34.665599999999998</v>
          </cell>
          <cell r="Y58">
            <v>7.5</v>
          </cell>
          <cell r="Z58">
            <v>3</v>
          </cell>
          <cell r="AA58">
            <v>6</v>
          </cell>
          <cell r="AB58">
            <v>204</v>
          </cell>
          <cell r="AC58">
            <v>109.57</v>
          </cell>
          <cell r="AD58">
            <v>25.19</v>
          </cell>
        </row>
        <row r="59">
          <cell r="B59">
            <v>120</v>
          </cell>
          <cell r="C59">
            <v>130</v>
          </cell>
          <cell r="D59">
            <v>66</v>
          </cell>
          <cell r="E59">
            <v>18</v>
          </cell>
          <cell r="F59">
            <v>5</v>
          </cell>
          <cell r="G59">
            <v>5</v>
          </cell>
          <cell r="H59">
            <v>12</v>
          </cell>
          <cell r="I59">
            <v>7</v>
          </cell>
          <cell r="J59">
            <v>6</v>
          </cell>
          <cell r="K59">
            <v>8</v>
          </cell>
          <cell r="M59">
            <v>1.5</v>
          </cell>
          <cell r="N59">
            <v>60</v>
          </cell>
          <cell r="P59">
            <v>7.57</v>
          </cell>
          <cell r="T59">
            <v>330</v>
          </cell>
          <cell r="U59">
            <v>96</v>
          </cell>
          <cell r="V59">
            <v>16.75</v>
          </cell>
          <cell r="W59">
            <v>2.5</v>
          </cell>
          <cell r="X59">
            <v>34.665599999999998</v>
          </cell>
          <cell r="Y59">
            <v>7.5</v>
          </cell>
          <cell r="Z59">
            <v>3</v>
          </cell>
          <cell r="AA59">
            <v>6</v>
          </cell>
          <cell r="AB59">
            <v>204</v>
          </cell>
          <cell r="AC59">
            <v>109.57</v>
          </cell>
          <cell r="AD59">
            <v>25.19</v>
          </cell>
        </row>
        <row r="60">
          <cell r="B60">
            <v>120</v>
          </cell>
          <cell r="C60">
            <v>130</v>
          </cell>
          <cell r="D60">
            <v>66</v>
          </cell>
          <cell r="E60">
            <v>18</v>
          </cell>
          <cell r="F60">
            <v>5</v>
          </cell>
          <cell r="G60">
            <v>5</v>
          </cell>
          <cell r="H60">
            <v>12</v>
          </cell>
          <cell r="I60">
            <v>7</v>
          </cell>
          <cell r="J60">
            <v>6</v>
          </cell>
          <cell r="K60">
            <v>8</v>
          </cell>
          <cell r="M60">
            <v>1.5</v>
          </cell>
          <cell r="N60">
            <v>60</v>
          </cell>
          <cell r="P60">
            <v>7.57</v>
          </cell>
          <cell r="T60">
            <v>330</v>
          </cell>
          <cell r="U60">
            <v>96</v>
          </cell>
          <cell r="V60">
            <v>16.75</v>
          </cell>
          <cell r="W60">
            <v>2.5</v>
          </cell>
          <cell r="X60">
            <v>34.665599999999998</v>
          </cell>
          <cell r="Y60">
            <v>7.5</v>
          </cell>
          <cell r="Z60">
            <v>3</v>
          </cell>
          <cell r="AA60">
            <v>6</v>
          </cell>
          <cell r="AB60">
            <v>204</v>
          </cell>
          <cell r="AC60">
            <v>109.57</v>
          </cell>
          <cell r="AD60">
            <v>25.19</v>
          </cell>
        </row>
        <row r="61">
          <cell r="B61">
            <v>120</v>
          </cell>
          <cell r="C61">
            <v>130</v>
          </cell>
          <cell r="D61">
            <v>66</v>
          </cell>
          <cell r="E61">
            <v>18</v>
          </cell>
          <cell r="F61">
            <v>5</v>
          </cell>
          <cell r="G61">
            <v>5</v>
          </cell>
          <cell r="H61">
            <v>12</v>
          </cell>
          <cell r="I61">
            <v>7</v>
          </cell>
          <cell r="J61">
            <v>6</v>
          </cell>
          <cell r="K61">
            <v>8</v>
          </cell>
          <cell r="M61">
            <v>1.5</v>
          </cell>
          <cell r="N61">
            <v>60</v>
          </cell>
          <cell r="P61">
            <v>7.57</v>
          </cell>
          <cell r="T61">
            <v>330</v>
          </cell>
          <cell r="U61">
            <v>96</v>
          </cell>
          <cell r="V61">
            <v>16.75</v>
          </cell>
          <cell r="W61">
            <v>2.5</v>
          </cell>
          <cell r="X61">
            <v>34.665599999999998</v>
          </cell>
          <cell r="Y61">
            <v>7.5</v>
          </cell>
          <cell r="Z61">
            <v>3</v>
          </cell>
          <cell r="AA61">
            <v>6</v>
          </cell>
          <cell r="AB61">
            <v>204</v>
          </cell>
          <cell r="AC61">
            <v>109.57</v>
          </cell>
          <cell r="AD61">
            <v>25.19</v>
          </cell>
        </row>
        <row r="62">
          <cell r="B62">
            <v>120</v>
          </cell>
          <cell r="C62">
            <v>130</v>
          </cell>
          <cell r="D62">
            <v>66</v>
          </cell>
          <cell r="E62">
            <v>18</v>
          </cell>
          <cell r="F62">
            <v>5</v>
          </cell>
          <cell r="G62">
            <v>5</v>
          </cell>
          <cell r="H62">
            <v>12</v>
          </cell>
          <cell r="I62">
            <v>7</v>
          </cell>
          <cell r="J62">
            <v>6</v>
          </cell>
          <cell r="K62">
            <v>8</v>
          </cell>
          <cell r="M62">
            <v>1.5</v>
          </cell>
          <cell r="N62">
            <v>0</v>
          </cell>
          <cell r="P62">
            <v>7.57</v>
          </cell>
          <cell r="T62">
            <v>330</v>
          </cell>
          <cell r="U62">
            <v>96</v>
          </cell>
          <cell r="V62">
            <v>16.75</v>
          </cell>
          <cell r="W62">
            <v>2.5</v>
          </cell>
          <cell r="X62">
            <v>34.665599999999998</v>
          </cell>
          <cell r="Y62">
            <v>7.5</v>
          </cell>
          <cell r="Z62">
            <v>3</v>
          </cell>
          <cell r="AA62">
            <v>6</v>
          </cell>
          <cell r="AB62">
            <v>204</v>
          </cell>
          <cell r="AC62">
            <v>109.57</v>
          </cell>
          <cell r="AD62">
            <v>25.19</v>
          </cell>
        </row>
        <row r="63">
          <cell r="B63">
            <v>120</v>
          </cell>
          <cell r="C63">
            <v>130</v>
          </cell>
          <cell r="D63">
            <v>66</v>
          </cell>
          <cell r="E63">
            <v>18</v>
          </cell>
          <cell r="F63">
            <v>5</v>
          </cell>
          <cell r="G63">
            <v>5</v>
          </cell>
          <cell r="H63">
            <v>12</v>
          </cell>
          <cell r="I63">
            <v>7</v>
          </cell>
          <cell r="J63">
            <v>6</v>
          </cell>
          <cell r="K63">
            <v>8</v>
          </cell>
          <cell r="M63">
            <v>1.5</v>
          </cell>
          <cell r="N63">
            <v>0</v>
          </cell>
          <cell r="P63">
            <v>7.57</v>
          </cell>
          <cell r="T63">
            <v>330</v>
          </cell>
          <cell r="U63">
            <v>96</v>
          </cell>
          <cell r="V63">
            <v>16.75</v>
          </cell>
          <cell r="W63">
            <v>2.5</v>
          </cell>
          <cell r="X63">
            <v>34.665599999999998</v>
          </cell>
          <cell r="Y63">
            <v>7.5</v>
          </cell>
          <cell r="Z63">
            <v>3</v>
          </cell>
          <cell r="AA63">
            <v>6</v>
          </cell>
          <cell r="AB63">
            <v>204</v>
          </cell>
          <cell r="AC63">
            <v>109.57</v>
          </cell>
          <cell r="AD63">
            <v>25.19</v>
          </cell>
        </row>
        <row r="64">
          <cell r="B64">
            <v>120</v>
          </cell>
          <cell r="C64">
            <v>130</v>
          </cell>
          <cell r="D64">
            <v>66</v>
          </cell>
          <cell r="E64">
            <v>18</v>
          </cell>
          <cell r="F64">
            <v>5</v>
          </cell>
          <cell r="G64">
            <v>5</v>
          </cell>
          <cell r="H64">
            <v>12</v>
          </cell>
          <cell r="I64">
            <v>7</v>
          </cell>
          <cell r="J64">
            <v>6</v>
          </cell>
          <cell r="K64">
            <v>8</v>
          </cell>
          <cell r="M64">
            <v>1.5</v>
          </cell>
          <cell r="N64">
            <v>0</v>
          </cell>
          <cell r="P64">
            <v>7.57</v>
          </cell>
          <cell r="T64">
            <v>330</v>
          </cell>
          <cell r="U64">
            <v>96</v>
          </cell>
          <cell r="V64">
            <v>16.75</v>
          </cell>
          <cell r="W64">
            <v>2.5</v>
          </cell>
          <cell r="X64">
            <v>34.665599999999998</v>
          </cell>
          <cell r="Y64">
            <v>7.5</v>
          </cell>
          <cell r="Z64">
            <v>3</v>
          </cell>
          <cell r="AA64">
            <v>6</v>
          </cell>
          <cell r="AB64">
            <v>204</v>
          </cell>
          <cell r="AC64">
            <v>109.57</v>
          </cell>
          <cell r="AD64">
            <v>25.19</v>
          </cell>
        </row>
        <row r="65">
          <cell r="B65">
            <v>120</v>
          </cell>
          <cell r="C65">
            <v>130</v>
          </cell>
          <cell r="D65">
            <v>66</v>
          </cell>
          <cell r="E65">
            <v>18</v>
          </cell>
          <cell r="F65">
            <v>5</v>
          </cell>
          <cell r="G65">
            <v>5</v>
          </cell>
          <cell r="H65">
            <v>12</v>
          </cell>
          <cell r="I65">
            <v>7</v>
          </cell>
          <cell r="J65">
            <v>6</v>
          </cell>
          <cell r="K65">
            <v>8</v>
          </cell>
          <cell r="M65">
            <v>1.5</v>
          </cell>
          <cell r="N65">
            <v>0</v>
          </cell>
          <cell r="P65">
            <v>7.57</v>
          </cell>
          <cell r="T65">
            <v>330</v>
          </cell>
          <cell r="U65">
            <v>96</v>
          </cell>
          <cell r="V65">
            <v>16.75</v>
          </cell>
          <cell r="W65">
            <v>2.5</v>
          </cell>
          <cell r="X65">
            <v>34.665599999999998</v>
          </cell>
          <cell r="Y65">
            <v>7.5</v>
          </cell>
          <cell r="Z65">
            <v>3</v>
          </cell>
          <cell r="AA65">
            <v>6</v>
          </cell>
          <cell r="AB65">
            <v>204</v>
          </cell>
          <cell r="AC65">
            <v>109.57</v>
          </cell>
          <cell r="AD65">
            <v>25.19</v>
          </cell>
        </row>
        <row r="66">
          <cell r="B66">
            <v>120</v>
          </cell>
          <cell r="C66">
            <v>130</v>
          </cell>
          <cell r="D66">
            <v>66</v>
          </cell>
          <cell r="E66">
            <v>18</v>
          </cell>
          <cell r="F66">
            <v>5</v>
          </cell>
          <cell r="G66">
            <v>5</v>
          </cell>
          <cell r="H66">
            <v>12</v>
          </cell>
          <cell r="I66">
            <v>7</v>
          </cell>
          <cell r="J66">
            <v>6</v>
          </cell>
          <cell r="K66">
            <v>8</v>
          </cell>
          <cell r="M66">
            <v>1.5</v>
          </cell>
          <cell r="N66">
            <v>0</v>
          </cell>
          <cell r="P66">
            <v>7.57</v>
          </cell>
          <cell r="T66">
            <v>330</v>
          </cell>
          <cell r="U66">
            <v>96</v>
          </cell>
          <cell r="V66">
            <v>17.73</v>
          </cell>
          <cell r="W66">
            <v>2.5</v>
          </cell>
          <cell r="X66">
            <v>34.665599999999998</v>
          </cell>
          <cell r="Y66">
            <v>7.5</v>
          </cell>
          <cell r="Z66">
            <v>3</v>
          </cell>
          <cell r="AA66">
            <v>6</v>
          </cell>
          <cell r="AB66">
            <v>204</v>
          </cell>
          <cell r="AC66">
            <v>109.57</v>
          </cell>
          <cell r="AD66">
            <v>25.19</v>
          </cell>
        </row>
        <row r="67">
          <cell r="B67">
            <v>120</v>
          </cell>
          <cell r="C67">
            <v>130</v>
          </cell>
          <cell r="D67">
            <v>66</v>
          </cell>
          <cell r="E67">
            <v>18</v>
          </cell>
          <cell r="F67">
            <v>5</v>
          </cell>
          <cell r="G67">
            <v>5</v>
          </cell>
          <cell r="H67">
            <v>12</v>
          </cell>
          <cell r="I67">
            <v>7</v>
          </cell>
          <cell r="J67">
            <v>6</v>
          </cell>
          <cell r="K67">
            <v>8</v>
          </cell>
          <cell r="M67">
            <v>1.5</v>
          </cell>
          <cell r="N67">
            <v>0</v>
          </cell>
          <cell r="P67">
            <v>7.57</v>
          </cell>
          <cell r="T67">
            <v>330</v>
          </cell>
          <cell r="U67">
            <v>96</v>
          </cell>
          <cell r="V67">
            <v>17.73</v>
          </cell>
          <cell r="W67">
            <v>2.5</v>
          </cell>
          <cell r="X67">
            <v>34.665599999999998</v>
          </cell>
          <cell r="Y67">
            <v>7.5</v>
          </cell>
          <cell r="Z67">
            <v>3</v>
          </cell>
          <cell r="AA67">
            <v>6</v>
          </cell>
          <cell r="AB67">
            <v>204</v>
          </cell>
          <cell r="AC67">
            <v>109.57</v>
          </cell>
          <cell r="AD67">
            <v>25.19</v>
          </cell>
        </row>
        <row r="68">
          <cell r="B68">
            <v>120</v>
          </cell>
          <cell r="C68">
            <v>130</v>
          </cell>
          <cell r="D68">
            <v>66</v>
          </cell>
          <cell r="E68">
            <v>0</v>
          </cell>
          <cell r="F68">
            <v>5</v>
          </cell>
          <cell r="G68">
            <v>5</v>
          </cell>
          <cell r="H68">
            <v>12</v>
          </cell>
          <cell r="I68">
            <v>7</v>
          </cell>
          <cell r="J68">
            <v>6</v>
          </cell>
          <cell r="K68">
            <v>8</v>
          </cell>
          <cell r="M68">
            <v>1.5</v>
          </cell>
          <cell r="N68">
            <v>0</v>
          </cell>
          <cell r="P68">
            <v>7.57</v>
          </cell>
          <cell r="T68">
            <v>330</v>
          </cell>
          <cell r="U68">
            <v>96</v>
          </cell>
          <cell r="V68">
            <v>17.73</v>
          </cell>
          <cell r="W68">
            <v>2.5</v>
          </cell>
          <cell r="X68">
            <v>34.665599999999998</v>
          </cell>
          <cell r="Y68">
            <v>7.5</v>
          </cell>
          <cell r="Z68">
            <v>3</v>
          </cell>
          <cell r="AA68">
            <v>6</v>
          </cell>
          <cell r="AB68">
            <v>204</v>
          </cell>
          <cell r="AC68">
            <v>109.57</v>
          </cell>
          <cell r="AD68">
            <v>25.19</v>
          </cell>
        </row>
        <row r="69">
          <cell r="B69">
            <v>120</v>
          </cell>
          <cell r="C69">
            <v>130</v>
          </cell>
          <cell r="D69">
            <v>66</v>
          </cell>
          <cell r="E69">
            <v>0</v>
          </cell>
          <cell r="F69">
            <v>5</v>
          </cell>
          <cell r="G69">
            <v>5</v>
          </cell>
          <cell r="H69">
            <v>12</v>
          </cell>
          <cell r="I69">
            <v>7</v>
          </cell>
          <cell r="J69">
            <v>6</v>
          </cell>
          <cell r="K69">
            <v>8</v>
          </cell>
          <cell r="M69">
            <v>1.5</v>
          </cell>
          <cell r="N69">
            <v>0</v>
          </cell>
          <cell r="P69">
            <v>7.57</v>
          </cell>
          <cell r="T69">
            <v>330</v>
          </cell>
          <cell r="U69">
            <v>96</v>
          </cell>
          <cell r="V69">
            <v>17.73</v>
          </cell>
          <cell r="W69">
            <v>2.5</v>
          </cell>
          <cell r="X69">
            <v>34.665599999999998</v>
          </cell>
          <cell r="Y69">
            <v>7.5</v>
          </cell>
          <cell r="Z69">
            <v>3</v>
          </cell>
          <cell r="AA69">
            <v>6</v>
          </cell>
          <cell r="AB69">
            <v>204</v>
          </cell>
          <cell r="AC69">
            <v>109.57</v>
          </cell>
          <cell r="AD69">
            <v>25.19</v>
          </cell>
        </row>
        <row r="70">
          <cell r="B70">
            <v>120</v>
          </cell>
          <cell r="C70">
            <v>130</v>
          </cell>
          <cell r="D70">
            <v>66</v>
          </cell>
          <cell r="E70">
            <v>0</v>
          </cell>
          <cell r="F70">
            <v>5</v>
          </cell>
          <cell r="G70">
            <v>5</v>
          </cell>
          <cell r="H70">
            <v>12</v>
          </cell>
          <cell r="I70">
            <v>7</v>
          </cell>
          <cell r="J70">
            <v>6</v>
          </cell>
          <cell r="K70">
            <v>8</v>
          </cell>
          <cell r="M70">
            <v>1.5</v>
          </cell>
          <cell r="N70">
            <v>0</v>
          </cell>
          <cell r="P70">
            <v>7.57</v>
          </cell>
          <cell r="T70">
            <v>330</v>
          </cell>
          <cell r="U70">
            <v>96</v>
          </cell>
          <cell r="V70">
            <v>18.72</v>
          </cell>
          <cell r="W70">
            <v>2.5</v>
          </cell>
          <cell r="X70">
            <v>34.665599999999998</v>
          </cell>
          <cell r="Y70">
            <v>7.5</v>
          </cell>
          <cell r="Z70">
            <v>3</v>
          </cell>
          <cell r="AA70">
            <v>6</v>
          </cell>
          <cell r="AB70">
            <v>204</v>
          </cell>
          <cell r="AC70">
            <v>109.57</v>
          </cell>
          <cell r="AD70">
            <v>25.19</v>
          </cell>
        </row>
        <row r="71">
          <cell r="B71">
            <v>120</v>
          </cell>
          <cell r="C71">
            <v>130</v>
          </cell>
          <cell r="D71">
            <v>66</v>
          </cell>
          <cell r="E71">
            <v>0</v>
          </cell>
          <cell r="F71">
            <v>5</v>
          </cell>
          <cell r="G71">
            <v>5</v>
          </cell>
          <cell r="H71">
            <v>12</v>
          </cell>
          <cell r="I71">
            <v>7</v>
          </cell>
          <cell r="J71">
            <v>6</v>
          </cell>
          <cell r="K71">
            <v>8</v>
          </cell>
          <cell r="M71">
            <v>1.5</v>
          </cell>
          <cell r="N71">
            <v>0</v>
          </cell>
          <cell r="P71">
            <v>7.57</v>
          </cell>
          <cell r="T71">
            <v>330</v>
          </cell>
          <cell r="U71">
            <v>96</v>
          </cell>
          <cell r="V71">
            <v>18.72</v>
          </cell>
          <cell r="W71">
            <v>2.5</v>
          </cell>
          <cell r="X71">
            <v>34.665599999999998</v>
          </cell>
          <cell r="Y71">
            <v>7.5</v>
          </cell>
          <cell r="Z71">
            <v>3</v>
          </cell>
          <cell r="AA71">
            <v>6</v>
          </cell>
          <cell r="AB71">
            <v>204</v>
          </cell>
          <cell r="AC71">
            <v>109.57</v>
          </cell>
          <cell r="AD71">
            <v>25.19</v>
          </cell>
        </row>
        <row r="72">
          <cell r="B72">
            <v>120</v>
          </cell>
          <cell r="C72">
            <v>130</v>
          </cell>
          <cell r="D72">
            <v>66</v>
          </cell>
          <cell r="E72">
            <v>0</v>
          </cell>
          <cell r="F72">
            <v>5</v>
          </cell>
          <cell r="G72">
            <v>5</v>
          </cell>
          <cell r="H72">
            <v>12</v>
          </cell>
          <cell r="I72">
            <v>7</v>
          </cell>
          <cell r="J72">
            <v>6</v>
          </cell>
          <cell r="K72">
            <v>8</v>
          </cell>
          <cell r="M72">
            <v>1.5</v>
          </cell>
          <cell r="N72">
            <v>0</v>
          </cell>
          <cell r="P72">
            <v>7.57</v>
          </cell>
          <cell r="T72">
            <v>330</v>
          </cell>
          <cell r="U72">
            <v>96</v>
          </cell>
          <cell r="V72">
            <v>18.72</v>
          </cell>
          <cell r="W72">
            <v>2.5</v>
          </cell>
          <cell r="X72">
            <v>34.665599999999998</v>
          </cell>
          <cell r="Y72">
            <v>7.5</v>
          </cell>
          <cell r="Z72">
            <v>3</v>
          </cell>
          <cell r="AA72">
            <v>6</v>
          </cell>
          <cell r="AB72">
            <v>204</v>
          </cell>
          <cell r="AC72">
            <v>109.57</v>
          </cell>
          <cell r="AD72">
            <v>25.19</v>
          </cell>
        </row>
        <row r="73">
          <cell r="B73">
            <v>120</v>
          </cell>
          <cell r="C73">
            <v>130</v>
          </cell>
          <cell r="D73">
            <v>66</v>
          </cell>
          <cell r="E73">
            <v>0</v>
          </cell>
          <cell r="F73">
            <v>5</v>
          </cell>
          <cell r="G73">
            <v>5</v>
          </cell>
          <cell r="H73">
            <v>12</v>
          </cell>
          <cell r="I73">
            <v>7</v>
          </cell>
          <cell r="J73">
            <v>6</v>
          </cell>
          <cell r="K73">
            <v>8</v>
          </cell>
          <cell r="M73">
            <v>1.5</v>
          </cell>
          <cell r="N73">
            <v>0</v>
          </cell>
          <cell r="P73">
            <v>7.57</v>
          </cell>
          <cell r="T73">
            <v>330</v>
          </cell>
          <cell r="U73">
            <v>96</v>
          </cell>
          <cell r="V73">
            <v>18.72</v>
          </cell>
          <cell r="W73">
            <v>2.5</v>
          </cell>
          <cell r="X73">
            <v>34.665599999999998</v>
          </cell>
          <cell r="Y73">
            <v>7.5</v>
          </cell>
          <cell r="Z73">
            <v>3</v>
          </cell>
          <cell r="AA73">
            <v>6</v>
          </cell>
          <cell r="AB73">
            <v>204</v>
          </cell>
          <cell r="AC73">
            <v>109.57</v>
          </cell>
          <cell r="AD73">
            <v>25.19</v>
          </cell>
        </row>
        <row r="74">
          <cell r="B74">
            <v>120</v>
          </cell>
          <cell r="C74">
            <v>130</v>
          </cell>
          <cell r="D74">
            <v>66</v>
          </cell>
          <cell r="E74">
            <v>0</v>
          </cell>
          <cell r="F74">
            <v>5</v>
          </cell>
          <cell r="G74">
            <v>5</v>
          </cell>
          <cell r="H74">
            <v>12</v>
          </cell>
          <cell r="I74">
            <v>7</v>
          </cell>
          <cell r="J74">
            <v>6</v>
          </cell>
          <cell r="K74">
            <v>8</v>
          </cell>
          <cell r="M74">
            <v>1.5</v>
          </cell>
          <cell r="N74">
            <v>60</v>
          </cell>
          <cell r="P74">
            <v>7.57</v>
          </cell>
          <cell r="T74">
            <v>330</v>
          </cell>
          <cell r="U74">
            <v>96</v>
          </cell>
          <cell r="V74">
            <v>19.7</v>
          </cell>
          <cell r="W74">
            <v>2.5</v>
          </cell>
          <cell r="X74">
            <v>34.665599999999998</v>
          </cell>
          <cell r="Y74">
            <v>7.5</v>
          </cell>
          <cell r="Z74">
            <v>3</v>
          </cell>
          <cell r="AA74">
            <v>6</v>
          </cell>
          <cell r="AB74">
            <v>204</v>
          </cell>
          <cell r="AC74">
            <v>109.57</v>
          </cell>
          <cell r="AD74">
            <v>25.19</v>
          </cell>
        </row>
        <row r="75">
          <cell r="B75">
            <v>120</v>
          </cell>
          <cell r="C75">
            <v>130</v>
          </cell>
          <cell r="D75">
            <v>66</v>
          </cell>
          <cell r="E75">
            <v>0</v>
          </cell>
          <cell r="F75">
            <v>5</v>
          </cell>
          <cell r="G75">
            <v>5</v>
          </cell>
          <cell r="H75">
            <v>12</v>
          </cell>
          <cell r="I75">
            <v>7</v>
          </cell>
          <cell r="J75">
            <v>6</v>
          </cell>
          <cell r="K75">
            <v>8</v>
          </cell>
          <cell r="M75">
            <v>1.5</v>
          </cell>
          <cell r="N75">
            <v>60</v>
          </cell>
          <cell r="P75">
            <v>7.57</v>
          </cell>
          <cell r="T75">
            <v>330</v>
          </cell>
          <cell r="U75">
            <v>96</v>
          </cell>
          <cell r="V75">
            <v>19.7</v>
          </cell>
          <cell r="W75">
            <v>2.5</v>
          </cell>
          <cell r="X75">
            <v>34.665599999999998</v>
          </cell>
          <cell r="Y75">
            <v>7.5</v>
          </cell>
          <cell r="Z75">
            <v>3</v>
          </cell>
          <cell r="AA75">
            <v>6</v>
          </cell>
          <cell r="AB75">
            <v>204</v>
          </cell>
          <cell r="AC75">
            <v>109.57</v>
          </cell>
          <cell r="AD75">
            <v>25.19</v>
          </cell>
        </row>
        <row r="76">
          <cell r="B76">
            <v>120</v>
          </cell>
          <cell r="C76">
            <v>130</v>
          </cell>
          <cell r="D76">
            <v>66</v>
          </cell>
          <cell r="E76">
            <v>0</v>
          </cell>
          <cell r="F76">
            <v>5</v>
          </cell>
          <cell r="G76">
            <v>5</v>
          </cell>
          <cell r="H76">
            <v>12</v>
          </cell>
          <cell r="I76">
            <v>7</v>
          </cell>
          <cell r="J76">
            <v>6</v>
          </cell>
          <cell r="K76">
            <v>8</v>
          </cell>
          <cell r="M76">
            <v>1.5</v>
          </cell>
          <cell r="N76">
            <v>60</v>
          </cell>
          <cell r="P76">
            <v>7.57</v>
          </cell>
          <cell r="T76">
            <v>330</v>
          </cell>
          <cell r="U76">
            <v>96</v>
          </cell>
          <cell r="V76">
            <v>19.7</v>
          </cell>
          <cell r="W76">
            <v>2.5</v>
          </cell>
          <cell r="X76">
            <v>34.665599999999998</v>
          </cell>
          <cell r="Y76">
            <v>7.5</v>
          </cell>
          <cell r="Z76">
            <v>3</v>
          </cell>
          <cell r="AA76">
            <v>6</v>
          </cell>
          <cell r="AB76">
            <v>204</v>
          </cell>
          <cell r="AC76">
            <v>109.57</v>
          </cell>
          <cell r="AD76">
            <v>25.19</v>
          </cell>
        </row>
        <row r="77">
          <cell r="B77">
            <v>120</v>
          </cell>
          <cell r="C77">
            <v>130</v>
          </cell>
          <cell r="D77">
            <v>66</v>
          </cell>
          <cell r="E77">
            <v>0</v>
          </cell>
          <cell r="F77">
            <v>5</v>
          </cell>
          <cell r="G77">
            <v>5</v>
          </cell>
          <cell r="H77">
            <v>12</v>
          </cell>
          <cell r="I77">
            <v>7</v>
          </cell>
          <cell r="J77">
            <v>6</v>
          </cell>
          <cell r="K77">
            <v>8</v>
          </cell>
          <cell r="M77">
            <v>1.5</v>
          </cell>
          <cell r="N77">
            <v>60</v>
          </cell>
          <cell r="P77">
            <v>7.57</v>
          </cell>
          <cell r="T77">
            <v>330</v>
          </cell>
          <cell r="U77">
            <v>96</v>
          </cell>
          <cell r="V77">
            <v>19.7</v>
          </cell>
          <cell r="W77">
            <v>2.5</v>
          </cell>
          <cell r="X77">
            <v>34.665599999999998</v>
          </cell>
          <cell r="Y77">
            <v>7.5</v>
          </cell>
          <cell r="Z77">
            <v>3</v>
          </cell>
          <cell r="AA77">
            <v>6</v>
          </cell>
          <cell r="AB77">
            <v>204</v>
          </cell>
          <cell r="AC77">
            <v>109.57</v>
          </cell>
          <cell r="AD77">
            <v>25.19</v>
          </cell>
        </row>
        <row r="78">
          <cell r="B78">
            <v>120</v>
          </cell>
          <cell r="C78">
            <v>130</v>
          </cell>
          <cell r="D78">
            <v>66</v>
          </cell>
          <cell r="E78">
            <v>0</v>
          </cell>
          <cell r="F78">
            <v>5</v>
          </cell>
          <cell r="G78">
            <v>5</v>
          </cell>
          <cell r="H78">
            <v>12</v>
          </cell>
          <cell r="I78">
            <v>7</v>
          </cell>
          <cell r="J78">
            <v>6</v>
          </cell>
          <cell r="K78">
            <v>8</v>
          </cell>
          <cell r="M78">
            <v>1.5</v>
          </cell>
          <cell r="N78">
            <v>60</v>
          </cell>
          <cell r="P78">
            <v>7.57</v>
          </cell>
          <cell r="T78">
            <v>330</v>
          </cell>
          <cell r="U78">
            <v>96</v>
          </cell>
          <cell r="V78">
            <v>20.69</v>
          </cell>
          <cell r="W78">
            <v>2.5</v>
          </cell>
          <cell r="X78">
            <v>34.665599999999998</v>
          </cell>
          <cell r="Y78">
            <v>7.5</v>
          </cell>
          <cell r="Z78">
            <v>3</v>
          </cell>
          <cell r="AA78">
            <v>6</v>
          </cell>
          <cell r="AB78">
            <v>204</v>
          </cell>
          <cell r="AC78">
            <v>109.57</v>
          </cell>
          <cell r="AD78">
            <v>25.19</v>
          </cell>
        </row>
        <row r="79">
          <cell r="B79">
            <v>120</v>
          </cell>
          <cell r="C79">
            <v>130</v>
          </cell>
          <cell r="D79">
            <v>66</v>
          </cell>
          <cell r="E79">
            <v>0</v>
          </cell>
          <cell r="F79">
            <v>5</v>
          </cell>
          <cell r="G79">
            <v>5</v>
          </cell>
          <cell r="H79">
            <v>12</v>
          </cell>
          <cell r="I79">
            <v>7</v>
          </cell>
          <cell r="J79">
            <v>6</v>
          </cell>
          <cell r="K79">
            <v>8</v>
          </cell>
          <cell r="M79">
            <v>1.5</v>
          </cell>
          <cell r="N79">
            <v>60</v>
          </cell>
          <cell r="P79">
            <v>7.57</v>
          </cell>
          <cell r="T79">
            <v>330</v>
          </cell>
          <cell r="U79">
            <v>96</v>
          </cell>
          <cell r="V79">
            <v>20.69</v>
          </cell>
          <cell r="W79">
            <v>2.5</v>
          </cell>
          <cell r="X79">
            <v>34.665599999999998</v>
          </cell>
          <cell r="Y79">
            <v>7.5</v>
          </cell>
          <cell r="Z79">
            <v>3</v>
          </cell>
          <cell r="AA79">
            <v>6</v>
          </cell>
          <cell r="AB79">
            <v>204</v>
          </cell>
          <cell r="AC79">
            <v>109.57</v>
          </cell>
          <cell r="AD79">
            <v>25.19</v>
          </cell>
        </row>
        <row r="80">
          <cell r="B80">
            <v>120</v>
          </cell>
          <cell r="C80">
            <v>130</v>
          </cell>
          <cell r="D80">
            <v>66</v>
          </cell>
          <cell r="E80">
            <v>0</v>
          </cell>
          <cell r="F80">
            <v>5</v>
          </cell>
          <cell r="G80">
            <v>5</v>
          </cell>
          <cell r="H80">
            <v>12</v>
          </cell>
          <cell r="I80">
            <v>7</v>
          </cell>
          <cell r="J80">
            <v>6</v>
          </cell>
          <cell r="K80">
            <v>8</v>
          </cell>
          <cell r="M80">
            <v>1.5</v>
          </cell>
          <cell r="N80">
            <v>60</v>
          </cell>
          <cell r="P80">
            <v>7.57</v>
          </cell>
          <cell r="T80">
            <v>330</v>
          </cell>
          <cell r="U80">
            <v>96</v>
          </cell>
          <cell r="V80">
            <v>20.69</v>
          </cell>
          <cell r="W80">
            <v>2.5</v>
          </cell>
          <cell r="X80">
            <v>34.665599999999998</v>
          </cell>
          <cell r="Y80">
            <v>7.5</v>
          </cell>
          <cell r="Z80">
            <v>3</v>
          </cell>
          <cell r="AA80">
            <v>6</v>
          </cell>
          <cell r="AB80">
            <v>204</v>
          </cell>
          <cell r="AC80">
            <v>109.57</v>
          </cell>
          <cell r="AD80">
            <v>25.19</v>
          </cell>
        </row>
        <row r="81">
          <cell r="B81">
            <v>120</v>
          </cell>
          <cell r="C81">
            <v>130</v>
          </cell>
          <cell r="D81">
            <v>66</v>
          </cell>
          <cell r="E81">
            <v>0</v>
          </cell>
          <cell r="F81">
            <v>5</v>
          </cell>
          <cell r="G81">
            <v>5</v>
          </cell>
          <cell r="H81">
            <v>12</v>
          </cell>
          <cell r="I81">
            <v>7</v>
          </cell>
          <cell r="J81">
            <v>6</v>
          </cell>
          <cell r="K81">
            <v>8</v>
          </cell>
          <cell r="M81">
            <v>1.5</v>
          </cell>
          <cell r="N81">
            <v>60</v>
          </cell>
          <cell r="P81">
            <v>7.57</v>
          </cell>
          <cell r="T81">
            <v>330</v>
          </cell>
          <cell r="U81">
            <v>96</v>
          </cell>
          <cell r="V81">
            <v>20.69</v>
          </cell>
          <cell r="W81">
            <v>2.5</v>
          </cell>
          <cell r="X81">
            <v>34.665599999999998</v>
          </cell>
          <cell r="Y81">
            <v>7.5</v>
          </cell>
          <cell r="Z81">
            <v>3</v>
          </cell>
          <cell r="AA81">
            <v>6</v>
          </cell>
          <cell r="AB81">
            <v>204</v>
          </cell>
          <cell r="AC81">
            <v>109.57</v>
          </cell>
          <cell r="AD81">
            <v>25.19</v>
          </cell>
        </row>
        <row r="82">
          <cell r="B82">
            <v>120</v>
          </cell>
          <cell r="C82">
            <v>130</v>
          </cell>
          <cell r="D82">
            <v>66</v>
          </cell>
          <cell r="E82">
            <v>18</v>
          </cell>
          <cell r="F82">
            <v>5</v>
          </cell>
          <cell r="G82">
            <v>5</v>
          </cell>
          <cell r="H82">
            <v>12</v>
          </cell>
          <cell r="I82">
            <v>7</v>
          </cell>
          <cell r="J82">
            <v>6</v>
          </cell>
          <cell r="K82">
            <v>8</v>
          </cell>
          <cell r="M82">
            <v>1.5</v>
          </cell>
          <cell r="N82">
            <v>60</v>
          </cell>
          <cell r="P82">
            <v>7.57</v>
          </cell>
          <cell r="T82">
            <v>330</v>
          </cell>
          <cell r="U82">
            <v>96</v>
          </cell>
          <cell r="V82">
            <v>21.67</v>
          </cell>
          <cell r="W82">
            <v>2.5</v>
          </cell>
          <cell r="X82">
            <v>34.665599999999998</v>
          </cell>
          <cell r="Y82">
            <v>7.5</v>
          </cell>
          <cell r="Z82">
            <v>3</v>
          </cell>
          <cell r="AA82">
            <v>6</v>
          </cell>
          <cell r="AB82">
            <v>204</v>
          </cell>
          <cell r="AC82">
            <v>109.57</v>
          </cell>
          <cell r="AD82">
            <v>25.19</v>
          </cell>
        </row>
        <row r="83">
          <cell r="B83">
            <v>120</v>
          </cell>
          <cell r="C83">
            <v>130</v>
          </cell>
          <cell r="D83">
            <v>66</v>
          </cell>
          <cell r="E83">
            <v>18</v>
          </cell>
          <cell r="F83">
            <v>5</v>
          </cell>
          <cell r="G83">
            <v>5</v>
          </cell>
          <cell r="H83">
            <v>12</v>
          </cell>
          <cell r="I83">
            <v>7</v>
          </cell>
          <cell r="J83">
            <v>6</v>
          </cell>
          <cell r="K83">
            <v>8</v>
          </cell>
          <cell r="M83">
            <v>1.5</v>
          </cell>
          <cell r="N83">
            <v>60</v>
          </cell>
          <cell r="P83">
            <v>7.57</v>
          </cell>
          <cell r="T83">
            <v>330</v>
          </cell>
          <cell r="U83">
            <v>96</v>
          </cell>
          <cell r="V83">
            <v>21.67</v>
          </cell>
          <cell r="W83">
            <v>2.5</v>
          </cell>
          <cell r="X83">
            <v>34.665599999999998</v>
          </cell>
          <cell r="Y83">
            <v>7.5</v>
          </cell>
          <cell r="Z83">
            <v>3</v>
          </cell>
          <cell r="AA83">
            <v>6</v>
          </cell>
          <cell r="AB83">
            <v>204</v>
          </cell>
          <cell r="AC83">
            <v>109.57</v>
          </cell>
          <cell r="AD83">
            <v>25.19</v>
          </cell>
        </row>
        <row r="84">
          <cell r="B84">
            <v>120</v>
          </cell>
          <cell r="C84">
            <v>130</v>
          </cell>
          <cell r="D84">
            <v>66</v>
          </cell>
          <cell r="E84">
            <v>18</v>
          </cell>
          <cell r="F84">
            <v>5</v>
          </cell>
          <cell r="G84">
            <v>5</v>
          </cell>
          <cell r="H84">
            <v>12</v>
          </cell>
          <cell r="I84">
            <v>7</v>
          </cell>
          <cell r="J84">
            <v>6</v>
          </cell>
          <cell r="K84">
            <v>8</v>
          </cell>
          <cell r="M84">
            <v>1.5</v>
          </cell>
          <cell r="N84">
            <v>60</v>
          </cell>
          <cell r="P84">
            <v>7.57</v>
          </cell>
          <cell r="T84">
            <v>330</v>
          </cell>
          <cell r="U84">
            <v>96</v>
          </cell>
          <cell r="V84">
            <v>21.67</v>
          </cell>
          <cell r="W84">
            <v>2.5</v>
          </cell>
          <cell r="X84">
            <v>34.665599999999998</v>
          </cell>
          <cell r="Y84">
            <v>7.5</v>
          </cell>
          <cell r="Z84">
            <v>3</v>
          </cell>
          <cell r="AA84">
            <v>6</v>
          </cell>
          <cell r="AB84">
            <v>204</v>
          </cell>
          <cell r="AC84">
            <v>109.57</v>
          </cell>
          <cell r="AD84">
            <v>25.19</v>
          </cell>
        </row>
        <row r="85">
          <cell r="B85">
            <v>120</v>
          </cell>
          <cell r="C85">
            <v>130</v>
          </cell>
          <cell r="D85">
            <v>66</v>
          </cell>
          <cell r="E85">
            <v>18</v>
          </cell>
          <cell r="F85">
            <v>5</v>
          </cell>
          <cell r="G85">
            <v>5</v>
          </cell>
          <cell r="H85">
            <v>12</v>
          </cell>
          <cell r="I85">
            <v>7</v>
          </cell>
          <cell r="J85">
            <v>6</v>
          </cell>
          <cell r="K85">
            <v>8</v>
          </cell>
          <cell r="M85">
            <v>1.5</v>
          </cell>
          <cell r="N85">
            <v>60</v>
          </cell>
          <cell r="P85">
            <v>7.57</v>
          </cell>
          <cell r="T85">
            <v>330</v>
          </cell>
          <cell r="U85">
            <v>96</v>
          </cell>
          <cell r="V85">
            <v>21.67</v>
          </cell>
          <cell r="W85">
            <v>2.5</v>
          </cell>
          <cell r="X85">
            <v>34.665599999999998</v>
          </cell>
          <cell r="Y85">
            <v>7.5</v>
          </cell>
          <cell r="Z85">
            <v>3</v>
          </cell>
          <cell r="AA85">
            <v>6</v>
          </cell>
          <cell r="AB85">
            <v>204</v>
          </cell>
          <cell r="AC85">
            <v>109.57</v>
          </cell>
          <cell r="AD85">
            <v>25.19</v>
          </cell>
        </row>
        <row r="86">
          <cell r="B86">
            <v>120</v>
          </cell>
          <cell r="C86">
            <v>130</v>
          </cell>
          <cell r="D86">
            <v>66</v>
          </cell>
          <cell r="E86">
            <v>18</v>
          </cell>
          <cell r="F86">
            <v>6</v>
          </cell>
          <cell r="G86">
            <v>5</v>
          </cell>
          <cell r="H86">
            <v>12</v>
          </cell>
          <cell r="I86">
            <v>7</v>
          </cell>
          <cell r="J86">
            <v>6</v>
          </cell>
          <cell r="K86">
            <v>8</v>
          </cell>
          <cell r="M86">
            <v>1.5</v>
          </cell>
          <cell r="N86">
            <v>60</v>
          </cell>
          <cell r="P86">
            <v>7.57</v>
          </cell>
          <cell r="T86">
            <v>330</v>
          </cell>
          <cell r="U86">
            <v>96</v>
          </cell>
          <cell r="V86">
            <v>21.67</v>
          </cell>
          <cell r="W86">
            <v>2.5</v>
          </cell>
          <cell r="X86">
            <v>34.665599999999998</v>
          </cell>
          <cell r="Y86">
            <v>7.5</v>
          </cell>
          <cell r="Z86">
            <v>3</v>
          </cell>
          <cell r="AA86">
            <v>6</v>
          </cell>
          <cell r="AB86">
            <v>204</v>
          </cell>
          <cell r="AC86">
            <v>109.57</v>
          </cell>
          <cell r="AD86">
            <v>25.19</v>
          </cell>
        </row>
        <row r="87">
          <cell r="B87">
            <v>120</v>
          </cell>
          <cell r="C87">
            <v>130</v>
          </cell>
          <cell r="D87">
            <v>66</v>
          </cell>
          <cell r="E87">
            <v>18</v>
          </cell>
          <cell r="F87">
            <v>6</v>
          </cell>
          <cell r="G87">
            <v>5</v>
          </cell>
          <cell r="H87">
            <v>12</v>
          </cell>
          <cell r="I87">
            <v>7</v>
          </cell>
          <cell r="J87">
            <v>6</v>
          </cell>
          <cell r="K87">
            <v>8</v>
          </cell>
          <cell r="M87">
            <v>1.5</v>
          </cell>
          <cell r="N87">
            <v>60</v>
          </cell>
          <cell r="P87">
            <v>7.57</v>
          </cell>
          <cell r="T87">
            <v>330</v>
          </cell>
          <cell r="U87">
            <v>96</v>
          </cell>
          <cell r="V87">
            <v>21.67</v>
          </cell>
          <cell r="W87">
            <v>2.5</v>
          </cell>
          <cell r="X87">
            <v>34.665599999999998</v>
          </cell>
          <cell r="Y87">
            <v>7.5</v>
          </cell>
          <cell r="Z87">
            <v>3</v>
          </cell>
          <cell r="AA87">
            <v>6</v>
          </cell>
          <cell r="AB87">
            <v>204</v>
          </cell>
          <cell r="AC87">
            <v>109.57</v>
          </cell>
          <cell r="AD87">
            <v>25.19</v>
          </cell>
        </row>
        <row r="88">
          <cell r="B88">
            <v>120</v>
          </cell>
          <cell r="C88">
            <v>130</v>
          </cell>
          <cell r="D88">
            <v>66</v>
          </cell>
          <cell r="E88">
            <v>18</v>
          </cell>
          <cell r="F88">
            <v>6</v>
          </cell>
          <cell r="G88">
            <v>5</v>
          </cell>
          <cell r="H88">
            <v>12</v>
          </cell>
          <cell r="I88">
            <v>7</v>
          </cell>
          <cell r="J88">
            <v>6</v>
          </cell>
          <cell r="K88">
            <v>8</v>
          </cell>
          <cell r="M88">
            <v>1.5</v>
          </cell>
          <cell r="N88">
            <v>60</v>
          </cell>
          <cell r="P88">
            <v>7.57</v>
          </cell>
          <cell r="T88">
            <v>330</v>
          </cell>
          <cell r="U88">
            <v>96</v>
          </cell>
          <cell r="V88">
            <v>21.67</v>
          </cell>
          <cell r="W88">
            <v>2.5</v>
          </cell>
          <cell r="X88">
            <v>34.665599999999998</v>
          </cell>
          <cell r="Y88">
            <v>7.5</v>
          </cell>
          <cell r="Z88">
            <v>3</v>
          </cell>
          <cell r="AA88">
            <v>6</v>
          </cell>
          <cell r="AB88">
            <v>204</v>
          </cell>
          <cell r="AC88">
            <v>109.57</v>
          </cell>
          <cell r="AD88">
            <v>25.19</v>
          </cell>
        </row>
        <row r="89">
          <cell r="B89">
            <v>120</v>
          </cell>
          <cell r="C89">
            <v>130</v>
          </cell>
          <cell r="D89">
            <v>66</v>
          </cell>
          <cell r="E89">
            <v>18</v>
          </cell>
          <cell r="F89">
            <v>6</v>
          </cell>
          <cell r="G89">
            <v>5</v>
          </cell>
          <cell r="H89">
            <v>12</v>
          </cell>
          <cell r="I89">
            <v>7</v>
          </cell>
          <cell r="J89">
            <v>6</v>
          </cell>
          <cell r="K89">
            <v>8</v>
          </cell>
          <cell r="M89">
            <v>1.5</v>
          </cell>
          <cell r="N89">
            <v>60</v>
          </cell>
          <cell r="P89">
            <v>7.57</v>
          </cell>
          <cell r="T89">
            <v>330</v>
          </cell>
          <cell r="U89">
            <v>96</v>
          </cell>
          <cell r="V89">
            <v>21.67</v>
          </cell>
          <cell r="W89">
            <v>2.5</v>
          </cell>
          <cell r="X89">
            <v>34.665599999999998</v>
          </cell>
          <cell r="Y89">
            <v>7.5</v>
          </cell>
          <cell r="Z89">
            <v>3</v>
          </cell>
          <cell r="AA89">
            <v>6</v>
          </cell>
          <cell r="AB89">
            <v>204</v>
          </cell>
          <cell r="AC89">
            <v>109.57</v>
          </cell>
          <cell r="AD89">
            <v>25.19</v>
          </cell>
        </row>
        <row r="90">
          <cell r="B90">
            <v>120</v>
          </cell>
          <cell r="C90">
            <v>130</v>
          </cell>
          <cell r="D90">
            <v>66</v>
          </cell>
          <cell r="E90">
            <v>18</v>
          </cell>
          <cell r="F90">
            <v>10</v>
          </cell>
          <cell r="G90">
            <v>5</v>
          </cell>
          <cell r="H90">
            <v>12</v>
          </cell>
          <cell r="I90">
            <v>7</v>
          </cell>
          <cell r="J90">
            <v>6</v>
          </cell>
          <cell r="K90">
            <v>8</v>
          </cell>
          <cell r="M90">
            <v>1.5</v>
          </cell>
          <cell r="N90">
            <v>60</v>
          </cell>
          <cell r="P90">
            <v>7.57</v>
          </cell>
          <cell r="T90">
            <v>330</v>
          </cell>
          <cell r="U90">
            <v>96</v>
          </cell>
          <cell r="V90">
            <v>21.67</v>
          </cell>
          <cell r="W90">
            <v>2.5</v>
          </cell>
          <cell r="X90">
            <v>38.252499999999998</v>
          </cell>
          <cell r="Y90">
            <v>7.5</v>
          </cell>
          <cell r="Z90">
            <v>3</v>
          </cell>
          <cell r="AA90">
            <v>6</v>
          </cell>
          <cell r="AB90">
            <v>204</v>
          </cell>
          <cell r="AC90">
            <v>109.57</v>
          </cell>
          <cell r="AD90">
            <v>25.19</v>
          </cell>
        </row>
        <row r="91">
          <cell r="B91">
            <v>120</v>
          </cell>
          <cell r="C91">
            <v>130</v>
          </cell>
          <cell r="D91">
            <v>66</v>
          </cell>
          <cell r="E91">
            <v>18</v>
          </cell>
          <cell r="F91">
            <v>10</v>
          </cell>
          <cell r="G91">
            <v>5</v>
          </cell>
          <cell r="H91">
            <v>12</v>
          </cell>
          <cell r="I91">
            <v>7</v>
          </cell>
          <cell r="J91">
            <v>6</v>
          </cell>
          <cell r="K91">
            <v>8</v>
          </cell>
          <cell r="M91">
            <v>1.5</v>
          </cell>
          <cell r="N91">
            <v>60</v>
          </cell>
          <cell r="P91">
            <v>7.57</v>
          </cell>
          <cell r="T91">
            <v>330</v>
          </cell>
          <cell r="U91">
            <v>96</v>
          </cell>
          <cell r="V91">
            <v>21.67</v>
          </cell>
          <cell r="W91">
            <v>2.5</v>
          </cell>
          <cell r="X91">
            <v>38.252499999999998</v>
          </cell>
          <cell r="Y91">
            <v>7.5</v>
          </cell>
          <cell r="Z91">
            <v>3</v>
          </cell>
          <cell r="AA91">
            <v>6</v>
          </cell>
          <cell r="AB91">
            <v>204</v>
          </cell>
          <cell r="AC91">
            <v>109.57</v>
          </cell>
          <cell r="AD91">
            <v>25.19</v>
          </cell>
        </row>
        <row r="92">
          <cell r="B92">
            <v>120</v>
          </cell>
          <cell r="C92">
            <v>130</v>
          </cell>
          <cell r="D92">
            <v>66</v>
          </cell>
          <cell r="E92">
            <v>18</v>
          </cell>
          <cell r="F92">
            <v>10</v>
          </cell>
          <cell r="G92">
            <v>5</v>
          </cell>
          <cell r="H92">
            <v>12</v>
          </cell>
          <cell r="I92">
            <v>7</v>
          </cell>
          <cell r="J92">
            <v>6</v>
          </cell>
          <cell r="K92">
            <v>8</v>
          </cell>
          <cell r="M92">
            <v>1.5</v>
          </cell>
          <cell r="N92">
            <v>60</v>
          </cell>
          <cell r="P92">
            <v>7.57</v>
          </cell>
          <cell r="T92">
            <v>330</v>
          </cell>
          <cell r="U92">
            <v>96</v>
          </cell>
          <cell r="V92">
            <v>21.67</v>
          </cell>
          <cell r="W92">
            <v>2.5</v>
          </cell>
          <cell r="X92">
            <v>38.252499999999998</v>
          </cell>
          <cell r="Y92">
            <v>7.5</v>
          </cell>
          <cell r="Z92">
            <v>3</v>
          </cell>
          <cell r="AA92">
            <v>6</v>
          </cell>
          <cell r="AB92">
            <v>204</v>
          </cell>
          <cell r="AC92">
            <v>109.57</v>
          </cell>
          <cell r="AD92">
            <v>25.19</v>
          </cell>
        </row>
        <row r="93">
          <cell r="B93">
            <v>120</v>
          </cell>
          <cell r="C93">
            <v>130</v>
          </cell>
          <cell r="D93">
            <v>66</v>
          </cell>
          <cell r="E93">
            <v>18</v>
          </cell>
          <cell r="F93">
            <v>10</v>
          </cell>
          <cell r="G93">
            <v>5</v>
          </cell>
          <cell r="H93">
            <v>12</v>
          </cell>
          <cell r="I93">
            <v>7</v>
          </cell>
          <cell r="J93">
            <v>6</v>
          </cell>
          <cell r="K93">
            <v>8</v>
          </cell>
          <cell r="M93">
            <v>1.5</v>
          </cell>
          <cell r="N93">
            <v>60</v>
          </cell>
          <cell r="P93">
            <v>7.57</v>
          </cell>
          <cell r="T93">
            <v>330</v>
          </cell>
          <cell r="U93">
            <v>96</v>
          </cell>
          <cell r="V93">
            <v>21.67</v>
          </cell>
          <cell r="W93">
            <v>2.5</v>
          </cell>
          <cell r="X93">
            <v>38.252499999999998</v>
          </cell>
          <cell r="Y93">
            <v>7.5</v>
          </cell>
          <cell r="Z93">
            <v>3</v>
          </cell>
          <cell r="AA93">
            <v>6</v>
          </cell>
          <cell r="AB93">
            <v>204</v>
          </cell>
          <cell r="AC93">
            <v>109.57</v>
          </cell>
          <cell r="AD93">
            <v>25.19</v>
          </cell>
        </row>
        <row r="94">
          <cell r="B94">
            <v>120</v>
          </cell>
          <cell r="C94">
            <v>130</v>
          </cell>
          <cell r="D94">
            <v>66</v>
          </cell>
          <cell r="E94">
            <v>18</v>
          </cell>
          <cell r="F94">
            <v>10</v>
          </cell>
          <cell r="G94">
            <v>5</v>
          </cell>
          <cell r="H94">
            <v>12</v>
          </cell>
          <cell r="I94">
            <v>7</v>
          </cell>
          <cell r="J94">
            <v>6</v>
          </cell>
          <cell r="K94">
            <v>8</v>
          </cell>
          <cell r="M94">
            <v>1.5</v>
          </cell>
          <cell r="N94">
            <v>60</v>
          </cell>
          <cell r="P94">
            <v>7.57</v>
          </cell>
          <cell r="T94">
            <v>330</v>
          </cell>
          <cell r="U94">
            <v>96</v>
          </cell>
          <cell r="V94">
            <v>22.66</v>
          </cell>
          <cell r="W94">
            <v>2.5</v>
          </cell>
          <cell r="X94">
            <v>38.252499999999998</v>
          </cell>
          <cell r="Y94">
            <v>7.5</v>
          </cell>
          <cell r="Z94">
            <v>3</v>
          </cell>
          <cell r="AA94">
            <v>6</v>
          </cell>
          <cell r="AB94">
            <v>204</v>
          </cell>
          <cell r="AC94">
            <v>109.57</v>
          </cell>
          <cell r="AD94">
            <v>25.19</v>
          </cell>
        </row>
        <row r="95">
          <cell r="B95">
            <v>120</v>
          </cell>
          <cell r="C95">
            <v>130</v>
          </cell>
          <cell r="D95">
            <v>66</v>
          </cell>
          <cell r="E95">
            <v>18</v>
          </cell>
          <cell r="F95">
            <v>10</v>
          </cell>
          <cell r="G95">
            <v>5</v>
          </cell>
          <cell r="H95">
            <v>12</v>
          </cell>
          <cell r="I95">
            <v>7</v>
          </cell>
          <cell r="J95">
            <v>6</v>
          </cell>
          <cell r="K95">
            <v>8</v>
          </cell>
          <cell r="M95">
            <v>1.5</v>
          </cell>
          <cell r="N95">
            <v>60</v>
          </cell>
          <cell r="P95">
            <v>7.57</v>
          </cell>
          <cell r="T95">
            <v>330</v>
          </cell>
          <cell r="U95">
            <v>96</v>
          </cell>
          <cell r="V95">
            <v>22.66</v>
          </cell>
          <cell r="W95">
            <v>2.5</v>
          </cell>
          <cell r="X95">
            <v>38.252499999999998</v>
          </cell>
          <cell r="Y95">
            <v>7.5</v>
          </cell>
          <cell r="Z95">
            <v>3</v>
          </cell>
          <cell r="AA95">
            <v>6</v>
          </cell>
          <cell r="AB95">
            <v>204</v>
          </cell>
          <cell r="AC95">
            <v>109.57</v>
          </cell>
          <cell r="AD95">
            <v>25.19</v>
          </cell>
        </row>
        <row r="96">
          <cell r="B96">
            <v>120</v>
          </cell>
          <cell r="C96">
            <v>130</v>
          </cell>
          <cell r="D96">
            <v>66</v>
          </cell>
          <cell r="E96">
            <v>18</v>
          </cell>
          <cell r="F96">
            <v>10</v>
          </cell>
          <cell r="G96">
            <v>5</v>
          </cell>
          <cell r="H96">
            <v>12</v>
          </cell>
          <cell r="I96">
            <v>7</v>
          </cell>
          <cell r="J96">
            <v>6</v>
          </cell>
          <cell r="K96">
            <v>8</v>
          </cell>
          <cell r="M96">
            <v>1.5</v>
          </cell>
          <cell r="N96">
            <v>60</v>
          </cell>
          <cell r="P96">
            <v>7.57</v>
          </cell>
          <cell r="T96">
            <v>330</v>
          </cell>
          <cell r="U96">
            <v>96</v>
          </cell>
          <cell r="V96">
            <v>22.66</v>
          </cell>
          <cell r="W96">
            <v>2.5</v>
          </cell>
          <cell r="X96">
            <v>38.252499999999998</v>
          </cell>
          <cell r="Y96">
            <v>7.5</v>
          </cell>
          <cell r="Z96">
            <v>3</v>
          </cell>
          <cell r="AA96">
            <v>6</v>
          </cell>
          <cell r="AB96">
            <v>204</v>
          </cell>
          <cell r="AC96">
            <v>109.57</v>
          </cell>
          <cell r="AD96">
            <v>25.19</v>
          </cell>
        </row>
        <row r="97">
          <cell r="B97">
            <v>120</v>
          </cell>
          <cell r="C97">
            <v>130</v>
          </cell>
          <cell r="D97">
            <v>66</v>
          </cell>
          <cell r="E97">
            <v>18</v>
          </cell>
          <cell r="F97">
            <v>10</v>
          </cell>
          <cell r="G97">
            <v>5</v>
          </cell>
          <cell r="H97">
            <v>12</v>
          </cell>
          <cell r="I97">
            <v>7</v>
          </cell>
          <cell r="J97">
            <v>6</v>
          </cell>
          <cell r="K97">
            <v>8</v>
          </cell>
          <cell r="M97">
            <v>1.5</v>
          </cell>
          <cell r="N97">
            <v>60</v>
          </cell>
          <cell r="P97">
            <v>7.57</v>
          </cell>
          <cell r="T97">
            <v>330</v>
          </cell>
          <cell r="U97">
            <v>96</v>
          </cell>
          <cell r="V97">
            <v>22.66</v>
          </cell>
          <cell r="W97">
            <v>2.5</v>
          </cell>
          <cell r="X97">
            <v>38.252499999999998</v>
          </cell>
          <cell r="Y97">
            <v>7.5</v>
          </cell>
          <cell r="Z97">
            <v>3</v>
          </cell>
          <cell r="AA97">
            <v>6</v>
          </cell>
          <cell r="AB97">
            <v>204</v>
          </cell>
          <cell r="AC97">
            <v>109.57</v>
          </cell>
          <cell r="AD97">
            <v>25.19</v>
          </cell>
        </row>
        <row r="98">
          <cell r="B98">
            <v>120</v>
          </cell>
          <cell r="C98">
            <v>130</v>
          </cell>
          <cell r="D98">
            <v>66</v>
          </cell>
          <cell r="E98">
            <v>18</v>
          </cell>
          <cell r="F98">
            <v>10</v>
          </cell>
          <cell r="G98">
            <v>5</v>
          </cell>
          <cell r="H98">
            <v>12</v>
          </cell>
          <cell r="I98">
            <v>7</v>
          </cell>
          <cell r="J98">
            <v>6</v>
          </cell>
          <cell r="K98">
            <v>8</v>
          </cell>
          <cell r="M98">
            <v>1.5</v>
          </cell>
          <cell r="N98">
            <v>60</v>
          </cell>
          <cell r="P98">
            <v>7.57</v>
          </cell>
          <cell r="T98">
            <v>330</v>
          </cell>
          <cell r="U98">
            <v>96</v>
          </cell>
          <cell r="V98">
            <v>22.66</v>
          </cell>
          <cell r="W98">
            <v>2.5</v>
          </cell>
          <cell r="X98">
            <v>38.252499999999998</v>
          </cell>
          <cell r="Y98">
            <v>7.5</v>
          </cell>
          <cell r="Z98">
            <v>3</v>
          </cell>
          <cell r="AA98">
            <v>6</v>
          </cell>
          <cell r="AB98">
            <v>204</v>
          </cell>
          <cell r="AC98">
            <v>109.57</v>
          </cell>
          <cell r="AD98">
            <v>25.19</v>
          </cell>
        </row>
        <row r="99">
          <cell r="B99">
            <v>120</v>
          </cell>
          <cell r="C99">
            <v>130</v>
          </cell>
          <cell r="D99">
            <v>66</v>
          </cell>
          <cell r="E99">
            <v>18</v>
          </cell>
          <cell r="F99">
            <v>10</v>
          </cell>
          <cell r="G99">
            <v>5</v>
          </cell>
          <cell r="H99">
            <v>12</v>
          </cell>
          <cell r="I99">
            <v>7</v>
          </cell>
          <cell r="J99">
            <v>6</v>
          </cell>
          <cell r="K99">
            <v>8</v>
          </cell>
          <cell r="M99">
            <v>1.5</v>
          </cell>
          <cell r="N99">
            <v>60</v>
          </cell>
          <cell r="P99">
            <v>7.57</v>
          </cell>
          <cell r="T99">
            <v>330</v>
          </cell>
          <cell r="U99">
            <v>96</v>
          </cell>
          <cell r="V99">
            <v>22.66</v>
          </cell>
          <cell r="W99">
            <v>2.5</v>
          </cell>
          <cell r="X99">
            <v>38.252499999999998</v>
          </cell>
          <cell r="Y99">
            <v>7.5</v>
          </cell>
          <cell r="Z99">
            <v>3</v>
          </cell>
          <cell r="AA99">
            <v>6</v>
          </cell>
          <cell r="AB99">
            <v>204</v>
          </cell>
          <cell r="AC99">
            <v>109.57</v>
          </cell>
          <cell r="AD99">
            <v>25.19</v>
          </cell>
        </row>
        <row r="100">
          <cell r="B100">
            <v>120</v>
          </cell>
          <cell r="C100">
            <v>130</v>
          </cell>
          <cell r="D100">
            <v>66</v>
          </cell>
          <cell r="E100">
            <v>18</v>
          </cell>
          <cell r="F100">
            <v>10</v>
          </cell>
          <cell r="G100">
            <v>5</v>
          </cell>
          <cell r="H100">
            <v>12</v>
          </cell>
          <cell r="I100">
            <v>7</v>
          </cell>
          <cell r="J100">
            <v>6</v>
          </cell>
          <cell r="K100">
            <v>8</v>
          </cell>
          <cell r="M100">
            <v>1.5</v>
          </cell>
          <cell r="N100">
            <v>60</v>
          </cell>
          <cell r="P100">
            <v>7.57</v>
          </cell>
          <cell r="T100">
            <v>330</v>
          </cell>
          <cell r="U100">
            <v>96</v>
          </cell>
          <cell r="V100">
            <v>22.66</v>
          </cell>
          <cell r="W100">
            <v>2.5</v>
          </cell>
          <cell r="X100">
            <v>38.252499999999998</v>
          </cell>
          <cell r="Y100">
            <v>7.5</v>
          </cell>
          <cell r="Z100">
            <v>3</v>
          </cell>
          <cell r="AA100">
            <v>6</v>
          </cell>
          <cell r="AB100">
            <v>204</v>
          </cell>
          <cell r="AC100">
            <v>109.57</v>
          </cell>
          <cell r="AD100">
            <v>25.19</v>
          </cell>
        </row>
        <row r="101">
          <cell r="B101">
            <v>120</v>
          </cell>
          <cell r="C101">
            <v>130</v>
          </cell>
          <cell r="D101">
            <v>66</v>
          </cell>
          <cell r="E101">
            <v>18</v>
          </cell>
          <cell r="F101">
            <v>10</v>
          </cell>
          <cell r="G101">
            <v>5</v>
          </cell>
          <cell r="H101">
            <v>12</v>
          </cell>
          <cell r="I101">
            <v>7</v>
          </cell>
          <cell r="J101">
            <v>6</v>
          </cell>
          <cell r="K101">
            <v>8</v>
          </cell>
          <cell r="M101">
            <v>1.5</v>
          </cell>
          <cell r="N101">
            <v>60</v>
          </cell>
          <cell r="P101">
            <v>7.57</v>
          </cell>
          <cell r="T101">
            <v>330</v>
          </cell>
          <cell r="U101">
            <v>96</v>
          </cell>
          <cell r="V101">
            <v>22.66</v>
          </cell>
          <cell r="W101">
            <v>2.5</v>
          </cell>
          <cell r="X101">
            <v>38.252499999999998</v>
          </cell>
          <cell r="Y101">
            <v>7.5</v>
          </cell>
          <cell r="Z101">
            <v>3</v>
          </cell>
          <cell r="AA101">
            <v>6</v>
          </cell>
          <cell r="AB101">
            <v>204</v>
          </cell>
          <cell r="AC101">
            <v>109.57</v>
          </cell>
          <cell r="AD101">
            <v>25.19</v>
          </cell>
        </row>
        <row r="102">
          <cell r="B102">
            <v>120</v>
          </cell>
          <cell r="C102">
            <v>130</v>
          </cell>
          <cell r="D102">
            <v>66</v>
          </cell>
          <cell r="E102">
            <v>18</v>
          </cell>
          <cell r="F102">
            <v>10</v>
          </cell>
          <cell r="G102">
            <v>5</v>
          </cell>
          <cell r="H102">
            <v>12</v>
          </cell>
          <cell r="I102">
            <v>7</v>
          </cell>
          <cell r="J102">
            <v>6</v>
          </cell>
          <cell r="K102">
            <v>8</v>
          </cell>
          <cell r="M102">
            <v>1.5</v>
          </cell>
          <cell r="N102">
            <v>65</v>
          </cell>
          <cell r="P102">
            <v>7.57</v>
          </cell>
          <cell r="T102">
            <v>330</v>
          </cell>
          <cell r="U102">
            <v>96</v>
          </cell>
          <cell r="V102">
            <v>22.66</v>
          </cell>
          <cell r="W102">
            <v>2.5</v>
          </cell>
          <cell r="X102">
            <v>38.252499999999998</v>
          </cell>
          <cell r="Y102">
            <v>7.5</v>
          </cell>
          <cell r="Z102">
            <v>3</v>
          </cell>
          <cell r="AA102">
            <v>6</v>
          </cell>
          <cell r="AB102">
            <v>204</v>
          </cell>
          <cell r="AC102">
            <v>109.57</v>
          </cell>
          <cell r="AD102">
            <v>25.19</v>
          </cell>
        </row>
        <row r="103">
          <cell r="B103">
            <v>120</v>
          </cell>
          <cell r="C103">
            <v>130</v>
          </cell>
          <cell r="D103">
            <v>66</v>
          </cell>
          <cell r="E103">
            <v>18</v>
          </cell>
          <cell r="F103">
            <v>10</v>
          </cell>
          <cell r="G103">
            <v>5</v>
          </cell>
          <cell r="H103">
            <v>12</v>
          </cell>
          <cell r="I103">
            <v>7</v>
          </cell>
          <cell r="J103">
            <v>6</v>
          </cell>
          <cell r="K103">
            <v>8</v>
          </cell>
          <cell r="M103">
            <v>1.5</v>
          </cell>
          <cell r="N103">
            <v>65</v>
          </cell>
          <cell r="P103">
            <v>7.57</v>
          </cell>
          <cell r="T103">
            <v>330</v>
          </cell>
          <cell r="U103">
            <v>96</v>
          </cell>
          <cell r="V103">
            <v>22.66</v>
          </cell>
          <cell r="W103">
            <v>2.5</v>
          </cell>
          <cell r="X103">
            <v>38.252499999999998</v>
          </cell>
          <cell r="Y103">
            <v>7.5</v>
          </cell>
          <cell r="Z103">
            <v>3</v>
          </cell>
          <cell r="AA103">
            <v>6</v>
          </cell>
          <cell r="AB103">
            <v>204</v>
          </cell>
          <cell r="AC103">
            <v>109.57</v>
          </cell>
          <cell r="AD103">
            <v>25.19</v>
          </cell>
        </row>
        <row r="104">
          <cell r="B104">
            <v>120</v>
          </cell>
          <cell r="C104">
            <v>130</v>
          </cell>
          <cell r="D104">
            <v>66</v>
          </cell>
          <cell r="E104">
            <v>18</v>
          </cell>
          <cell r="F104">
            <v>10</v>
          </cell>
          <cell r="G104">
            <v>5</v>
          </cell>
          <cell r="H104">
            <v>12</v>
          </cell>
          <cell r="I104">
            <v>7</v>
          </cell>
          <cell r="J104">
            <v>6</v>
          </cell>
          <cell r="K104">
            <v>8</v>
          </cell>
          <cell r="M104">
            <v>1.5</v>
          </cell>
          <cell r="N104">
            <v>65</v>
          </cell>
          <cell r="P104">
            <v>7.57</v>
          </cell>
          <cell r="T104">
            <v>330</v>
          </cell>
          <cell r="U104">
            <v>96</v>
          </cell>
          <cell r="V104">
            <v>22.66</v>
          </cell>
          <cell r="W104">
            <v>2.5</v>
          </cell>
          <cell r="X104">
            <v>38.252499999999998</v>
          </cell>
          <cell r="Y104">
            <v>7.5</v>
          </cell>
          <cell r="Z104">
            <v>3</v>
          </cell>
          <cell r="AA104">
            <v>6</v>
          </cell>
          <cell r="AB104">
            <v>204</v>
          </cell>
          <cell r="AC104">
            <v>109.57</v>
          </cell>
          <cell r="AD104">
            <v>25.19</v>
          </cell>
        </row>
        <row r="105">
          <cell r="B105">
            <v>120</v>
          </cell>
          <cell r="C105">
            <v>130</v>
          </cell>
          <cell r="D105">
            <v>66</v>
          </cell>
          <cell r="E105">
            <v>18</v>
          </cell>
          <cell r="F105">
            <v>10</v>
          </cell>
          <cell r="G105">
            <v>5</v>
          </cell>
          <cell r="H105">
            <v>12</v>
          </cell>
          <cell r="I105">
            <v>7</v>
          </cell>
          <cell r="J105">
            <v>6</v>
          </cell>
          <cell r="K105">
            <v>8</v>
          </cell>
          <cell r="M105">
            <v>1.5</v>
          </cell>
          <cell r="N105">
            <v>65</v>
          </cell>
          <cell r="P105">
            <v>7.57</v>
          </cell>
          <cell r="T105">
            <v>330</v>
          </cell>
          <cell r="U105">
            <v>96</v>
          </cell>
          <cell r="V105">
            <v>22.66</v>
          </cell>
          <cell r="W105">
            <v>2.5</v>
          </cell>
          <cell r="X105">
            <v>38.252499999999998</v>
          </cell>
          <cell r="Y105">
            <v>7.5</v>
          </cell>
          <cell r="Z105">
            <v>3</v>
          </cell>
          <cell r="AA105">
            <v>6</v>
          </cell>
          <cell r="AB105">
            <v>204</v>
          </cell>
          <cell r="AC105">
            <v>109.57</v>
          </cell>
          <cell r="AD105">
            <v>25.19</v>
          </cell>
        </row>
        <row r="106">
          <cell r="B106">
            <v>120</v>
          </cell>
          <cell r="C106">
            <v>130</v>
          </cell>
          <cell r="D106">
            <v>66</v>
          </cell>
          <cell r="E106">
            <v>18</v>
          </cell>
          <cell r="F106">
            <v>8</v>
          </cell>
          <cell r="G106">
            <v>5</v>
          </cell>
          <cell r="H106">
            <v>12</v>
          </cell>
          <cell r="I106">
            <v>7</v>
          </cell>
          <cell r="J106">
            <v>6</v>
          </cell>
          <cell r="K106">
            <v>8</v>
          </cell>
          <cell r="M106">
            <v>1.5</v>
          </cell>
          <cell r="N106">
            <v>65</v>
          </cell>
          <cell r="P106">
            <v>7.57</v>
          </cell>
          <cell r="T106">
            <v>330</v>
          </cell>
          <cell r="U106">
            <v>96</v>
          </cell>
          <cell r="V106">
            <v>22.66</v>
          </cell>
          <cell r="W106">
            <v>2.5</v>
          </cell>
          <cell r="X106">
            <v>40.642647650610002</v>
          </cell>
          <cell r="Y106">
            <v>7.5</v>
          </cell>
          <cell r="Z106">
            <v>3</v>
          </cell>
          <cell r="AA106">
            <v>6</v>
          </cell>
          <cell r="AB106">
            <v>204</v>
          </cell>
          <cell r="AC106">
            <v>113.51</v>
          </cell>
          <cell r="AD106">
            <v>25.19</v>
          </cell>
        </row>
        <row r="107">
          <cell r="B107">
            <v>120</v>
          </cell>
          <cell r="C107">
            <v>130</v>
          </cell>
          <cell r="D107">
            <v>66</v>
          </cell>
          <cell r="E107">
            <v>18</v>
          </cell>
          <cell r="F107">
            <v>8</v>
          </cell>
          <cell r="G107">
            <v>5</v>
          </cell>
          <cell r="H107">
            <v>12</v>
          </cell>
          <cell r="I107">
            <v>7</v>
          </cell>
          <cell r="J107">
            <v>6</v>
          </cell>
          <cell r="K107">
            <v>8</v>
          </cell>
          <cell r="M107">
            <v>1.5</v>
          </cell>
          <cell r="N107">
            <v>65</v>
          </cell>
          <cell r="P107">
            <v>7.57</v>
          </cell>
          <cell r="T107">
            <v>330</v>
          </cell>
          <cell r="U107">
            <v>96</v>
          </cell>
          <cell r="V107">
            <v>22.66</v>
          </cell>
          <cell r="W107">
            <v>2.5</v>
          </cell>
          <cell r="X107">
            <v>40.642647650610002</v>
          </cell>
          <cell r="Y107">
            <v>7.5</v>
          </cell>
          <cell r="Z107">
            <v>3</v>
          </cell>
          <cell r="AA107">
            <v>6</v>
          </cell>
          <cell r="AB107">
            <v>204</v>
          </cell>
          <cell r="AC107">
            <v>113.51</v>
          </cell>
          <cell r="AD107">
            <v>25.19</v>
          </cell>
        </row>
        <row r="108">
          <cell r="B108">
            <v>120</v>
          </cell>
          <cell r="C108">
            <v>130</v>
          </cell>
          <cell r="D108">
            <v>66</v>
          </cell>
          <cell r="E108">
            <v>18</v>
          </cell>
          <cell r="F108">
            <v>8</v>
          </cell>
          <cell r="G108">
            <v>5</v>
          </cell>
          <cell r="H108">
            <v>12</v>
          </cell>
          <cell r="I108">
            <v>7</v>
          </cell>
          <cell r="J108">
            <v>6</v>
          </cell>
          <cell r="K108">
            <v>8</v>
          </cell>
          <cell r="M108">
            <v>1.5</v>
          </cell>
          <cell r="N108">
            <v>65</v>
          </cell>
          <cell r="P108">
            <v>7.57</v>
          </cell>
          <cell r="T108">
            <v>330</v>
          </cell>
          <cell r="U108">
            <v>96</v>
          </cell>
          <cell r="V108">
            <v>22.66</v>
          </cell>
          <cell r="W108">
            <v>2.5</v>
          </cell>
          <cell r="X108">
            <v>40.642647650610002</v>
          </cell>
          <cell r="Y108">
            <v>7.5</v>
          </cell>
          <cell r="Z108">
            <v>3</v>
          </cell>
          <cell r="AA108">
            <v>6</v>
          </cell>
          <cell r="AB108">
            <v>204</v>
          </cell>
          <cell r="AC108">
            <v>113.51</v>
          </cell>
          <cell r="AD108">
            <v>25.19</v>
          </cell>
        </row>
        <row r="109">
          <cell r="B109">
            <v>120</v>
          </cell>
          <cell r="C109">
            <v>130</v>
          </cell>
          <cell r="D109">
            <v>66</v>
          </cell>
          <cell r="E109">
            <v>18</v>
          </cell>
          <cell r="F109">
            <v>8</v>
          </cell>
          <cell r="G109">
            <v>5</v>
          </cell>
          <cell r="H109">
            <v>12</v>
          </cell>
          <cell r="I109">
            <v>7</v>
          </cell>
          <cell r="J109">
            <v>6</v>
          </cell>
          <cell r="K109">
            <v>8</v>
          </cell>
          <cell r="M109">
            <v>1.5</v>
          </cell>
          <cell r="N109">
            <v>65</v>
          </cell>
          <cell r="P109">
            <v>7.57</v>
          </cell>
          <cell r="T109">
            <v>330</v>
          </cell>
          <cell r="U109">
            <v>96</v>
          </cell>
          <cell r="V109">
            <v>22.66</v>
          </cell>
          <cell r="W109">
            <v>2.5</v>
          </cell>
          <cell r="X109">
            <v>40.642647650610002</v>
          </cell>
          <cell r="Y109">
            <v>7.5</v>
          </cell>
          <cell r="Z109">
            <v>3</v>
          </cell>
          <cell r="AA109">
            <v>6</v>
          </cell>
          <cell r="AB109">
            <v>204</v>
          </cell>
          <cell r="AC109">
            <v>113.51</v>
          </cell>
          <cell r="AD109">
            <v>25.19</v>
          </cell>
        </row>
        <row r="110">
          <cell r="B110">
            <v>120</v>
          </cell>
          <cell r="C110">
            <v>130</v>
          </cell>
          <cell r="D110">
            <v>66</v>
          </cell>
          <cell r="E110">
            <v>18</v>
          </cell>
          <cell r="F110">
            <v>8</v>
          </cell>
          <cell r="G110">
            <v>5</v>
          </cell>
          <cell r="H110">
            <v>12</v>
          </cell>
          <cell r="I110">
            <v>7</v>
          </cell>
          <cell r="J110">
            <v>6</v>
          </cell>
          <cell r="K110">
            <v>8</v>
          </cell>
          <cell r="M110">
            <v>1.5</v>
          </cell>
          <cell r="N110">
            <v>65</v>
          </cell>
          <cell r="P110">
            <v>7.57</v>
          </cell>
          <cell r="T110">
            <v>330</v>
          </cell>
          <cell r="U110">
            <v>96</v>
          </cell>
          <cell r="V110">
            <v>22.66</v>
          </cell>
          <cell r="W110">
            <v>2.5</v>
          </cell>
          <cell r="X110">
            <v>40.642647650610002</v>
          </cell>
          <cell r="Y110">
            <v>7.5</v>
          </cell>
          <cell r="Z110">
            <v>3</v>
          </cell>
          <cell r="AA110">
            <v>6</v>
          </cell>
          <cell r="AB110">
            <v>204</v>
          </cell>
          <cell r="AC110">
            <v>113.51</v>
          </cell>
          <cell r="AD110">
            <v>25.19</v>
          </cell>
        </row>
        <row r="111">
          <cell r="B111">
            <v>120</v>
          </cell>
          <cell r="C111">
            <v>130</v>
          </cell>
          <cell r="D111">
            <v>66</v>
          </cell>
          <cell r="E111">
            <v>18</v>
          </cell>
          <cell r="F111">
            <v>8</v>
          </cell>
          <cell r="G111">
            <v>5</v>
          </cell>
          <cell r="H111">
            <v>12</v>
          </cell>
          <cell r="I111">
            <v>7</v>
          </cell>
          <cell r="J111">
            <v>6</v>
          </cell>
          <cell r="K111">
            <v>8</v>
          </cell>
          <cell r="M111">
            <v>1.5</v>
          </cell>
          <cell r="N111">
            <v>65</v>
          </cell>
          <cell r="P111">
            <v>7.57</v>
          </cell>
          <cell r="T111">
            <v>330</v>
          </cell>
          <cell r="U111">
            <v>96</v>
          </cell>
          <cell r="V111">
            <v>22.66</v>
          </cell>
          <cell r="W111">
            <v>2.5</v>
          </cell>
          <cell r="X111">
            <v>40.642647650610002</v>
          </cell>
          <cell r="Y111">
            <v>7.5</v>
          </cell>
          <cell r="Z111">
            <v>3</v>
          </cell>
          <cell r="AA111">
            <v>6</v>
          </cell>
          <cell r="AB111">
            <v>204</v>
          </cell>
          <cell r="AC111">
            <v>113.51</v>
          </cell>
          <cell r="AD111">
            <v>25.19</v>
          </cell>
        </row>
        <row r="112">
          <cell r="B112">
            <v>120</v>
          </cell>
          <cell r="C112">
            <v>130</v>
          </cell>
          <cell r="D112">
            <v>66</v>
          </cell>
          <cell r="E112">
            <v>18</v>
          </cell>
          <cell r="F112">
            <v>8</v>
          </cell>
          <cell r="G112">
            <v>5</v>
          </cell>
          <cell r="H112">
            <v>12</v>
          </cell>
          <cell r="I112">
            <v>7</v>
          </cell>
          <cell r="J112">
            <v>6</v>
          </cell>
          <cell r="K112">
            <v>8</v>
          </cell>
          <cell r="M112">
            <v>1.5</v>
          </cell>
          <cell r="N112">
            <v>65</v>
          </cell>
          <cell r="P112">
            <v>7.57</v>
          </cell>
          <cell r="T112">
            <v>330</v>
          </cell>
          <cell r="U112">
            <v>96</v>
          </cell>
          <cell r="V112">
            <v>22.66</v>
          </cell>
          <cell r="W112">
            <v>2.5</v>
          </cell>
          <cell r="X112">
            <v>40.642647650610002</v>
          </cell>
          <cell r="Y112">
            <v>7.5</v>
          </cell>
          <cell r="Z112">
            <v>3</v>
          </cell>
          <cell r="AA112">
            <v>6</v>
          </cell>
          <cell r="AB112">
            <v>204</v>
          </cell>
          <cell r="AC112">
            <v>113.51</v>
          </cell>
          <cell r="AD112">
            <v>25.19</v>
          </cell>
        </row>
        <row r="113">
          <cell r="B113">
            <v>120</v>
          </cell>
          <cell r="C113">
            <v>130</v>
          </cell>
          <cell r="D113">
            <v>66</v>
          </cell>
          <cell r="E113">
            <v>18</v>
          </cell>
          <cell r="F113">
            <v>5</v>
          </cell>
          <cell r="G113">
            <v>5</v>
          </cell>
          <cell r="H113">
            <v>12</v>
          </cell>
          <cell r="I113">
            <v>7</v>
          </cell>
          <cell r="J113">
            <v>6</v>
          </cell>
          <cell r="K113">
            <v>8</v>
          </cell>
          <cell r="M113">
            <v>1.5</v>
          </cell>
          <cell r="N113">
            <v>65</v>
          </cell>
          <cell r="P113">
            <v>7.57</v>
          </cell>
          <cell r="T113">
            <v>330</v>
          </cell>
          <cell r="U113">
            <v>96</v>
          </cell>
          <cell r="V113">
            <v>22.66</v>
          </cell>
          <cell r="W113">
            <v>2.5</v>
          </cell>
          <cell r="X113">
            <v>40.642647650610002</v>
          </cell>
          <cell r="Y113">
            <v>7.5</v>
          </cell>
          <cell r="Z113">
            <v>3</v>
          </cell>
          <cell r="AA113">
            <v>6</v>
          </cell>
          <cell r="AB113">
            <v>204</v>
          </cell>
          <cell r="AC113">
            <v>113.51</v>
          </cell>
          <cell r="AD113">
            <v>25.19</v>
          </cell>
        </row>
      </sheetData>
      <sheetData sheetId="24"/>
      <sheetData sheetId="25">
        <row r="12">
          <cell r="C12">
            <v>1086</v>
          </cell>
          <cell r="F12">
            <v>0</v>
          </cell>
        </row>
        <row r="13">
          <cell r="C13">
            <v>1079</v>
          </cell>
          <cell r="F13">
            <v>0</v>
          </cell>
        </row>
        <row r="14">
          <cell r="C14">
            <v>1074</v>
          </cell>
          <cell r="F14">
            <v>0</v>
          </cell>
        </row>
        <row r="15">
          <cell r="C15">
            <v>1069</v>
          </cell>
        </row>
        <row r="16">
          <cell r="C16">
            <v>1062</v>
          </cell>
          <cell r="F16">
            <v>0</v>
          </cell>
        </row>
        <row r="17">
          <cell r="C17">
            <v>1045</v>
          </cell>
          <cell r="F17">
            <v>0</v>
          </cell>
        </row>
        <row r="18">
          <cell r="C18">
            <v>1038</v>
          </cell>
          <cell r="F18">
            <v>0</v>
          </cell>
        </row>
        <row r="19">
          <cell r="C19">
            <v>1025</v>
          </cell>
          <cell r="F19">
            <v>0</v>
          </cell>
        </row>
        <row r="20">
          <cell r="C20">
            <v>1012</v>
          </cell>
          <cell r="F20">
            <v>0</v>
          </cell>
        </row>
        <row r="21">
          <cell r="C21">
            <v>1006</v>
          </cell>
          <cell r="F21">
            <v>0</v>
          </cell>
        </row>
        <row r="22">
          <cell r="C22">
            <v>1008</v>
          </cell>
          <cell r="F22">
            <v>0</v>
          </cell>
        </row>
        <row r="23">
          <cell r="C23">
            <v>1040</v>
          </cell>
          <cell r="F23">
            <v>0</v>
          </cell>
        </row>
        <row r="24">
          <cell r="C24">
            <v>1035</v>
          </cell>
          <cell r="F24">
            <v>0</v>
          </cell>
        </row>
        <row r="25">
          <cell r="C25">
            <v>1018</v>
          </cell>
          <cell r="F25">
            <v>0</v>
          </cell>
        </row>
        <row r="26">
          <cell r="C26">
            <v>994</v>
          </cell>
          <cell r="F26">
            <v>0</v>
          </cell>
        </row>
        <row r="27">
          <cell r="C27">
            <v>987</v>
          </cell>
          <cell r="F27">
            <v>0</v>
          </cell>
        </row>
        <row r="28">
          <cell r="C28">
            <v>983</v>
          </cell>
          <cell r="F28">
            <v>0</v>
          </cell>
        </row>
        <row r="29">
          <cell r="C29">
            <v>987</v>
          </cell>
          <cell r="F29">
            <v>0</v>
          </cell>
        </row>
        <row r="30">
          <cell r="C30">
            <v>987</v>
          </cell>
          <cell r="F30">
            <v>0</v>
          </cell>
        </row>
        <row r="31">
          <cell r="C31">
            <v>998</v>
          </cell>
          <cell r="F31">
            <v>0</v>
          </cell>
        </row>
        <row r="32">
          <cell r="C32">
            <v>1014</v>
          </cell>
          <cell r="F32">
            <v>0</v>
          </cell>
        </row>
        <row r="33">
          <cell r="C33">
            <v>1047</v>
          </cell>
          <cell r="F33">
            <v>0</v>
          </cell>
        </row>
        <row r="34">
          <cell r="C34">
            <v>1076</v>
          </cell>
          <cell r="F34">
            <v>0</v>
          </cell>
        </row>
        <row r="35">
          <cell r="C35">
            <v>1115</v>
          </cell>
          <cell r="F35">
            <v>0</v>
          </cell>
        </row>
        <row r="36">
          <cell r="C36">
            <v>1144</v>
          </cell>
          <cell r="F36">
            <v>0</v>
          </cell>
        </row>
        <row r="37">
          <cell r="C37">
            <v>1168</v>
          </cell>
          <cell r="F37">
            <v>0</v>
          </cell>
        </row>
        <row r="38">
          <cell r="C38">
            <v>1207</v>
          </cell>
          <cell r="F38">
            <v>0</v>
          </cell>
        </row>
        <row r="39">
          <cell r="C39">
            <v>1238</v>
          </cell>
          <cell r="F39">
            <v>0</v>
          </cell>
        </row>
        <row r="40">
          <cell r="C40">
            <v>1260</v>
          </cell>
          <cell r="F40">
            <v>0</v>
          </cell>
        </row>
        <row r="41">
          <cell r="C41">
            <v>1310</v>
          </cell>
          <cell r="F41">
            <v>0</v>
          </cell>
        </row>
        <row r="42">
          <cell r="C42">
            <v>1340</v>
          </cell>
          <cell r="F42">
            <v>0</v>
          </cell>
        </row>
        <row r="43">
          <cell r="C43">
            <v>1345</v>
          </cell>
          <cell r="F43">
            <v>0</v>
          </cell>
        </row>
        <row r="44">
          <cell r="C44">
            <v>1368</v>
          </cell>
          <cell r="F44">
            <v>0</v>
          </cell>
        </row>
        <row r="45">
          <cell r="C45">
            <v>1382</v>
          </cell>
          <cell r="F45">
            <v>0</v>
          </cell>
        </row>
        <row r="46">
          <cell r="C46">
            <v>1401</v>
          </cell>
          <cell r="F46">
            <v>0</v>
          </cell>
        </row>
        <row r="47">
          <cell r="C47">
            <v>1414</v>
          </cell>
          <cell r="F47">
            <v>0</v>
          </cell>
        </row>
        <row r="48">
          <cell r="C48">
            <v>1433</v>
          </cell>
          <cell r="F48">
            <v>0</v>
          </cell>
        </row>
        <row r="49">
          <cell r="C49">
            <v>1442</v>
          </cell>
          <cell r="F49">
            <v>0</v>
          </cell>
        </row>
        <row r="50">
          <cell r="C50">
            <v>1449</v>
          </cell>
          <cell r="F50">
            <v>0</v>
          </cell>
        </row>
        <row r="51">
          <cell r="C51">
            <v>1457</v>
          </cell>
          <cell r="F51">
            <v>0</v>
          </cell>
        </row>
        <row r="52">
          <cell r="C52">
            <v>1458</v>
          </cell>
          <cell r="F52">
            <v>0</v>
          </cell>
        </row>
        <row r="53">
          <cell r="C53">
            <v>1462</v>
          </cell>
          <cell r="F53">
            <v>0</v>
          </cell>
        </row>
        <row r="54">
          <cell r="C54">
            <v>1458</v>
          </cell>
          <cell r="F54">
            <v>0</v>
          </cell>
        </row>
        <row r="55">
          <cell r="C55">
            <v>1457</v>
          </cell>
          <cell r="F55">
            <v>0</v>
          </cell>
        </row>
        <row r="56">
          <cell r="C56">
            <v>1458</v>
          </cell>
          <cell r="F56">
            <v>0</v>
          </cell>
        </row>
        <row r="57">
          <cell r="C57">
            <v>1466</v>
          </cell>
          <cell r="F57">
            <v>0</v>
          </cell>
        </row>
        <row r="58">
          <cell r="C58">
            <v>1474</v>
          </cell>
          <cell r="F58">
            <v>0</v>
          </cell>
        </row>
        <row r="59">
          <cell r="C59">
            <v>1478</v>
          </cell>
          <cell r="F59">
            <v>0</v>
          </cell>
        </row>
        <row r="60">
          <cell r="C60">
            <v>1475</v>
          </cell>
          <cell r="F60">
            <v>0</v>
          </cell>
        </row>
        <row r="61">
          <cell r="C61">
            <v>1467</v>
          </cell>
          <cell r="F61">
            <v>0</v>
          </cell>
        </row>
        <row r="62">
          <cell r="C62">
            <v>1437</v>
          </cell>
          <cell r="F62">
            <v>0</v>
          </cell>
        </row>
        <row r="63">
          <cell r="C63">
            <v>1430</v>
          </cell>
          <cell r="F63">
            <v>0</v>
          </cell>
        </row>
        <row r="64">
          <cell r="C64">
            <v>1401</v>
          </cell>
          <cell r="F64">
            <v>0</v>
          </cell>
        </row>
        <row r="65">
          <cell r="C65">
            <v>1392</v>
          </cell>
          <cell r="F65">
            <v>0</v>
          </cell>
        </row>
        <row r="66">
          <cell r="C66">
            <v>1401</v>
          </cell>
          <cell r="F66">
            <v>0</v>
          </cell>
        </row>
        <row r="67">
          <cell r="C67">
            <v>1421</v>
          </cell>
          <cell r="F67">
            <v>0</v>
          </cell>
        </row>
        <row r="68">
          <cell r="C68">
            <v>1421</v>
          </cell>
          <cell r="F68">
            <v>0</v>
          </cell>
        </row>
        <row r="69">
          <cell r="C69">
            <v>1437</v>
          </cell>
          <cell r="F69">
            <v>0</v>
          </cell>
        </row>
        <row r="70">
          <cell r="C70">
            <v>1447</v>
          </cell>
          <cell r="F70">
            <v>0</v>
          </cell>
        </row>
        <row r="71">
          <cell r="C71">
            <v>1453</v>
          </cell>
          <cell r="F71">
            <v>0</v>
          </cell>
        </row>
        <row r="72">
          <cell r="C72">
            <v>1460</v>
          </cell>
          <cell r="F72">
            <v>0</v>
          </cell>
        </row>
        <row r="73">
          <cell r="C73">
            <v>1466</v>
          </cell>
          <cell r="F73">
            <v>0</v>
          </cell>
        </row>
        <row r="74">
          <cell r="C74">
            <v>1461</v>
          </cell>
          <cell r="F74">
            <v>0</v>
          </cell>
        </row>
        <row r="75">
          <cell r="C75">
            <v>1440</v>
          </cell>
          <cell r="F75">
            <v>0</v>
          </cell>
        </row>
        <row r="76">
          <cell r="C76">
            <v>1438</v>
          </cell>
          <cell r="F76">
            <v>0</v>
          </cell>
        </row>
        <row r="77">
          <cell r="C77">
            <v>1424</v>
          </cell>
          <cell r="F77">
            <v>0</v>
          </cell>
        </row>
        <row r="78">
          <cell r="C78">
            <v>1403</v>
          </cell>
          <cell r="F78">
            <v>0</v>
          </cell>
        </row>
        <row r="79">
          <cell r="C79">
            <v>1391</v>
          </cell>
          <cell r="F79">
            <v>0</v>
          </cell>
        </row>
        <row r="80">
          <cell r="C80">
            <v>1361</v>
          </cell>
          <cell r="F80">
            <v>0</v>
          </cell>
        </row>
        <row r="81">
          <cell r="C81">
            <v>1338</v>
          </cell>
          <cell r="F81">
            <v>0</v>
          </cell>
        </row>
        <row r="82">
          <cell r="C82">
            <v>1323</v>
          </cell>
          <cell r="F82">
            <v>0</v>
          </cell>
        </row>
        <row r="83">
          <cell r="C83">
            <v>1306</v>
          </cell>
          <cell r="F83">
            <v>0</v>
          </cell>
        </row>
        <row r="84">
          <cell r="C84">
            <v>1289</v>
          </cell>
          <cell r="F84">
            <v>0</v>
          </cell>
        </row>
        <row r="85">
          <cell r="C85">
            <v>1257</v>
          </cell>
          <cell r="F85">
            <v>0</v>
          </cell>
        </row>
        <row r="86">
          <cell r="C86">
            <v>1226</v>
          </cell>
          <cell r="F86">
            <v>0</v>
          </cell>
        </row>
        <row r="87">
          <cell r="C87">
            <v>1207</v>
          </cell>
          <cell r="F87">
            <v>0</v>
          </cell>
        </row>
        <row r="88">
          <cell r="C88">
            <v>1192</v>
          </cell>
          <cell r="F88">
            <v>0</v>
          </cell>
        </row>
        <row r="89">
          <cell r="C89">
            <v>1196</v>
          </cell>
          <cell r="F89">
            <v>0</v>
          </cell>
        </row>
        <row r="90">
          <cell r="C90">
            <v>1209</v>
          </cell>
          <cell r="F90">
            <v>0</v>
          </cell>
        </row>
        <row r="91">
          <cell r="C91">
            <v>1246</v>
          </cell>
          <cell r="F91">
            <v>0</v>
          </cell>
        </row>
        <row r="92">
          <cell r="C92">
            <v>1299</v>
          </cell>
          <cell r="F92">
            <v>0</v>
          </cell>
        </row>
        <row r="93">
          <cell r="C93">
            <v>1317</v>
          </cell>
          <cell r="F93">
            <v>0</v>
          </cell>
        </row>
        <row r="94">
          <cell r="C94">
            <v>1322</v>
          </cell>
          <cell r="F94">
            <v>0</v>
          </cell>
        </row>
        <row r="95">
          <cell r="C95">
            <v>1321</v>
          </cell>
          <cell r="F95">
            <v>0</v>
          </cell>
        </row>
        <row r="96">
          <cell r="C96">
            <v>1316</v>
          </cell>
          <cell r="F96">
            <v>0</v>
          </cell>
        </row>
        <row r="97">
          <cell r="C97">
            <v>1296</v>
          </cell>
          <cell r="F97">
            <v>0</v>
          </cell>
        </row>
        <row r="98">
          <cell r="C98">
            <v>1299</v>
          </cell>
          <cell r="F98">
            <v>0</v>
          </cell>
        </row>
        <row r="99">
          <cell r="C99">
            <v>1289</v>
          </cell>
          <cell r="F99">
            <v>0</v>
          </cell>
        </row>
        <row r="100">
          <cell r="C100">
            <v>1275</v>
          </cell>
          <cell r="F100">
            <v>0</v>
          </cell>
        </row>
        <row r="101">
          <cell r="C101">
            <v>1270</v>
          </cell>
          <cell r="F101">
            <v>0</v>
          </cell>
        </row>
        <row r="102">
          <cell r="C102">
            <v>1257</v>
          </cell>
          <cell r="F102">
            <v>0</v>
          </cell>
        </row>
        <row r="103">
          <cell r="C103">
            <v>1248</v>
          </cell>
          <cell r="F103">
            <v>0</v>
          </cell>
        </row>
        <row r="104">
          <cell r="C104">
            <v>1225</v>
          </cell>
          <cell r="F104">
            <v>0</v>
          </cell>
        </row>
        <row r="105">
          <cell r="C105">
            <v>1211</v>
          </cell>
          <cell r="F105">
            <v>0</v>
          </cell>
        </row>
        <row r="106">
          <cell r="C106">
            <v>1204</v>
          </cell>
          <cell r="F106">
            <v>0</v>
          </cell>
        </row>
        <row r="107">
          <cell r="C107">
            <v>1184</v>
          </cell>
          <cell r="F107">
            <v>0</v>
          </cell>
        </row>
      </sheetData>
      <sheetData sheetId="26">
        <row r="13">
          <cell r="N13">
            <v>104.42</v>
          </cell>
        </row>
        <row r="14">
          <cell r="N14">
            <v>104.42</v>
          </cell>
        </row>
        <row r="15">
          <cell r="N15">
            <v>104.42</v>
          </cell>
        </row>
        <row r="16">
          <cell r="N16">
            <v>104.42</v>
          </cell>
        </row>
        <row r="17">
          <cell r="N17">
            <v>104.42</v>
          </cell>
        </row>
        <row r="18">
          <cell r="N18">
            <v>104.42</v>
          </cell>
        </row>
        <row r="19">
          <cell r="N19">
            <v>104.42</v>
          </cell>
        </row>
        <row r="20">
          <cell r="N20">
            <v>104.42</v>
          </cell>
        </row>
        <row r="21">
          <cell r="N21">
            <v>104.42</v>
          </cell>
        </row>
        <row r="22">
          <cell r="N22">
            <v>104.42</v>
          </cell>
        </row>
        <row r="23">
          <cell r="N23">
            <v>104.42</v>
          </cell>
        </row>
        <row r="24">
          <cell r="N24">
            <v>104.42</v>
          </cell>
        </row>
        <row r="25">
          <cell r="N25">
            <v>104.42</v>
          </cell>
        </row>
        <row r="26">
          <cell r="N26">
            <v>104.42</v>
          </cell>
        </row>
        <row r="27">
          <cell r="N27">
            <v>104.42</v>
          </cell>
        </row>
        <row r="28">
          <cell r="N28">
            <v>104.42</v>
          </cell>
        </row>
        <row r="29">
          <cell r="N29">
            <v>104.42</v>
          </cell>
        </row>
        <row r="30">
          <cell r="N30">
            <v>104.42</v>
          </cell>
        </row>
        <row r="31">
          <cell r="N31">
            <v>104.42</v>
          </cell>
        </row>
        <row r="32">
          <cell r="N32">
            <v>104.42</v>
          </cell>
        </row>
        <row r="33">
          <cell r="N33">
            <v>104.42</v>
          </cell>
        </row>
        <row r="34">
          <cell r="N34">
            <v>104.42</v>
          </cell>
        </row>
        <row r="35">
          <cell r="N35">
            <v>104.42</v>
          </cell>
        </row>
        <row r="36">
          <cell r="N36">
            <v>104.42</v>
          </cell>
        </row>
        <row r="37">
          <cell r="N37">
            <v>104.42</v>
          </cell>
        </row>
        <row r="38">
          <cell r="N38">
            <v>104.42</v>
          </cell>
        </row>
        <row r="39">
          <cell r="N39">
            <v>104.42</v>
          </cell>
        </row>
        <row r="40">
          <cell r="N40">
            <v>104.42</v>
          </cell>
        </row>
        <row r="41">
          <cell r="N41">
            <v>104.42</v>
          </cell>
        </row>
        <row r="42">
          <cell r="N42">
            <v>104.42</v>
          </cell>
        </row>
        <row r="43">
          <cell r="N43">
            <v>104.42</v>
          </cell>
        </row>
        <row r="44">
          <cell r="N44">
            <v>104.42</v>
          </cell>
        </row>
        <row r="45">
          <cell r="N45">
            <v>104.42</v>
          </cell>
        </row>
        <row r="46">
          <cell r="N46">
            <v>104.42</v>
          </cell>
        </row>
        <row r="47">
          <cell r="N47">
            <v>104.42</v>
          </cell>
        </row>
        <row r="48">
          <cell r="N48">
            <v>104.42</v>
          </cell>
        </row>
        <row r="49">
          <cell r="N49">
            <v>104.42</v>
          </cell>
        </row>
        <row r="50">
          <cell r="N50">
            <v>104.42</v>
          </cell>
        </row>
        <row r="51">
          <cell r="N51">
            <v>104.42</v>
          </cell>
        </row>
        <row r="52">
          <cell r="N52">
            <v>104.42</v>
          </cell>
        </row>
        <row r="53">
          <cell r="N53">
            <v>104.42</v>
          </cell>
        </row>
        <row r="54">
          <cell r="N54">
            <v>104.42</v>
          </cell>
        </row>
        <row r="55">
          <cell r="N55">
            <v>104.42</v>
          </cell>
        </row>
        <row r="56">
          <cell r="N56">
            <v>104.42</v>
          </cell>
        </row>
        <row r="57">
          <cell r="N57">
            <v>104.42</v>
          </cell>
        </row>
        <row r="58">
          <cell r="N58">
            <v>104.42</v>
          </cell>
        </row>
        <row r="59">
          <cell r="N59">
            <v>104.42</v>
          </cell>
        </row>
        <row r="60">
          <cell r="N60">
            <v>104.42</v>
          </cell>
        </row>
        <row r="61">
          <cell r="N61">
            <v>104.42</v>
          </cell>
        </row>
        <row r="62">
          <cell r="N62">
            <v>104.42</v>
          </cell>
        </row>
        <row r="63">
          <cell r="N63">
            <v>104.42</v>
          </cell>
        </row>
        <row r="64">
          <cell r="N64">
            <v>104.42</v>
          </cell>
        </row>
        <row r="65">
          <cell r="N65">
            <v>104.42</v>
          </cell>
        </row>
        <row r="66">
          <cell r="N66">
            <v>104.42</v>
          </cell>
        </row>
        <row r="67">
          <cell r="N67">
            <v>104.42</v>
          </cell>
        </row>
        <row r="68">
          <cell r="N68">
            <v>104.42</v>
          </cell>
        </row>
        <row r="69">
          <cell r="N69">
            <v>104.42</v>
          </cell>
        </row>
        <row r="70">
          <cell r="N70">
            <v>104.42</v>
          </cell>
        </row>
        <row r="71">
          <cell r="N71">
            <v>104.42</v>
          </cell>
        </row>
        <row r="72">
          <cell r="N72">
            <v>104.42</v>
          </cell>
        </row>
        <row r="73">
          <cell r="N73">
            <v>104.42</v>
          </cell>
        </row>
        <row r="74">
          <cell r="N74">
            <v>104.42</v>
          </cell>
        </row>
        <row r="75">
          <cell r="N75">
            <v>104.42</v>
          </cell>
        </row>
        <row r="76">
          <cell r="N76">
            <v>104.42</v>
          </cell>
        </row>
        <row r="77">
          <cell r="N77">
            <v>104.42</v>
          </cell>
        </row>
        <row r="78">
          <cell r="N78">
            <v>104.42</v>
          </cell>
        </row>
        <row r="79">
          <cell r="N79">
            <v>104.42</v>
          </cell>
        </row>
        <row r="80">
          <cell r="N80">
            <v>104.42</v>
          </cell>
        </row>
        <row r="81">
          <cell r="N81">
            <v>104.42</v>
          </cell>
        </row>
        <row r="82">
          <cell r="N82">
            <v>104.42</v>
          </cell>
        </row>
        <row r="83">
          <cell r="N83">
            <v>104.42</v>
          </cell>
        </row>
        <row r="84">
          <cell r="N84">
            <v>104.42</v>
          </cell>
        </row>
        <row r="85">
          <cell r="N85">
            <v>104.42</v>
          </cell>
        </row>
        <row r="86">
          <cell r="N86">
            <v>104.42</v>
          </cell>
        </row>
        <row r="87">
          <cell r="N87">
            <v>104.42</v>
          </cell>
        </row>
        <row r="88">
          <cell r="N88">
            <v>104.42</v>
          </cell>
        </row>
        <row r="89">
          <cell r="N89">
            <v>104.42</v>
          </cell>
        </row>
        <row r="90">
          <cell r="N90">
            <v>104.42</v>
          </cell>
        </row>
        <row r="91">
          <cell r="N91">
            <v>104.42</v>
          </cell>
        </row>
        <row r="92">
          <cell r="N92">
            <v>104.42</v>
          </cell>
        </row>
        <row r="93">
          <cell r="N93">
            <v>104.42</v>
          </cell>
        </row>
        <row r="94">
          <cell r="N94">
            <v>104.42</v>
          </cell>
        </row>
        <row r="95">
          <cell r="N95">
            <v>104.42</v>
          </cell>
        </row>
        <row r="96">
          <cell r="N96">
            <v>104.42</v>
          </cell>
        </row>
        <row r="97">
          <cell r="N97">
            <v>104.42</v>
          </cell>
        </row>
        <row r="98">
          <cell r="N98">
            <v>104.42</v>
          </cell>
        </row>
        <row r="99">
          <cell r="N99">
            <v>104.42</v>
          </cell>
        </row>
        <row r="100">
          <cell r="N100">
            <v>104.42</v>
          </cell>
        </row>
        <row r="101">
          <cell r="N101">
            <v>104.42</v>
          </cell>
        </row>
        <row r="102">
          <cell r="N102">
            <v>104.42</v>
          </cell>
        </row>
        <row r="103">
          <cell r="N103">
            <v>104.42</v>
          </cell>
        </row>
        <row r="104">
          <cell r="N104">
            <v>104.42</v>
          </cell>
        </row>
        <row r="105">
          <cell r="N105">
            <v>104.42</v>
          </cell>
        </row>
        <row r="106">
          <cell r="N106">
            <v>104.42</v>
          </cell>
        </row>
        <row r="107">
          <cell r="N107">
            <v>104.42</v>
          </cell>
        </row>
        <row r="108">
          <cell r="N108">
            <v>104.42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30" zoomScaleSheetLayoutView="30" workbookViewId="0">
      <pane xSplit="2" ySplit="12" topLeftCell="C53" activePane="bottomRight" state="frozen"/>
      <selection activeCell="A115" sqref="A115"/>
      <selection pane="topRight" activeCell="A115" sqref="A115"/>
      <selection pane="bottomLeft" activeCell="A115" sqref="A115"/>
      <selection pane="bottomRight" activeCell="C6" sqref="C6:C9"/>
    </sheetView>
  </sheetViews>
  <sheetFormatPr defaultColWidth="15" defaultRowHeight="30"/>
  <cols>
    <col min="1" max="1" width="8.21875" style="6" customWidth="1"/>
    <col min="2" max="2" width="38.21875" style="6" customWidth="1"/>
    <col min="3" max="16" width="16.88671875" style="6" customWidth="1"/>
    <col min="17" max="17" width="28" style="6" customWidth="1"/>
    <col min="18" max="18" width="16.88671875" style="6" customWidth="1"/>
    <col min="19" max="19" width="16.77734375" style="6" customWidth="1"/>
    <col min="20" max="23" width="16.88671875" style="6" customWidth="1"/>
    <col min="24" max="24" width="27.77734375" style="6" customWidth="1"/>
    <col min="25" max="25" width="47.77734375" style="6" customWidth="1"/>
    <col min="26" max="31" width="16.88671875" style="101" hidden="1" customWidth="1"/>
    <col min="32" max="32" width="21.88671875" style="101" customWidth="1"/>
    <col min="33" max="33" width="23.109375" style="6" customWidth="1"/>
    <col min="34" max="34" width="28.33203125" style="6" customWidth="1"/>
    <col min="35" max="35" width="31.5546875" style="6" customWidth="1"/>
    <col min="36" max="36" width="20.5546875" style="6" customWidth="1"/>
    <col min="37" max="37" width="19.77734375" style="6" customWidth="1"/>
    <col min="38" max="41" width="16.88671875" style="6" customWidth="1"/>
    <col min="42" max="42" width="24.44140625" style="6" customWidth="1"/>
    <col min="43" max="43" width="24" style="6" customWidth="1"/>
    <col min="44" max="48" width="16.88671875" style="6" customWidth="1"/>
    <col min="49" max="49" width="23.5546875" style="6" customWidth="1"/>
    <col min="50" max="53" width="16.88671875" style="6" customWidth="1"/>
    <col min="54" max="54" width="19.33203125" style="6" customWidth="1"/>
    <col min="55" max="55" width="18.77734375" style="6" customWidth="1"/>
    <col min="56" max="56" width="16.88671875" style="6" customWidth="1"/>
    <col min="57" max="57" width="19.5546875" style="6" customWidth="1"/>
    <col min="58" max="59" width="22.6640625" style="101" hidden="1" customWidth="1"/>
    <col min="60" max="60" width="18.21875" style="101" hidden="1" customWidth="1"/>
    <col min="61" max="63" width="22.6640625" style="101" hidden="1" customWidth="1"/>
    <col min="64" max="64" width="16.21875" style="101" hidden="1" customWidth="1"/>
    <col min="65" max="16384" width="1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44389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44388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No.16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20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44389</v>
      </c>
      <c r="AI5" s="10"/>
      <c r="AJ5" s="11"/>
      <c r="AK5" s="12" t="str">
        <f>"Based on Revision No." &amp; '[1]Frm-1 Anticipated Gen.'!$T$2 &amp; " of NRLDC"</f>
        <v>Based on Revision No.16 of NRLDC</v>
      </c>
      <c r="AL5" s="12"/>
      <c r="AM5" s="12"/>
      <c r="AN5" s="12"/>
      <c r="AO5" s="12"/>
      <c r="AP5" s="12"/>
      <c r="AQ5" s="12"/>
      <c r="AR5" s="13"/>
      <c r="AS5" s="14"/>
      <c r="AT5" s="15" t="s">
        <v>5</v>
      </c>
      <c r="AU5" s="15"/>
      <c r="AV5" s="15"/>
      <c r="AW5" s="15"/>
      <c r="AX5" s="15"/>
      <c r="AY5" s="16" t="s">
        <v>6</v>
      </c>
      <c r="AZ5" s="14"/>
      <c r="BA5" s="14"/>
      <c r="BB5" s="17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8"/>
      <c r="BL5" s="19"/>
    </row>
    <row r="6" spans="1:64" s="20" customFormat="1" ht="27.75" customHeight="1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7"/>
      <c r="Q6" s="28" t="s">
        <v>17</v>
      </c>
      <c r="R6" s="29" t="s">
        <v>18</v>
      </c>
      <c r="S6" s="29"/>
      <c r="T6" s="29"/>
      <c r="U6" s="21" t="s">
        <v>19</v>
      </c>
      <c r="V6" s="21" t="s">
        <v>20</v>
      </c>
      <c r="W6" s="21" t="s">
        <v>21</v>
      </c>
      <c r="X6" s="21" t="s">
        <v>22</v>
      </c>
      <c r="Y6" s="21" t="s">
        <v>23</v>
      </c>
      <c r="Z6" s="29" t="s">
        <v>24</v>
      </c>
      <c r="AA6" s="29"/>
      <c r="AB6" s="29"/>
      <c r="AC6" s="29"/>
      <c r="AD6" s="29"/>
      <c r="AE6" s="29"/>
      <c r="AF6" s="30"/>
      <c r="AG6" s="21" t="str">
        <f>A6</f>
        <v>S.No.</v>
      </c>
      <c r="AH6" s="21" t="str">
        <f>B6</f>
        <v xml:space="preserve"> TIME hh:mm</v>
      </c>
      <c r="AI6" s="21" t="s">
        <v>25</v>
      </c>
      <c r="AJ6" s="21" t="s">
        <v>10</v>
      </c>
      <c r="AK6" s="21" t="s">
        <v>11</v>
      </c>
      <c r="AL6" s="21" t="s">
        <v>26</v>
      </c>
      <c r="AM6" s="22" t="s">
        <v>13</v>
      </c>
      <c r="AN6" s="23"/>
      <c r="AO6" s="23"/>
      <c r="AP6" s="24"/>
      <c r="AQ6" s="21" t="str">
        <f>K6</f>
        <v>Saleable Power of HEPs(IPP) Connected to HP System and Selling Power Under OA  (MW)</v>
      </c>
      <c r="AR6" s="21" t="str">
        <f>L6</f>
        <v>Bilateral Share (Khara, Shanan &amp; RSD ) (MW)</v>
      </c>
      <c r="AS6" s="25" t="s">
        <v>16</v>
      </c>
      <c r="AT6" s="26"/>
      <c r="AU6" s="26"/>
      <c r="AV6" s="27"/>
      <c r="AW6" s="28" t="str">
        <f>Q6</f>
        <v>GoHP Power from ISGS Availed by HPSEBL (Equity Power and Need Based Free Power) (MW)</v>
      </c>
      <c r="AX6" s="29" t="s">
        <v>18</v>
      </c>
      <c r="AY6" s="29"/>
      <c r="AZ6" s="29"/>
      <c r="BA6" s="21" t="str">
        <f>$U$6</f>
        <v>ISGS after Surrender (Excluding GoHP Power) MW</v>
      </c>
      <c r="BB6" s="21" t="str">
        <f>V6</f>
        <v xml:space="preserve">      Drawal   (MW)      3-(4+6+7+8+9+16)</v>
      </c>
      <c r="BC6" s="21" t="str">
        <f>W6</f>
        <v>Net Availabilty (MW)</v>
      </c>
      <c r="BD6" s="21" t="str">
        <f>X6</f>
        <v>Net Sch (MW)</v>
      </c>
      <c r="BE6" s="21" t="s">
        <v>27</v>
      </c>
      <c r="BF6" s="29" t="s">
        <v>24</v>
      </c>
      <c r="BG6" s="29"/>
      <c r="BH6" s="29"/>
      <c r="BI6" s="29"/>
      <c r="BJ6" s="29"/>
      <c r="BK6" s="29"/>
      <c r="BL6" s="29"/>
    </row>
    <row r="7" spans="1:64" s="20" customFormat="1" ht="40.5" customHeight="1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4" t="s">
        <v>34</v>
      </c>
      <c r="Q7" s="33"/>
      <c r="R7" s="33" t="s">
        <v>32</v>
      </c>
      <c r="S7" s="33" t="s">
        <v>35</v>
      </c>
      <c r="T7" s="35" t="s">
        <v>36</v>
      </c>
      <c r="U7" s="31"/>
      <c r="V7" s="31"/>
      <c r="W7" s="31"/>
      <c r="X7" s="31"/>
      <c r="Y7" s="31"/>
      <c r="Z7" s="36" t="s">
        <v>37</v>
      </c>
      <c r="AA7" s="36" t="s">
        <v>38</v>
      </c>
      <c r="AB7" s="36" t="s">
        <v>39</v>
      </c>
      <c r="AC7" s="36" t="s">
        <v>40</v>
      </c>
      <c r="AD7" s="33" t="s">
        <v>41</v>
      </c>
      <c r="AE7" s="33" t="s">
        <v>42</v>
      </c>
      <c r="AF7" s="36" t="s">
        <v>43</v>
      </c>
      <c r="AG7" s="31"/>
      <c r="AH7" s="31"/>
      <c r="AI7" s="31"/>
      <c r="AJ7" s="31"/>
      <c r="AK7" s="31"/>
      <c r="AL7" s="31"/>
      <c r="AM7" s="31" t="s">
        <v>28</v>
      </c>
      <c r="AN7" s="31" t="s">
        <v>29</v>
      </c>
      <c r="AO7" s="31" t="str">
        <f>I7</f>
        <v>Others
(Bassi,Giri,Andhra,Gaj,Khauli,Baner,Binwa,Ghanvi,Thirot,Micros HEPs)</v>
      </c>
      <c r="AP7" s="33" t="str">
        <f>J7</f>
        <v>Total Own Generation</v>
      </c>
      <c r="AQ7" s="31"/>
      <c r="AR7" s="31"/>
      <c r="AS7" s="31" t="str">
        <f>M7</f>
        <v xml:space="preserve">Total  Under Banking 
</v>
      </c>
      <c r="AT7" s="31" t="s">
        <v>33</v>
      </c>
      <c r="AU7" s="31"/>
      <c r="AV7" s="34" t="str">
        <f>$P$7</f>
        <v xml:space="preserve">Free Power from HEPs(for HPSEB) Connected to HP System and Selling Power Under OA </v>
      </c>
      <c r="AW7" s="33"/>
      <c r="AX7" s="33" t="str">
        <f>R7</f>
        <v xml:space="preserve">Total  Under Banking 
</v>
      </c>
      <c r="AY7" s="33" t="str">
        <f>S7</f>
        <v>Total Green Power</v>
      </c>
      <c r="AZ7" s="31" t="str">
        <f>T7</f>
        <v xml:space="preserve">Sale through Power Exchange(s) </v>
      </c>
      <c r="BA7" s="31"/>
      <c r="BB7" s="31"/>
      <c r="BC7" s="31"/>
      <c r="BD7" s="31"/>
      <c r="BE7" s="31"/>
      <c r="BF7" s="36" t="s">
        <v>37</v>
      </c>
      <c r="BG7" s="36" t="s">
        <v>38</v>
      </c>
      <c r="BH7" s="36" t="s">
        <v>39</v>
      </c>
      <c r="BI7" s="36" t="s">
        <v>40</v>
      </c>
      <c r="BJ7" s="36" t="s">
        <v>41</v>
      </c>
      <c r="BK7" s="33" t="s">
        <v>44</v>
      </c>
      <c r="BL7" s="33" t="s">
        <v>43</v>
      </c>
    </row>
    <row r="8" spans="1:64" s="20" customFormat="1" ht="63.75" customHeight="1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7"/>
      <c r="Q8" s="33"/>
      <c r="R8" s="33"/>
      <c r="S8" s="33"/>
      <c r="T8" s="38"/>
      <c r="U8" s="31"/>
      <c r="V8" s="31"/>
      <c r="W8" s="31"/>
      <c r="X8" s="31"/>
      <c r="Y8" s="31"/>
      <c r="Z8" s="36"/>
      <c r="AA8" s="36"/>
      <c r="AB8" s="36"/>
      <c r="AC8" s="36"/>
      <c r="AD8" s="33"/>
      <c r="AE8" s="33"/>
      <c r="AF8" s="36"/>
      <c r="AG8" s="31"/>
      <c r="AH8" s="31"/>
      <c r="AI8" s="31"/>
      <c r="AJ8" s="31"/>
      <c r="AK8" s="31"/>
      <c r="AL8" s="31"/>
      <c r="AM8" s="31"/>
      <c r="AN8" s="31"/>
      <c r="AO8" s="31"/>
      <c r="AP8" s="33"/>
      <c r="AQ8" s="31"/>
      <c r="AR8" s="31"/>
      <c r="AS8" s="31"/>
      <c r="AT8" s="31"/>
      <c r="AU8" s="31"/>
      <c r="AV8" s="37"/>
      <c r="AW8" s="33"/>
      <c r="AX8" s="33"/>
      <c r="AY8" s="33"/>
      <c r="AZ8" s="31"/>
      <c r="BA8" s="31"/>
      <c r="BB8" s="31"/>
      <c r="BC8" s="31"/>
      <c r="BD8" s="31"/>
      <c r="BE8" s="31"/>
      <c r="BF8" s="36"/>
      <c r="BG8" s="36"/>
      <c r="BH8" s="36"/>
      <c r="BI8" s="36"/>
      <c r="BJ8" s="36"/>
      <c r="BK8" s="33"/>
      <c r="BL8" s="33"/>
    </row>
    <row r="9" spans="1:64" s="20" customFormat="1" ht="258" customHeight="1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TOTAL</v>
      </c>
      <c r="O9" s="39" t="s">
        <v>45</v>
      </c>
      <c r="P9" s="40"/>
      <c r="Q9" s="33"/>
      <c r="R9" s="33"/>
      <c r="S9" s="33"/>
      <c r="T9" s="21"/>
      <c r="U9" s="31"/>
      <c r="V9" s="31"/>
      <c r="W9" s="31"/>
      <c r="X9" s="31"/>
      <c r="Y9" s="31"/>
      <c r="Z9" s="36"/>
      <c r="AA9" s="36"/>
      <c r="AB9" s="36"/>
      <c r="AC9" s="36"/>
      <c r="AD9" s="33"/>
      <c r="AE9" s="33"/>
      <c r="AF9" s="36"/>
      <c r="AG9" s="31"/>
      <c r="AH9" s="31"/>
      <c r="AI9" s="31"/>
      <c r="AJ9" s="31"/>
      <c r="AK9" s="31"/>
      <c r="AL9" s="31"/>
      <c r="AM9" s="31"/>
      <c r="AN9" s="31"/>
      <c r="AO9" s="31"/>
      <c r="AP9" s="33"/>
      <c r="AQ9" s="31"/>
      <c r="AR9" s="31"/>
      <c r="AS9" s="31"/>
      <c r="AT9" s="39" t="str">
        <f>N9</f>
        <v>TOTAL</v>
      </c>
      <c r="AU9" s="39" t="str">
        <f>O9</f>
        <v>Through Power Exchange(s)</v>
      </c>
      <c r="AV9" s="40"/>
      <c r="AW9" s="33"/>
      <c r="AX9" s="33"/>
      <c r="AY9" s="33"/>
      <c r="AZ9" s="31"/>
      <c r="BA9" s="31"/>
      <c r="BB9" s="31"/>
      <c r="BC9" s="31"/>
      <c r="BD9" s="31"/>
      <c r="BE9" s="31"/>
      <c r="BF9" s="36"/>
      <c r="BG9" s="36"/>
      <c r="BH9" s="36"/>
      <c r="BI9" s="36"/>
      <c r="BJ9" s="36"/>
      <c r="BK9" s="33"/>
      <c r="BL9" s="33"/>
    </row>
    <row r="10" spans="1:64" s="20" customForma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  <c r="AA10" s="41">
        <v>27</v>
      </c>
      <c r="AB10" s="41">
        <v>28</v>
      </c>
      <c r="AC10" s="41">
        <v>29</v>
      </c>
      <c r="AD10" s="41">
        <v>30</v>
      </c>
      <c r="AE10" s="41">
        <v>31</v>
      </c>
      <c r="AF10" s="41">
        <v>32</v>
      </c>
      <c r="AG10" s="41" t="s">
        <v>46</v>
      </c>
      <c r="AH10" s="41" t="s">
        <v>47</v>
      </c>
      <c r="AI10" s="41" t="s">
        <v>48</v>
      </c>
      <c r="AJ10" s="41" t="s">
        <v>49</v>
      </c>
      <c r="AK10" s="41" t="s">
        <v>50</v>
      </c>
      <c r="AL10" s="41" t="s">
        <v>51</v>
      </c>
      <c r="AM10" s="41" t="s">
        <v>52</v>
      </c>
      <c r="AN10" s="41" t="s">
        <v>53</v>
      </c>
      <c r="AO10" s="41" t="s">
        <v>54</v>
      </c>
      <c r="AP10" s="41" t="s">
        <v>55</v>
      </c>
      <c r="AQ10" s="41" t="s">
        <v>56</v>
      </c>
      <c r="AR10" s="41" t="s">
        <v>57</v>
      </c>
      <c r="AS10" s="41" t="s">
        <v>58</v>
      </c>
      <c r="AT10" s="41" t="s">
        <v>59</v>
      </c>
      <c r="AU10" s="41" t="s">
        <v>60</v>
      </c>
      <c r="AV10" s="41" t="s">
        <v>61</v>
      </c>
      <c r="AW10" s="41" t="s">
        <v>62</v>
      </c>
      <c r="AX10" s="41" t="s">
        <v>63</v>
      </c>
      <c r="AY10" s="41" t="s">
        <v>64</v>
      </c>
      <c r="AZ10" s="41" t="s">
        <v>65</v>
      </c>
      <c r="BA10" s="41" t="s">
        <v>66</v>
      </c>
      <c r="BB10" s="41" t="s">
        <v>67</v>
      </c>
      <c r="BC10" s="41" t="s">
        <v>68</v>
      </c>
      <c r="BD10" s="41" t="s">
        <v>69</v>
      </c>
      <c r="BE10" s="41" t="s">
        <v>70</v>
      </c>
      <c r="BF10" s="41" t="s">
        <v>71</v>
      </c>
      <c r="BG10" s="41" t="s">
        <v>72</v>
      </c>
      <c r="BH10" s="41" t="s">
        <v>73</v>
      </c>
      <c r="BI10" s="41" t="s">
        <v>74</v>
      </c>
      <c r="BJ10" s="41" t="s">
        <v>75</v>
      </c>
      <c r="BK10" s="41" t="s">
        <v>76</v>
      </c>
      <c r="BL10" s="41" t="s">
        <v>77</v>
      </c>
    </row>
    <row r="11" spans="1:64" ht="11.25" customHeight="1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2"/>
      <c r="R11" s="42"/>
      <c r="S11" s="42"/>
      <c r="T11" s="42"/>
      <c r="U11" s="42"/>
      <c r="V11" s="42"/>
      <c r="W11" s="42"/>
      <c r="X11" s="42"/>
      <c r="Y11" s="42"/>
      <c r="Z11" s="44"/>
      <c r="AA11" s="44"/>
      <c r="AB11" s="44"/>
      <c r="AC11" s="44"/>
      <c r="AD11" s="44"/>
      <c r="AE11" s="44"/>
      <c r="AF11" s="44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4"/>
      <c r="BG11" s="44"/>
      <c r="BH11" s="44"/>
      <c r="BI11" s="44"/>
      <c r="BJ11" s="44"/>
      <c r="BK11" s="44"/>
      <c r="BL11" s="44"/>
    </row>
    <row r="12" spans="1:64" ht="55.2" customHeight="1">
      <c r="A12" s="44">
        <v>1</v>
      </c>
      <c r="B12" s="45" t="s">
        <v>79</v>
      </c>
      <c r="C12" s="45">
        <f>'[1]Frm-3 DEMAND'!C12</f>
        <v>1086</v>
      </c>
      <c r="D12" s="44">
        <f>'[1]Frm-3 DEMAND'!F12</f>
        <v>0</v>
      </c>
      <c r="E12" s="45">
        <f>C12-D12</f>
        <v>1086</v>
      </c>
      <c r="F12" s="44">
        <f>'[1]Frm-1 Anticipated Gen.'!T18</f>
        <v>330</v>
      </c>
      <c r="G12" s="44">
        <f>'[1]Frm-1 Anticipated Gen.'!B18</f>
        <v>120</v>
      </c>
      <c r="H12" s="45">
        <f>'[1]Frm-1 Anticipated Gen.'!C18</f>
        <v>130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332.07</v>
      </c>
      <c r="J12" s="45">
        <f>G12+H12+I12</f>
        <v>582.06999999999994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284.35786886300002</v>
      </c>
      <c r="L12" s="45">
        <f>'[1]Frm-4 Shared Projects'!N13</f>
        <v>104.42</v>
      </c>
      <c r="M12" s="45">
        <f>'[1]Annx-D (IE)'!Q7</f>
        <v>0</v>
      </c>
      <c r="N12" s="45">
        <f>'[1]Annx-D (IE)'!S7</f>
        <v>0</v>
      </c>
      <c r="O12" s="45">
        <f>'[1]Annx-D (IE)'!V7</f>
        <v>0</v>
      </c>
      <c r="P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51.203321137000003</v>
      </c>
      <c r="Q12" s="45">
        <f>'[1]GoHP POWER'!G5+'[1]GoHP POWER'!H5</f>
        <v>621.977124</v>
      </c>
      <c r="R12" s="45">
        <f>'[1]Annx-D (IE)'!AT7</f>
        <v>180</v>
      </c>
      <c r="S12" s="45">
        <f>'[1]Annx-D (IE)'!AR7</f>
        <v>708.61</v>
      </c>
      <c r="T12" s="45">
        <f>ABS('[1]Annx-D (IE)'!AV7)+'[1]Annx-D (IE)'!AU7</f>
        <v>0</v>
      </c>
      <c r="U12" s="45">
        <f>'[1]CENTER SECTOR'!BW9-Q12-'[1]GoHP POWER'!F5</f>
        <v>335.11839861600015</v>
      </c>
      <c r="V12" s="45">
        <f>C12-(F12+G12+H12+I12+P12+D12)</f>
        <v>122.72667886300007</v>
      </c>
      <c r="W12" s="45">
        <f>U12+F12+G12+H12+I12+M12+N12+O12+P12+Q12-(R12+S12+T12)+L12</f>
        <v>1136.1788437530004</v>
      </c>
      <c r="X12" s="45">
        <f>U12+M12+N12+O12+Q12-(R12+S12+T12)+L12</f>
        <v>172.90552261600016</v>
      </c>
      <c r="Y12" s="45">
        <f t="shared" ref="Y12:Y59" si="0">W12-C12+D12</f>
        <v>50.178843753000365</v>
      </c>
      <c r="Z12" s="46"/>
      <c r="AA12" s="44"/>
      <c r="AB12" s="44"/>
      <c r="AC12" s="44"/>
      <c r="AD12" s="44"/>
      <c r="AE12" s="44"/>
      <c r="AF12" s="44"/>
      <c r="AG12" s="45">
        <v>49</v>
      </c>
      <c r="AH12" s="45" t="s">
        <v>80</v>
      </c>
      <c r="AI12" s="45">
        <f>'[1]Frm-3 DEMAND'!C60</f>
        <v>1475</v>
      </c>
      <c r="AJ12" s="44">
        <f>'[1]Frm-3 DEMAND'!F60</f>
        <v>0</v>
      </c>
      <c r="AK12" s="45">
        <f>AI12-AJ12</f>
        <v>1475</v>
      </c>
      <c r="AL12" s="44">
        <f>'[1]Frm-1 Anticipated Gen.'!T66</f>
        <v>330</v>
      </c>
      <c r="AM12" s="44">
        <f>'[1]Frm-1 Anticipated Gen.'!B66</f>
        <v>120</v>
      </c>
      <c r="AN12" s="45">
        <f>'[1]Frm-1 Anticipated Gen.'!C66</f>
        <v>130</v>
      </c>
      <c r="AO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349.07</v>
      </c>
      <c r="AP12" s="45">
        <f>AM12+AN12+AO12</f>
        <v>599.06999999999994</v>
      </c>
      <c r="AQ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232.07852312</v>
      </c>
      <c r="AR12" s="45">
        <f>'[1]Frm-4 Shared Projects'!N61</f>
        <v>104.42</v>
      </c>
      <c r="AS12" s="45">
        <f>'[1]Annx-D (IE)'!Q55</f>
        <v>0</v>
      </c>
      <c r="AT12" s="45">
        <f>'[1]Annx-D (IE)'!S55</f>
        <v>0</v>
      </c>
      <c r="AU12" s="45">
        <f>'[1]Annx-D (IE)'!V55</f>
        <v>0</v>
      </c>
      <c r="AV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43.347076880000003</v>
      </c>
      <c r="AW12" s="45">
        <f>'[1]GoHP POWER'!G53+'[1]GoHP POWER'!H53</f>
        <v>617.21481400000005</v>
      </c>
      <c r="AX12" s="45">
        <f>'[1]Annx-D (IE)'!AT55</f>
        <v>180</v>
      </c>
      <c r="AY12" s="45">
        <f>'[1]Annx-D (IE)'!AR55</f>
        <v>508.61</v>
      </c>
      <c r="AZ12" s="45">
        <f>ABS('[1]Annx-D (IE)'!AV55)+'[1]Annx-D (IE)'!AU55</f>
        <v>0</v>
      </c>
      <c r="BA12" s="45">
        <f>'[1]CENTER SECTOR'!BW57-AW12-'[1]GoHP POWER'!F53</f>
        <v>328.3337466160001</v>
      </c>
      <c r="BB12" s="45">
        <f>AI12-(AL12+AM12+AN12+AO12+AV12+AJ12)</f>
        <v>502.58292312000003</v>
      </c>
      <c r="BC12" s="45">
        <f>BA12+AL12+AM12+AN12+AO12+AS12+AT12+AU12+AV12+AW12-(AX12+AY12+AZ12)+AR12</f>
        <v>1333.7756374959999</v>
      </c>
      <c r="BD12" s="45">
        <f>BA12+AS12+AT12+AU12+AW12-(AX12+AY12+AZ12)+AR12</f>
        <v>361.35856061600015</v>
      </c>
      <c r="BE12" s="45">
        <f t="shared" ref="BE12:BE59" si="1">BC12-AI12+AJ12</f>
        <v>-141.22436250400006</v>
      </c>
      <c r="BF12" s="46"/>
      <c r="BG12" s="44"/>
      <c r="BH12" s="44"/>
      <c r="BI12" s="44"/>
      <c r="BJ12" s="44"/>
      <c r="BK12" s="44"/>
      <c r="BL12" s="44"/>
    </row>
    <row r="13" spans="1:64" ht="55.2" customHeight="1">
      <c r="A13" s="44">
        <v>2</v>
      </c>
      <c r="B13" s="45" t="s">
        <v>81</v>
      </c>
      <c r="C13" s="45">
        <f>'[1]Frm-3 DEMAND'!C13</f>
        <v>1079</v>
      </c>
      <c r="D13" s="44">
        <f>'[1]Frm-3 DEMAND'!F13</f>
        <v>0</v>
      </c>
      <c r="E13" s="45">
        <f t="shared" ref="E13:E59" si="2">C13-D13</f>
        <v>1079</v>
      </c>
      <c r="F13" s="44">
        <f>'[1]Frm-1 Anticipated Gen.'!T19</f>
        <v>330</v>
      </c>
      <c r="G13" s="44">
        <f>'[1]Frm-1 Anticipated Gen.'!B19</f>
        <v>120</v>
      </c>
      <c r="H13" s="45">
        <f>'[1]Frm-1 Anticipated Gen.'!C19</f>
        <v>130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332.07</v>
      </c>
      <c r="J13" s="45">
        <f t="shared" ref="J13:J59" si="3">G13+H13+I13</f>
        <v>582.06999999999994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284.35786886300002</v>
      </c>
      <c r="L13" s="45">
        <f>'[1]Frm-4 Shared Projects'!N14</f>
        <v>104.42</v>
      </c>
      <c r="M13" s="45">
        <f>'[1]Annx-D (IE)'!Q8</f>
        <v>0</v>
      </c>
      <c r="N13" s="45">
        <f>'[1]Annx-D (IE)'!S8</f>
        <v>0</v>
      </c>
      <c r="O13" s="45">
        <f>'[1]Annx-D (IE)'!V8</f>
        <v>0</v>
      </c>
      <c r="P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51.203321137000003</v>
      </c>
      <c r="Q13" s="45">
        <f>'[1]GoHP POWER'!G6+'[1]GoHP POWER'!H6</f>
        <v>621.977124</v>
      </c>
      <c r="R13" s="45">
        <f>'[1]Annx-D (IE)'!AT8</f>
        <v>180</v>
      </c>
      <c r="S13" s="45">
        <f>'[1]Annx-D (IE)'!AR8</f>
        <v>708.61</v>
      </c>
      <c r="T13" s="45">
        <f>ABS('[1]Annx-D (IE)'!AV8)+'[1]Annx-D (IE)'!AU8</f>
        <v>0</v>
      </c>
      <c r="U13" s="45">
        <f>'[1]CENTER SECTOR'!BW10-Q13-'[1]GoHP POWER'!F6</f>
        <v>335.11839861600015</v>
      </c>
      <c r="V13" s="45">
        <f t="shared" ref="V13:V59" si="4">C13-(F13+G13+H13+I13+P13+D13)</f>
        <v>115.72667886300007</v>
      </c>
      <c r="W13" s="45">
        <f t="shared" ref="W13:W59" si="5">U13+F13+G13+H13+I13+M13+N13+O13+P13+Q13-(R13+S13+T13)+L13</f>
        <v>1136.1788437530004</v>
      </c>
      <c r="X13" s="45">
        <f t="shared" ref="X13:X59" si="6">U13+M13+N13+O13+Q13-(R13+S13+T13)+L13</f>
        <v>172.90552261600016</v>
      </c>
      <c r="Y13" s="45">
        <f t="shared" si="0"/>
        <v>57.178843753000365</v>
      </c>
      <c r="Z13" s="46"/>
      <c r="AA13" s="44"/>
      <c r="AB13" s="44"/>
      <c r="AC13" s="44"/>
      <c r="AD13" s="44"/>
      <c r="AE13" s="44"/>
      <c r="AF13" s="44"/>
      <c r="AG13" s="45">
        <v>50</v>
      </c>
      <c r="AH13" s="45" t="s">
        <v>82</v>
      </c>
      <c r="AI13" s="45">
        <f>'[1]Frm-3 DEMAND'!C61</f>
        <v>1467</v>
      </c>
      <c r="AJ13" s="44">
        <f>'[1]Frm-3 DEMAND'!F61</f>
        <v>0</v>
      </c>
      <c r="AK13" s="45">
        <f t="shared" ref="AK13:AK59" si="7">AI13-AJ13</f>
        <v>1467</v>
      </c>
      <c r="AL13" s="44">
        <f>'[1]Frm-1 Anticipated Gen.'!T67</f>
        <v>330</v>
      </c>
      <c r="AM13" s="44">
        <f>'[1]Frm-1 Anticipated Gen.'!B67</f>
        <v>120</v>
      </c>
      <c r="AN13" s="45">
        <f>'[1]Frm-1 Anticipated Gen.'!C67</f>
        <v>130</v>
      </c>
      <c r="AO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349.07</v>
      </c>
      <c r="AP13" s="45">
        <f t="shared" ref="AP13:AP58" si="8">AM13+AN13+AO13</f>
        <v>599.06999999999994</v>
      </c>
      <c r="AQ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232.07852312</v>
      </c>
      <c r="AR13" s="45">
        <f>'[1]Frm-4 Shared Projects'!N62</f>
        <v>104.42</v>
      </c>
      <c r="AS13" s="45">
        <f>'[1]Annx-D (IE)'!Q56</f>
        <v>0</v>
      </c>
      <c r="AT13" s="45">
        <f>'[1]Annx-D (IE)'!S56</f>
        <v>0</v>
      </c>
      <c r="AU13" s="45">
        <f>'[1]Annx-D (IE)'!V56</f>
        <v>0</v>
      </c>
      <c r="AV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43.347076880000003</v>
      </c>
      <c r="AW13" s="45">
        <f>'[1]GoHP POWER'!G54+'[1]GoHP POWER'!H54</f>
        <v>617.21481400000005</v>
      </c>
      <c r="AX13" s="45">
        <f>'[1]Annx-D (IE)'!AT56</f>
        <v>180</v>
      </c>
      <c r="AY13" s="45">
        <f>'[1]Annx-D (IE)'!AR56</f>
        <v>508.61</v>
      </c>
      <c r="AZ13" s="45">
        <f>ABS('[1]Annx-D (IE)'!AV56)+'[1]Annx-D (IE)'!AU56</f>
        <v>0</v>
      </c>
      <c r="BA13" s="45">
        <f>'[1]CENTER SECTOR'!BW58-AW13-'[1]GoHP POWER'!F54</f>
        <v>328.18606161599996</v>
      </c>
      <c r="BB13" s="45">
        <f t="shared" ref="BB13:BB59" si="9">AI13-(AL13+AM13+AN13+AO13+AV13+AJ13)</f>
        <v>494.58292312000003</v>
      </c>
      <c r="BC13" s="45">
        <f t="shared" ref="BC13:BC59" si="10">BA13+AL13+AM13+AN13+AO13+AS13+AT13+AU13+AV13+AW13-(AX13+AY13+AZ13)+AR13</f>
        <v>1333.627952496</v>
      </c>
      <c r="BD13" s="45">
        <f t="shared" ref="BD13:BD59" si="11">BA13+AS13+AT13+AU13+AW13-(AX13+AY13+AZ13)+AR13</f>
        <v>361.21087561600001</v>
      </c>
      <c r="BE13" s="45">
        <f t="shared" si="1"/>
        <v>-133.37204750399997</v>
      </c>
      <c r="BF13" s="46"/>
      <c r="BG13" s="44"/>
      <c r="BH13" s="44"/>
      <c r="BI13" s="44"/>
      <c r="BJ13" s="44"/>
      <c r="BK13" s="44"/>
      <c r="BL13" s="44"/>
    </row>
    <row r="14" spans="1:64" ht="55.2" customHeight="1">
      <c r="A14" s="44">
        <v>3</v>
      </c>
      <c r="B14" s="45" t="s">
        <v>83</v>
      </c>
      <c r="C14" s="45">
        <f>'[1]Frm-3 DEMAND'!C14</f>
        <v>1074</v>
      </c>
      <c r="D14" s="44">
        <f>'[1]Frm-3 DEMAND'!F14</f>
        <v>0</v>
      </c>
      <c r="E14" s="45">
        <f t="shared" si="2"/>
        <v>1074</v>
      </c>
      <c r="F14" s="44">
        <f>'[1]Frm-1 Anticipated Gen.'!T20</f>
        <v>330</v>
      </c>
      <c r="G14" s="44">
        <f>'[1]Frm-1 Anticipated Gen.'!B20</f>
        <v>120</v>
      </c>
      <c r="H14" s="45">
        <f>'[1]Frm-1 Anticipated Gen.'!C20</f>
        <v>130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332.07</v>
      </c>
      <c r="J14" s="45">
        <f t="shared" si="3"/>
        <v>582.06999999999994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284.35786886300002</v>
      </c>
      <c r="L14" s="45">
        <f>'[1]Frm-4 Shared Projects'!N15</f>
        <v>104.42</v>
      </c>
      <c r="M14" s="45">
        <f>'[1]Annx-D (IE)'!Q9</f>
        <v>0</v>
      </c>
      <c r="N14" s="45">
        <f>'[1]Annx-D (IE)'!S9</f>
        <v>0</v>
      </c>
      <c r="O14" s="45">
        <f>'[1]Annx-D (IE)'!V9</f>
        <v>0</v>
      </c>
      <c r="P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51.203321137000003</v>
      </c>
      <c r="Q14" s="45">
        <f>'[1]GoHP POWER'!G7+'[1]GoHP POWER'!H7</f>
        <v>621.977124</v>
      </c>
      <c r="R14" s="45">
        <f>'[1]Annx-D (IE)'!AT9</f>
        <v>180</v>
      </c>
      <c r="S14" s="45">
        <f>'[1]Annx-D (IE)'!AR9</f>
        <v>708.61</v>
      </c>
      <c r="T14" s="45">
        <f>ABS('[1]Annx-D (IE)'!AV9)+'[1]Annx-D (IE)'!AU9</f>
        <v>0</v>
      </c>
      <c r="U14" s="45">
        <f>'[1]CENTER SECTOR'!BW11-Q14-'[1]GoHP POWER'!F7</f>
        <v>335.11839861600015</v>
      </c>
      <c r="V14" s="45">
        <f t="shared" si="4"/>
        <v>110.72667886300007</v>
      </c>
      <c r="W14" s="45">
        <f t="shared" si="5"/>
        <v>1136.1788437530004</v>
      </c>
      <c r="X14" s="45">
        <f t="shared" si="6"/>
        <v>172.90552261600016</v>
      </c>
      <c r="Y14" s="45">
        <f t="shared" si="0"/>
        <v>62.178843753000365</v>
      </c>
      <c r="Z14" s="46"/>
      <c r="AA14" s="44"/>
      <c r="AB14" s="44"/>
      <c r="AC14" s="44"/>
      <c r="AD14" s="44"/>
      <c r="AE14" s="44"/>
      <c r="AF14" s="44"/>
      <c r="AG14" s="45">
        <v>51</v>
      </c>
      <c r="AH14" s="45" t="s">
        <v>84</v>
      </c>
      <c r="AI14" s="45">
        <f>'[1]Frm-3 DEMAND'!C62</f>
        <v>1437</v>
      </c>
      <c r="AJ14" s="44">
        <f>'[1]Frm-3 DEMAND'!F62</f>
        <v>0</v>
      </c>
      <c r="AK14" s="45">
        <f t="shared" si="7"/>
        <v>1437</v>
      </c>
      <c r="AL14" s="44">
        <f>'[1]Frm-1 Anticipated Gen.'!T68</f>
        <v>330</v>
      </c>
      <c r="AM14" s="44">
        <f>'[1]Frm-1 Anticipated Gen.'!B68</f>
        <v>120</v>
      </c>
      <c r="AN14" s="45">
        <f>'[1]Frm-1 Anticipated Gen.'!C68</f>
        <v>130</v>
      </c>
      <c r="AO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331.07</v>
      </c>
      <c r="AP14" s="45">
        <f t="shared" si="8"/>
        <v>581.06999999999994</v>
      </c>
      <c r="AQ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232.07852312</v>
      </c>
      <c r="AR14" s="45">
        <f>'[1]Frm-4 Shared Projects'!N63</f>
        <v>104.42</v>
      </c>
      <c r="AS14" s="45">
        <f>'[1]Annx-D (IE)'!Q57</f>
        <v>0</v>
      </c>
      <c r="AT14" s="45">
        <f>'[1]Annx-D (IE)'!S57</f>
        <v>0</v>
      </c>
      <c r="AU14" s="45">
        <f>'[1]Annx-D (IE)'!V57</f>
        <v>0</v>
      </c>
      <c r="AV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43.347076880000003</v>
      </c>
      <c r="AW14" s="45">
        <f>'[1]GoHP POWER'!G55+'[1]GoHP POWER'!H55</f>
        <v>617.21481400000005</v>
      </c>
      <c r="AX14" s="45">
        <f>'[1]Annx-D (IE)'!AT57</f>
        <v>180</v>
      </c>
      <c r="AY14" s="45">
        <f>'[1]Annx-D (IE)'!AR57</f>
        <v>508.61</v>
      </c>
      <c r="AZ14" s="45">
        <f>ABS('[1]Annx-D (IE)'!AV57)+'[1]Annx-D (IE)'!AU57</f>
        <v>0</v>
      </c>
      <c r="BA14" s="45">
        <f>'[1]CENTER SECTOR'!BW59-AW14-'[1]GoHP POWER'!F55</f>
        <v>327.83606161600005</v>
      </c>
      <c r="BB14" s="45">
        <f t="shared" si="9"/>
        <v>482.58292312000003</v>
      </c>
      <c r="BC14" s="45">
        <f t="shared" si="10"/>
        <v>1315.2779524960001</v>
      </c>
      <c r="BD14" s="45">
        <f t="shared" si="11"/>
        <v>360.8608756160001</v>
      </c>
      <c r="BE14" s="45">
        <f t="shared" si="1"/>
        <v>-121.72204750399987</v>
      </c>
      <c r="BF14" s="46"/>
      <c r="BG14" s="44"/>
      <c r="BH14" s="44"/>
      <c r="BI14" s="44"/>
      <c r="BJ14" s="44"/>
      <c r="BK14" s="44"/>
      <c r="BL14" s="44"/>
    </row>
    <row r="15" spans="1:64" ht="55.2" customHeight="1">
      <c r="A15" s="44">
        <v>4</v>
      </c>
      <c r="B15" s="45" t="s">
        <v>85</v>
      </c>
      <c r="C15" s="45">
        <f>'[1]Frm-3 DEMAND'!C15</f>
        <v>1069</v>
      </c>
      <c r="D15" s="44">
        <f>'[1]Frm-3 DEMAND'!F14</f>
        <v>0</v>
      </c>
      <c r="E15" s="45">
        <f t="shared" si="2"/>
        <v>1069</v>
      </c>
      <c r="F15" s="44">
        <f>'[1]Frm-1 Anticipated Gen.'!T21</f>
        <v>330</v>
      </c>
      <c r="G15" s="44">
        <f>'[1]Frm-1 Anticipated Gen.'!B21</f>
        <v>120</v>
      </c>
      <c r="H15" s="45">
        <f>'[1]Frm-1 Anticipated Gen.'!C21</f>
        <v>130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332.07</v>
      </c>
      <c r="J15" s="45">
        <f t="shared" si="3"/>
        <v>582.06999999999994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284.35786886300002</v>
      </c>
      <c r="L15" s="45">
        <f>'[1]Frm-4 Shared Projects'!N16</f>
        <v>104.42</v>
      </c>
      <c r="M15" s="45">
        <f>'[1]Annx-D (IE)'!Q10</f>
        <v>0</v>
      </c>
      <c r="N15" s="45">
        <f>'[1]Annx-D (IE)'!S10</f>
        <v>0</v>
      </c>
      <c r="O15" s="45">
        <f>'[1]Annx-D (IE)'!V10</f>
        <v>0</v>
      </c>
      <c r="P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51.203321137000003</v>
      </c>
      <c r="Q15" s="45">
        <f>'[1]GoHP POWER'!G8+'[1]GoHP POWER'!H8</f>
        <v>621.977124</v>
      </c>
      <c r="R15" s="45">
        <f>'[1]Annx-D (IE)'!AT10</f>
        <v>180</v>
      </c>
      <c r="S15" s="45">
        <f>'[1]Annx-D (IE)'!AR10</f>
        <v>708.61</v>
      </c>
      <c r="T15" s="45">
        <f>ABS('[1]Annx-D (IE)'!AV10)+'[1]Annx-D (IE)'!AU10</f>
        <v>0</v>
      </c>
      <c r="U15" s="45">
        <f>'[1]CENTER SECTOR'!BW12-Q15-'[1]GoHP POWER'!F8</f>
        <v>333.78611861600007</v>
      </c>
      <c r="V15" s="45">
        <f t="shared" si="4"/>
        <v>105.72667886300007</v>
      </c>
      <c r="W15" s="45">
        <f t="shared" si="5"/>
        <v>1134.8465637530003</v>
      </c>
      <c r="X15" s="45">
        <f t="shared" si="6"/>
        <v>171.57324261600007</v>
      </c>
      <c r="Y15" s="45">
        <f t="shared" si="0"/>
        <v>65.846563753000282</v>
      </c>
      <c r="Z15" s="46"/>
      <c r="AA15" s="44"/>
      <c r="AB15" s="44"/>
      <c r="AC15" s="44"/>
      <c r="AD15" s="44"/>
      <c r="AE15" s="44"/>
      <c r="AF15" s="44"/>
      <c r="AG15" s="45">
        <v>52</v>
      </c>
      <c r="AH15" s="45" t="s">
        <v>86</v>
      </c>
      <c r="AI15" s="45">
        <f>'[1]Frm-3 DEMAND'!C63</f>
        <v>1430</v>
      </c>
      <c r="AJ15" s="44">
        <f>'[1]Frm-3 DEMAND'!F63</f>
        <v>0</v>
      </c>
      <c r="AK15" s="45">
        <f t="shared" si="7"/>
        <v>1430</v>
      </c>
      <c r="AL15" s="44">
        <f>'[1]Frm-1 Anticipated Gen.'!T69</f>
        <v>330</v>
      </c>
      <c r="AM15" s="44">
        <f>'[1]Frm-1 Anticipated Gen.'!B69</f>
        <v>120</v>
      </c>
      <c r="AN15" s="45">
        <f>'[1]Frm-1 Anticipated Gen.'!C69</f>
        <v>130</v>
      </c>
      <c r="AO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331.07</v>
      </c>
      <c r="AP15" s="45">
        <f t="shared" si="8"/>
        <v>581.06999999999994</v>
      </c>
      <c r="AQ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232.07852312</v>
      </c>
      <c r="AR15" s="45">
        <f>'[1]Frm-4 Shared Projects'!N64</f>
        <v>104.42</v>
      </c>
      <c r="AS15" s="45">
        <f>'[1]Annx-D (IE)'!Q58</f>
        <v>0</v>
      </c>
      <c r="AT15" s="45">
        <f>'[1]Annx-D (IE)'!S58</f>
        <v>0</v>
      </c>
      <c r="AU15" s="45">
        <f>'[1]Annx-D (IE)'!V58</f>
        <v>0</v>
      </c>
      <c r="AV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43.347076880000003</v>
      </c>
      <c r="AW15" s="45">
        <f>'[1]GoHP POWER'!G56+'[1]GoHP POWER'!H56</f>
        <v>617.21481400000005</v>
      </c>
      <c r="AX15" s="45">
        <f>'[1]Annx-D (IE)'!AT58</f>
        <v>180</v>
      </c>
      <c r="AY15" s="45">
        <f>'[1]Annx-D (IE)'!AR58</f>
        <v>508.61</v>
      </c>
      <c r="AZ15" s="45">
        <f>ABS('[1]Annx-D (IE)'!AV58)+'[1]Annx-D (IE)'!AU58</f>
        <v>0</v>
      </c>
      <c r="BA15" s="45">
        <f>'[1]CENTER SECTOR'!BW60-AW15-'[1]GoHP POWER'!F56</f>
        <v>327.89606161600022</v>
      </c>
      <c r="BB15" s="45">
        <f t="shared" si="9"/>
        <v>475.58292312000003</v>
      </c>
      <c r="BC15" s="45">
        <f t="shared" si="10"/>
        <v>1315.3379524960001</v>
      </c>
      <c r="BD15" s="45">
        <f t="shared" si="11"/>
        <v>360.92087561600027</v>
      </c>
      <c r="BE15" s="45">
        <f t="shared" si="1"/>
        <v>-114.66204750399993</v>
      </c>
      <c r="BF15" s="46"/>
      <c r="BG15" s="44"/>
      <c r="BH15" s="44"/>
      <c r="BI15" s="44"/>
      <c r="BJ15" s="44"/>
      <c r="BK15" s="44"/>
      <c r="BL15" s="44"/>
    </row>
    <row r="16" spans="1:64" ht="55.2" customHeight="1">
      <c r="A16" s="44">
        <v>5</v>
      </c>
      <c r="B16" s="45" t="s">
        <v>87</v>
      </c>
      <c r="C16" s="45">
        <f>'[1]Frm-3 DEMAND'!C16</f>
        <v>1062</v>
      </c>
      <c r="D16" s="44">
        <f>'[1]Frm-3 DEMAND'!F16</f>
        <v>0</v>
      </c>
      <c r="E16" s="45">
        <f t="shared" si="2"/>
        <v>1062</v>
      </c>
      <c r="F16" s="44">
        <f>'[1]Frm-1 Anticipated Gen.'!T22</f>
        <v>330</v>
      </c>
      <c r="G16" s="44">
        <f>'[1]Frm-1 Anticipated Gen.'!B22</f>
        <v>120</v>
      </c>
      <c r="H16" s="45">
        <f>'[1]Frm-1 Anticipated Gen.'!C22</f>
        <v>130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332.07</v>
      </c>
      <c r="J16" s="45">
        <f t="shared" si="3"/>
        <v>582.06999999999994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280.93006886300003</v>
      </c>
      <c r="L16" s="45">
        <f>'[1]Frm-4 Shared Projects'!N17</f>
        <v>104.42</v>
      </c>
      <c r="M16" s="45">
        <f>'[1]Annx-D (IE)'!Q11</f>
        <v>0</v>
      </c>
      <c r="N16" s="45">
        <f>'[1]Annx-D (IE)'!S11</f>
        <v>0</v>
      </c>
      <c r="O16" s="45">
        <f>'[1]Annx-D (IE)'!V11</f>
        <v>0</v>
      </c>
      <c r="P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50.691121137000003</v>
      </c>
      <c r="Q16" s="45">
        <f>'[1]GoHP POWER'!G9+'[1]GoHP POWER'!H9</f>
        <v>621.977124</v>
      </c>
      <c r="R16" s="45">
        <f>'[1]Annx-D (IE)'!AT11</f>
        <v>180</v>
      </c>
      <c r="S16" s="45">
        <f>'[1]Annx-D (IE)'!AR11</f>
        <v>708.61</v>
      </c>
      <c r="T16" s="45">
        <f>ABS('[1]Annx-D (IE)'!AV11)+'[1]Annx-D (IE)'!AU11</f>
        <v>0</v>
      </c>
      <c r="U16" s="45">
        <f>'[1]CENTER SECTOR'!BW13-Q16-'[1]GoHP POWER'!F9</f>
        <v>323.39638161600033</v>
      </c>
      <c r="V16" s="45">
        <f t="shared" si="4"/>
        <v>99.238878863000082</v>
      </c>
      <c r="W16" s="45">
        <f t="shared" si="5"/>
        <v>1123.9446267530002</v>
      </c>
      <c r="X16" s="45">
        <f t="shared" si="6"/>
        <v>161.18350561600033</v>
      </c>
      <c r="Y16" s="45">
        <f t="shared" si="0"/>
        <v>61.944626753000193</v>
      </c>
      <c r="Z16" s="46"/>
      <c r="AA16" s="44"/>
      <c r="AB16" s="44"/>
      <c r="AC16" s="44"/>
      <c r="AD16" s="44"/>
      <c r="AE16" s="44"/>
      <c r="AF16" s="44"/>
      <c r="AG16" s="45">
        <v>53</v>
      </c>
      <c r="AH16" s="45" t="s">
        <v>88</v>
      </c>
      <c r="AI16" s="45">
        <f>'[1]Frm-3 DEMAND'!C64</f>
        <v>1401</v>
      </c>
      <c r="AJ16" s="44">
        <f>'[1]Frm-3 DEMAND'!F64</f>
        <v>0</v>
      </c>
      <c r="AK16" s="45">
        <f t="shared" si="7"/>
        <v>1401</v>
      </c>
      <c r="AL16" s="44">
        <f>'[1]Frm-1 Anticipated Gen.'!T70</f>
        <v>330</v>
      </c>
      <c r="AM16" s="44">
        <f>'[1]Frm-1 Anticipated Gen.'!B70</f>
        <v>120</v>
      </c>
      <c r="AN16" s="45">
        <f>'[1]Frm-1 Anticipated Gen.'!C70</f>
        <v>130</v>
      </c>
      <c r="AO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331.07</v>
      </c>
      <c r="AP16" s="45">
        <f t="shared" si="8"/>
        <v>581.06999999999994</v>
      </c>
      <c r="AQ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232.07852312</v>
      </c>
      <c r="AR16" s="45">
        <f>'[1]Frm-4 Shared Projects'!N65</f>
        <v>104.42</v>
      </c>
      <c r="AS16" s="45">
        <f>'[1]Annx-D (IE)'!Q59</f>
        <v>0</v>
      </c>
      <c r="AT16" s="45">
        <f>'[1]Annx-D (IE)'!S59</f>
        <v>0</v>
      </c>
      <c r="AU16" s="45">
        <f>'[1]Annx-D (IE)'!V59</f>
        <v>0</v>
      </c>
      <c r="AV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43.347076880000003</v>
      </c>
      <c r="AW16" s="45">
        <f>'[1]GoHP POWER'!G57+'[1]GoHP POWER'!H57</f>
        <v>617.21481400000005</v>
      </c>
      <c r="AX16" s="45">
        <f>'[1]Annx-D (IE)'!AT59</f>
        <v>180</v>
      </c>
      <c r="AY16" s="45">
        <f>'[1]Annx-D (IE)'!AR59</f>
        <v>508.61</v>
      </c>
      <c r="AZ16" s="45">
        <f>ABS('[1]Annx-D (IE)'!AV59)+'[1]Annx-D (IE)'!AU59</f>
        <v>0</v>
      </c>
      <c r="BA16" s="45">
        <f>'[1]CENTER SECTOR'!BW61-AW16-'[1]GoHP POWER'!F57</f>
        <v>321.74599661599996</v>
      </c>
      <c r="BB16" s="45">
        <f t="shared" si="9"/>
        <v>446.58292312000003</v>
      </c>
      <c r="BC16" s="45">
        <f t="shared" si="10"/>
        <v>1309.1878874959998</v>
      </c>
      <c r="BD16" s="45">
        <f t="shared" si="11"/>
        <v>354.77081061600001</v>
      </c>
      <c r="BE16" s="45">
        <f t="shared" si="1"/>
        <v>-91.812112504000197</v>
      </c>
      <c r="BF16" s="46"/>
      <c r="BG16" s="44"/>
      <c r="BH16" s="44"/>
      <c r="BI16" s="44"/>
      <c r="BJ16" s="44"/>
      <c r="BK16" s="44"/>
      <c r="BL16" s="44"/>
    </row>
    <row r="17" spans="1:64" ht="55.2" customHeight="1">
      <c r="A17" s="44">
        <v>6</v>
      </c>
      <c r="B17" s="45" t="s">
        <v>89</v>
      </c>
      <c r="C17" s="45">
        <f>'[1]Frm-3 DEMAND'!C17</f>
        <v>1045</v>
      </c>
      <c r="D17" s="44">
        <f>'[1]Frm-3 DEMAND'!F17</f>
        <v>0</v>
      </c>
      <c r="E17" s="45">
        <f t="shared" si="2"/>
        <v>1045</v>
      </c>
      <c r="F17" s="44">
        <f>'[1]Frm-1 Anticipated Gen.'!T23</f>
        <v>330</v>
      </c>
      <c r="G17" s="44">
        <f>'[1]Frm-1 Anticipated Gen.'!B23</f>
        <v>120</v>
      </c>
      <c r="H17" s="45">
        <f>'[1]Frm-1 Anticipated Gen.'!C23</f>
        <v>130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332.07</v>
      </c>
      <c r="J17" s="45">
        <f t="shared" si="3"/>
        <v>582.06999999999994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280.93006886300003</v>
      </c>
      <c r="L17" s="45">
        <f>'[1]Frm-4 Shared Projects'!N18</f>
        <v>104.42</v>
      </c>
      <c r="M17" s="45">
        <f>'[1]Annx-D (IE)'!Q12</f>
        <v>0</v>
      </c>
      <c r="N17" s="45">
        <f>'[1]Annx-D (IE)'!S12</f>
        <v>0</v>
      </c>
      <c r="O17" s="45">
        <f>'[1]Annx-D (IE)'!V12</f>
        <v>0</v>
      </c>
      <c r="P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50.691121137000003</v>
      </c>
      <c r="Q17" s="45">
        <f>'[1]GoHP POWER'!G10+'[1]GoHP POWER'!H10</f>
        <v>621.977124</v>
      </c>
      <c r="R17" s="45">
        <f>'[1]Annx-D (IE)'!AT12</f>
        <v>180</v>
      </c>
      <c r="S17" s="45">
        <f>'[1]Annx-D (IE)'!AR12</f>
        <v>708.61</v>
      </c>
      <c r="T17" s="45">
        <f>ABS('[1]Annx-D (IE)'!AV12)+'[1]Annx-D (IE)'!AU12</f>
        <v>0</v>
      </c>
      <c r="U17" s="45">
        <f>'[1]CENTER SECTOR'!BW14-Q17-'[1]GoHP POWER'!F10</f>
        <v>323.39638161600033</v>
      </c>
      <c r="V17" s="45">
        <f t="shared" si="4"/>
        <v>82.238878863000082</v>
      </c>
      <c r="W17" s="45">
        <f t="shared" si="5"/>
        <v>1123.9446267530002</v>
      </c>
      <c r="X17" s="45">
        <f t="shared" si="6"/>
        <v>161.18350561600033</v>
      </c>
      <c r="Y17" s="45">
        <f t="shared" si="0"/>
        <v>78.944626753000193</v>
      </c>
      <c r="Z17" s="46"/>
      <c r="AA17" s="44"/>
      <c r="AB17" s="44"/>
      <c r="AC17" s="44"/>
      <c r="AD17" s="44"/>
      <c r="AE17" s="44"/>
      <c r="AF17" s="44"/>
      <c r="AG17" s="45">
        <v>54</v>
      </c>
      <c r="AH17" s="45" t="s">
        <v>90</v>
      </c>
      <c r="AI17" s="45">
        <f>'[1]Frm-3 DEMAND'!C65</f>
        <v>1392</v>
      </c>
      <c r="AJ17" s="44">
        <f>'[1]Frm-3 DEMAND'!F65</f>
        <v>0</v>
      </c>
      <c r="AK17" s="45">
        <f t="shared" si="7"/>
        <v>1392</v>
      </c>
      <c r="AL17" s="44">
        <f>'[1]Frm-1 Anticipated Gen.'!T71</f>
        <v>330</v>
      </c>
      <c r="AM17" s="44">
        <f>'[1]Frm-1 Anticipated Gen.'!B71</f>
        <v>120</v>
      </c>
      <c r="AN17" s="45">
        <f>'[1]Frm-1 Anticipated Gen.'!C71</f>
        <v>130</v>
      </c>
      <c r="AO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331.07</v>
      </c>
      <c r="AP17" s="45">
        <f t="shared" si="8"/>
        <v>581.06999999999994</v>
      </c>
      <c r="AQ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232.07852312</v>
      </c>
      <c r="AR17" s="45">
        <f>'[1]Frm-4 Shared Projects'!N66</f>
        <v>104.42</v>
      </c>
      <c r="AS17" s="45">
        <f>'[1]Annx-D (IE)'!Q60</f>
        <v>0</v>
      </c>
      <c r="AT17" s="45">
        <f>'[1]Annx-D (IE)'!S60</f>
        <v>0</v>
      </c>
      <c r="AU17" s="45">
        <f>'[1]Annx-D (IE)'!V60</f>
        <v>0</v>
      </c>
      <c r="AV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43.347076880000003</v>
      </c>
      <c r="AW17" s="45">
        <f>'[1]GoHP POWER'!G58+'[1]GoHP POWER'!H58</f>
        <v>617.21481400000005</v>
      </c>
      <c r="AX17" s="45">
        <f>'[1]Annx-D (IE)'!AT60</f>
        <v>180</v>
      </c>
      <c r="AY17" s="45">
        <f>'[1]Annx-D (IE)'!AR60</f>
        <v>508.61</v>
      </c>
      <c r="AZ17" s="45">
        <f>ABS('[1]Annx-D (IE)'!AV60)+'[1]Annx-D (IE)'!AU60</f>
        <v>0</v>
      </c>
      <c r="BA17" s="45">
        <f>'[1]CENTER SECTOR'!BW62-AW17-'[1]GoHP POWER'!F58</f>
        <v>321.33599661599987</v>
      </c>
      <c r="BB17" s="45">
        <f t="shared" si="9"/>
        <v>437.58292312000003</v>
      </c>
      <c r="BC17" s="45">
        <f t="shared" si="10"/>
        <v>1308.7778874959999</v>
      </c>
      <c r="BD17" s="45">
        <f t="shared" si="11"/>
        <v>354.36081061599992</v>
      </c>
      <c r="BE17" s="45">
        <f t="shared" si="1"/>
        <v>-83.222112504000052</v>
      </c>
      <c r="BF17" s="46"/>
      <c r="BG17" s="44"/>
      <c r="BH17" s="44"/>
      <c r="BI17" s="44"/>
      <c r="BJ17" s="44"/>
      <c r="BK17" s="44"/>
      <c r="BL17" s="44"/>
    </row>
    <row r="18" spans="1:64" ht="55.2" customHeight="1">
      <c r="A18" s="44">
        <v>7</v>
      </c>
      <c r="B18" s="45" t="s">
        <v>91</v>
      </c>
      <c r="C18" s="45">
        <f>'[1]Frm-3 DEMAND'!C18</f>
        <v>1038</v>
      </c>
      <c r="D18" s="44">
        <f>'[1]Frm-3 DEMAND'!F18</f>
        <v>0</v>
      </c>
      <c r="E18" s="45">
        <f t="shared" si="2"/>
        <v>1038</v>
      </c>
      <c r="F18" s="44">
        <f>'[1]Frm-1 Anticipated Gen.'!T24</f>
        <v>330</v>
      </c>
      <c r="G18" s="44">
        <f>'[1]Frm-1 Anticipated Gen.'!B24</f>
        <v>120</v>
      </c>
      <c r="H18" s="45">
        <f>'[1]Frm-1 Anticipated Gen.'!C24</f>
        <v>130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332.07</v>
      </c>
      <c r="J18" s="45">
        <f t="shared" si="3"/>
        <v>582.06999999999994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280.93006886300003</v>
      </c>
      <c r="L18" s="45">
        <f>'[1]Frm-4 Shared Projects'!N19</f>
        <v>104.42</v>
      </c>
      <c r="M18" s="45">
        <f>'[1]Annx-D (IE)'!Q13</f>
        <v>0</v>
      </c>
      <c r="N18" s="45">
        <f>'[1]Annx-D (IE)'!S13</f>
        <v>0</v>
      </c>
      <c r="O18" s="45">
        <f>'[1]Annx-D (IE)'!V13</f>
        <v>0</v>
      </c>
      <c r="P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50.691121137000003</v>
      </c>
      <c r="Q18" s="45">
        <f>'[1]GoHP POWER'!G11+'[1]GoHP POWER'!H11</f>
        <v>621.977124</v>
      </c>
      <c r="R18" s="45">
        <f>'[1]Annx-D (IE)'!AT13</f>
        <v>180</v>
      </c>
      <c r="S18" s="45">
        <f>'[1]Annx-D (IE)'!AR13</f>
        <v>708.61</v>
      </c>
      <c r="T18" s="45">
        <f>ABS('[1]Annx-D (IE)'!AV13)+'[1]Annx-D (IE)'!AU13</f>
        <v>0</v>
      </c>
      <c r="U18" s="45">
        <f>'[1]CENTER SECTOR'!BW15-Q18-'[1]GoHP POWER'!F11</f>
        <v>324.65839361600001</v>
      </c>
      <c r="V18" s="45">
        <f t="shared" si="4"/>
        <v>75.238878863000082</v>
      </c>
      <c r="W18" s="45">
        <f t="shared" si="5"/>
        <v>1125.2066387529999</v>
      </c>
      <c r="X18" s="45">
        <f t="shared" si="6"/>
        <v>162.44551761600002</v>
      </c>
      <c r="Y18" s="45">
        <f t="shared" si="0"/>
        <v>87.206638752999879</v>
      </c>
      <c r="Z18" s="46"/>
      <c r="AA18" s="44"/>
      <c r="AB18" s="44"/>
      <c r="AC18" s="44"/>
      <c r="AD18" s="44"/>
      <c r="AE18" s="44"/>
      <c r="AF18" s="44"/>
      <c r="AG18" s="45">
        <v>55</v>
      </c>
      <c r="AH18" s="45" t="s">
        <v>92</v>
      </c>
      <c r="AI18" s="45">
        <f>'[1]Frm-3 DEMAND'!C66</f>
        <v>1401</v>
      </c>
      <c r="AJ18" s="44">
        <f>'[1]Frm-3 DEMAND'!F66</f>
        <v>0</v>
      </c>
      <c r="AK18" s="45">
        <f t="shared" si="7"/>
        <v>1401</v>
      </c>
      <c r="AL18" s="44">
        <f>'[1]Frm-1 Anticipated Gen.'!T72</f>
        <v>330</v>
      </c>
      <c r="AM18" s="44">
        <f>'[1]Frm-1 Anticipated Gen.'!B72</f>
        <v>120</v>
      </c>
      <c r="AN18" s="45">
        <f>'[1]Frm-1 Anticipated Gen.'!C72</f>
        <v>130</v>
      </c>
      <c r="AO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331.07</v>
      </c>
      <c r="AP18" s="45">
        <f t="shared" si="8"/>
        <v>581.06999999999994</v>
      </c>
      <c r="AQ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232.07852312</v>
      </c>
      <c r="AR18" s="45">
        <f>'[1]Frm-4 Shared Projects'!N67</f>
        <v>104.42</v>
      </c>
      <c r="AS18" s="45">
        <f>'[1]Annx-D (IE)'!Q61</f>
        <v>0</v>
      </c>
      <c r="AT18" s="45">
        <f>'[1]Annx-D (IE)'!S61</f>
        <v>0</v>
      </c>
      <c r="AU18" s="45">
        <f>'[1]Annx-D (IE)'!V61</f>
        <v>0</v>
      </c>
      <c r="AV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43.347076880000003</v>
      </c>
      <c r="AW18" s="45">
        <f>'[1]GoHP POWER'!G59+'[1]GoHP POWER'!H59</f>
        <v>617.21481400000005</v>
      </c>
      <c r="AX18" s="45">
        <f>'[1]Annx-D (IE)'!AT61</f>
        <v>180</v>
      </c>
      <c r="AY18" s="45">
        <f>'[1]Annx-D (IE)'!AR61</f>
        <v>508.61</v>
      </c>
      <c r="AZ18" s="45">
        <f>ABS('[1]Annx-D (IE)'!AV61)+'[1]Annx-D (IE)'!AU61</f>
        <v>0</v>
      </c>
      <c r="BA18" s="45">
        <f>'[1]CENTER SECTOR'!BW63-AW18-'[1]GoHP POWER'!F59</f>
        <v>320.5559966159999</v>
      </c>
      <c r="BB18" s="45">
        <f t="shared" si="9"/>
        <v>446.58292312000003</v>
      </c>
      <c r="BC18" s="45">
        <f t="shared" si="10"/>
        <v>1307.9978874959997</v>
      </c>
      <c r="BD18" s="45">
        <f t="shared" si="11"/>
        <v>353.58081061599995</v>
      </c>
      <c r="BE18" s="45">
        <f t="shared" si="1"/>
        <v>-93.002112504000252</v>
      </c>
      <c r="BF18" s="46"/>
      <c r="BG18" s="44"/>
      <c r="BH18" s="44"/>
      <c r="BI18" s="44"/>
      <c r="BJ18" s="44"/>
      <c r="BK18" s="44"/>
      <c r="BL18" s="44"/>
    </row>
    <row r="19" spans="1:64" ht="55.2" customHeight="1">
      <c r="A19" s="44">
        <v>8</v>
      </c>
      <c r="B19" s="45" t="s">
        <v>93</v>
      </c>
      <c r="C19" s="45">
        <f>'[1]Frm-3 DEMAND'!C19</f>
        <v>1025</v>
      </c>
      <c r="D19" s="44">
        <f>'[1]Frm-3 DEMAND'!F19</f>
        <v>0</v>
      </c>
      <c r="E19" s="45">
        <f t="shared" si="2"/>
        <v>1025</v>
      </c>
      <c r="F19" s="44">
        <f>'[1]Frm-1 Anticipated Gen.'!T25</f>
        <v>330</v>
      </c>
      <c r="G19" s="44">
        <f>'[1]Frm-1 Anticipated Gen.'!B25</f>
        <v>120</v>
      </c>
      <c r="H19" s="45">
        <f>'[1]Frm-1 Anticipated Gen.'!C25</f>
        <v>130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332.07</v>
      </c>
      <c r="J19" s="45">
        <f t="shared" si="3"/>
        <v>582.06999999999994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280.93006886300003</v>
      </c>
      <c r="L19" s="45">
        <f>'[1]Frm-4 Shared Projects'!N20</f>
        <v>104.42</v>
      </c>
      <c r="M19" s="45">
        <f>'[1]Annx-D (IE)'!Q14</f>
        <v>0</v>
      </c>
      <c r="N19" s="45">
        <f>'[1]Annx-D (IE)'!S14</f>
        <v>0</v>
      </c>
      <c r="O19" s="45">
        <f>'[1]Annx-D (IE)'!V14</f>
        <v>0</v>
      </c>
      <c r="P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50.691121137000003</v>
      </c>
      <c r="Q19" s="45">
        <f>'[1]GoHP POWER'!G12+'[1]GoHP POWER'!H12</f>
        <v>621.977124</v>
      </c>
      <c r="R19" s="45">
        <f>'[1]Annx-D (IE)'!AT14</f>
        <v>180</v>
      </c>
      <c r="S19" s="45">
        <f>'[1]Annx-D (IE)'!AR14</f>
        <v>708.61</v>
      </c>
      <c r="T19" s="45">
        <f>ABS('[1]Annx-D (IE)'!AV14)+'[1]Annx-D (IE)'!AU14</f>
        <v>0</v>
      </c>
      <c r="U19" s="45">
        <f>'[1]CENTER SECTOR'!BW16-Q19-'[1]GoHP POWER'!F12</f>
        <v>323.39638161600033</v>
      </c>
      <c r="V19" s="45">
        <f t="shared" si="4"/>
        <v>62.238878863000082</v>
      </c>
      <c r="W19" s="45">
        <f t="shared" si="5"/>
        <v>1123.9446267530002</v>
      </c>
      <c r="X19" s="45">
        <f t="shared" si="6"/>
        <v>161.18350561600033</v>
      </c>
      <c r="Y19" s="45">
        <f t="shared" si="0"/>
        <v>98.944626753000193</v>
      </c>
      <c r="Z19" s="46"/>
      <c r="AA19" s="44"/>
      <c r="AB19" s="44"/>
      <c r="AC19" s="44"/>
      <c r="AD19" s="44"/>
      <c r="AE19" s="44"/>
      <c r="AF19" s="44"/>
      <c r="AG19" s="45">
        <v>56</v>
      </c>
      <c r="AH19" s="45" t="s">
        <v>94</v>
      </c>
      <c r="AI19" s="45">
        <f>'[1]Frm-3 DEMAND'!C67</f>
        <v>1421</v>
      </c>
      <c r="AJ19" s="44">
        <f>'[1]Frm-3 DEMAND'!F67</f>
        <v>0</v>
      </c>
      <c r="AK19" s="45">
        <f t="shared" si="7"/>
        <v>1421</v>
      </c>
      <c r="AL19" s="44">
        <f>'[1]Frm-1 Anticipated Gen.'!T73</f>
        <v>330</v>
      </c>
      <c r="AM19" s="44">
        <f>'[1]Frm-1 Anticipated Gen.'!B73</f>
        <v>120</v>
      </c>
      <c r="AN19" s="45">
        <f>'[1]Frm-1 Anticipated Gen.'!C73</f>
        <v>130</v>
      </c>
      <c r="AO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331.07</v>
      </c>
      <c r="AP19" s="45">
        <f t="shared" si="8"/>
        <v>581.06999999999994</v>
      </c>
      <c r="AQ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232.07852312</v>
      </c>
      <c r="AR19" s="45">
        <f>'[1]Frm-4 Shared Projects'!N68</f>
        <v>104.42</v>
      </c>
      <c r="AS19" s="45">
        <f>'[1]Annx-D (IE)'!Q62</f>
        <v>0</v>
      </c>
      <c r="AT19" s="45">
        <f>'[1]Annx-D (IE)'!S62</f>
        <v>0</v>
      </c>
      <c r="AU19" s="45">
        <f>'[1]Annx-D (IE)'!V62</f>
        <v>0</v>
      </c>
      <c r="AV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43.347076880000003</v>
      </c>
      <c r="AW19" s="45">
        <f>'[1]GoHP POWER'!G60+'[1]GoHP POWER'!H60</f>
        <v>617.21481400000005</v>
      </c>
      <c r="AX19" s="45">
        <f>'[1]Annx-D (IE)'!AT62</f>
        <v>180</v>
      </c>
      <c r="AY19" s="45">
        <f>'[1]Annx-D (IE)'!AR62</f>
        <v>508.61</v>
      </c>
      <c r="AZ19" s="45">
        <f>ABS('[1]Annx-D (IE)'!AV62)+'[1]Annx-D (IE)'!AU62</f>
        <v>0</v>
      </c>
      <c r="BA19" s="45">
        <f>'[1]CENTER SECTOR'!BW64-AW19-'[1]GoHP POWER'!F60</f>
        <v>319.68599661599978</v>
      </c>
      <c r="BB19" s="45">
        <f t="shared" si="9"/>
        <v>466.58292312000003</v>
      </c>
      <c r="BC19" s="45">
        <f t="shared" si="10"/>
        <v>1307.1278874959999</v>
      </c>
      <c r="BD19" s="45">
        <f t="shared" si="11"/>
        <v>352.71081061599983</v>
      </c>
      <c r="BE19" s="45">
        <f t="shared" si="1"/>
        <v>-113.87211250400014</v>
      </c>
      <c r="BF19" s="46"/>
      <c r="BG19" s="44"/>
      <c r="BH19" s="44"/>
      <c r="BI19" s="44"/>
      <c r="BJ19" s="44"/>
      <c r="BK19" s="44"/>
      <c r="BL19" s="44"/>
    </row>
    <row r="20" spans="1:64" ht="55.2" customHeight="1">
      <c r="A20" s="44">
        <v>9</v>
      </c>
      <c r="B20" s="45" t="s">
        <v>95</v>
      </c>
      <c r="C20" s="45">
        <f>'[1]Frm-3 DEMAND'!C20</f>
        <v>1012</v>
      </c>
      <c r="D20" s="44">
        <f>'[1]Frm-3 DEMAND'!F20</f>
        <v>0</v>
      </c>
      <c r="E20" s="45">
        <f t="shared" si="2"/>
        <v>1012</v>
      </c>
      <c r="F20" s="44">
        <f>'[1]Frm-1 Anticipated Gen.'!T26</f>
        <v>330</v>
      </c>
      <c r="G20" s="44">
        <f>'[1]Frm-1 Anticipated Gen.'!B26</f>
        <v>120</v>
      </c>
      <c r="H20" s="45">
        <f>'[1]Frm-1 Anticipated Gen.'!C26</f>
        <v>130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332.07</v>
      </c>
      <c r="J20" s="45">
        <f t="shared" si="3"/>
        <v>582.06999999999994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280.93006886300003</v>
      </c>
      <c r="L20" s="45">
        <f>'[1]Frm-4 Shared Projects'!N21</f>
        <v>104.42</v>
      </c>
      <c r="M20" s="45">
        <f>'[1]Annx-D (IE)'!Q15</f>
        <v>0</v>
      </c>
      <c r="N20" s="45">
        <f>'[1]Annx-D (IE)'!S15</f>
        <v>0</v>
      </c>
      <c r="O20" s="45">
        <f>'[1]Annx-D (IE)'!V15</f>
        <v>0</v>
      </c>
      <c r="P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50.691121137000003</v>
      </c>
      <c r="Q20" s="45">
        <f>'[1]GoHP POWER'!G13+'[1]GoHP POWER'!H13</f>
        <v>621.977124</v>
      </c>
      <c r="R20" s="45">
        <f>'[1]Annx-D (IE)'!AT15</f>
        <v>180</v>
      </c>
      <c r="S20" s="45">
        <f>'[1]Annx-D (IE)'!AR15</f>
        <v>708.61</v>
      </c>
      <c r="T20" s="45">
        <f>ABS('[1]Annx-D (IE)'!AV15)+'[1]Annx-D (IE)'!AU15</f>
        <v>0</v>
      </c>
      <c r="U20" s="45">
        <f>'[1]CENTER SECTOR'!BW17-Q20-'[1]GoHP POWER'!F13</f>
        <v>309.71103361600035</v>
      </c>
      <c r="V20" s="45">
        <f t="shared" si="4"/>
        <v>49.238878863000082</v>
      </c>
      <c r="W20" s="45">
        <f t="shared" si="5"/>
        <v>1110.2592787530002</v>
      </c>
      <c r="X20" s="45">
        <f t="shared" si="6"/>
        <v>147.49815761600036</v>
      </c>
      <c r="Y20" s="45">
        <f t="shared" si="0"/>
        <v>98.259278753000217</v>
      </c>
      <c r="Z20" s="46"/>
      <c r="AA20" s="44"/>
      <c r="AB20" s="44"/>
      <c r="AC20" s="44"/>
      <c r="AD20" s="44"/>
      <c r="AE20" s="44"/>
      <c r="AF20" s="44"/>
      <c r="AG20" s="45">
        <v>57</v>
      </c>
      <c r="AH20" s="45" t="s">
        <v>96</v>
      </c>
      <c r="AI20" s="45">
        <f>'[1]Frm-3 DEMAND'!C68</f>
        <v>1421</v>
      </c>
      <c r="AJ20" s="44">
        <f>'[1]Frm-3 DEMAND'!F68</f>
        <v>0</v>
      </c>
      <c r="AK20" s="45">
        <f t="shared" si="7"/>
        <v>1421</v>
      </c>
      <c r="AL20" s="44">
        <f>'[1]Frm-1 Anticipated Gen.'!T74</f>
        <v>330</v>
      </c>
      <c r="AM20" s="44">
        <f>'[1]Frm-1 Anticipated Gen.'!B74</f>
        <v>120</v>
      </c>
      <c r="AN20" s="45">
        <f>'[1]Frm-1 Anticipated Gen.'!C74</f>
        <v>130</v>
      </c>
      <c r="AO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331.07</v>
      </c>
      <c r="AP20" s="45">
        <f t="shared" si="8"/>
        <v>581.06999999999994</v>
      </c>
      <c r="AQ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284.27852311999999</v>
      </c>
      <c r="AR20" s="45">
        <f>'[1]Frm-4 Shared Projects'!N69</f>
        <v>104.42</v>
      </c>
      <c r="AS20" s="45">
        <f>'[1]Annx-D (IE)'!Q63</f>
        <v>0</v>
      </c>
      <c r="AT20" s="45">
        <f>'[1]Annx-D (IE)'!S63</f>
        <v>0</v>
      </c>
      <c r="AU20" s="45">
        <f>'[1]Annx-D (IE)'!V63</f>
        <v>0</v>
      </c>
      <c r="AV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51.14707688</v>
      </c>
      <c r="AW20" s="45">
        <f>'[1]GoHP POWER'!G61+'[1]GoHP POWER'!H61</f>
        <v>617.21481400000005</v>
      </c>
      <c r="AX20" s="45">
        <f>'[1]Annx-D (IE)'!AT63</f>
        <v>180</v>
      </c>
      <c r="AY20" s="45">
        <f>'[1]Annx-D (IE)'!AR63</f>
        <v>508.61</v>
      </c>
      <c r="AZ20" s="45">
        <f>ABS('[1]Annx-D (IE)'!AV63)+'[1]Annx-D (IE)'!AU63</f>
        <v>0</v>
      </c>
      <c r="BA20" s="45">
        <f>'[1]CENTER SECTOR'!BW65-AW20-'[1]GoHP POWER'!F61</f>
        <v>318.79599661599991</v>
      </c>
      <c r="BB20" s="45">
        <f t="shared" si="9"/>
        <v>458.78292312000008</v>
      </c>
      <c r="BC20" s="45">
        <f t="shared" si="10"/>
        <v>1314.0378874959997</v>
      </c>
      <c r="BD20" s="45">
        <f t="shared" si="11"/>
        <v>351.82081061599996</v>
      </c>
      <c r="BE20" s="45">
        <f t="shared" si="1"/>
        <v>-106.96211250400029</v>
      </c>
      <c r="BF20" s="46"/>
      <c r="BG20" s="44"/>
      <c r="BH20" s="44"/>
      <c r="BI20" s="44"/>
      <c r="BJ20" s="44"/>
      <c r="BK20" s="44"/>
      <c r="BL20" s="44"/>
    </row>
    <row r="21" spans="1:64" ht="55.2" customHeight="1">
      <c r="A21" s="44">
        <v>10</v>
      </c>
      <c r="B21" s="45" t="s">
        <v>97</v>
      </c>
      <c r="C21" s="45">
        <f>'[1]Frm-3 DEMAND'!C21</f>
        <v>1006</v>
      </c>
      <c r="D21" s="44">
        <f>'[1]Frm-3 DEMAND'!F21</f>
        <v>0</v>
      </c>
      <c r="E21" s="45">
        <f t="shared" si="2"/>
        <v>1006</v>
      </c>
      <c r="F21" s="44">
        <f>'[1]Frm-1 Anticipated Gen.'!T27</f>
        <v>330</v>
      </c>
      <c r="G21" s="44">
        <f>'[1]Frm-1 Anticipated Gen.'!B27</f>
        <v>120</v>
      </c>
      <c r="H21" s="45">
        <f>'[1]Frm-1 Anticipated Gen.'!C27</f>
        <v>130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332.07</v>
      </c>
      <c r="J21" s="45">
        <f t="shared" si="3"/>
        <v>582.06999999999994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280.93006886300003</v>
      </c>
      <c r="L21" s="45">
        <f>'[1]Frm-4 Shared Projects'!N22</f>
        <v>104.42</v>
      </c>
      <c r="M21" s="45">
        <f>'[1]Annx-D (IE)'!Q16</f>
        <v>0</v>
      </c>
      <c r="N21" s="45">
        <f>'[1]Annx-D (IE)'!S16</f>
        <v>0</v>
      </c>
      <c r="O21" s="45">
        <f>'[1]Annx-D (IE)'!V16</f>
        <v>0</v>
      </c>
      <c r="P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50.691121137000003</v>
      </c>
      <c r="Q21" s="45">
        <f>'[1]GoHP POWER'!G14+'[1]GoHP POWER'!H14</f>
        <v>621.977124</v>
      </c>
      <c r="R21" s="45">
        <f>'[1]Annx-D (IE)'!AT16</f>
        <v>180</v>
      </c>
      <c r="S21" s="45">
        <f>'[1]Annx-D (IE)'!AR16</f>
        <v>708.61</v>
      </c>
      <c r="T21" s="45">
        <f>ABS('[1]Annx-D (IE)'!AV16)+'[1]Annx-D (IE)'!AU16</f>
        <v>0</v>
      </c>
      <c r="U21" s="45">
        <f>'[1]CENTER SECTOR'!BW18-Q21-'[1]GoHP POWER'!F14</f>
        <v>301.53537161600025</v>
      </c>
      <c r="V21" s="45">
        <f t="shared" si="4"/>
        <v>43.238878863000082</v>
      </c>
      <c r="W21" s="45">
        <f t="shared" si="5"/>
        <v>1102.0836167530001</v>
      </c>
      <c r="X21" s="45">
        <f t="shared" si="6"/>
        <v>139.32249561600025</v>
      </c>
      <c r="Y21" s="45">
        <f t="shared" si="0"/>
        <v>96.083616753000115</v>
      </c>
      <c r="Z21" s="46"/>
      <c r="AA21" s="44"/>
      <c r="AB21" s="44"/>
      <c r="AC21" s="44"/>
      <c r="AD21" s="44"/>
      <c r="AE21" s="44"/>
      <c r="AF21" s="44"/>
      <c r="AG21" s="45">
        <v>58</v>
      </c>
      <c r="AH21" s="45" t="s">
        <v>98</v>
      </c>
      <c r="AI21" s="45">
        <f>'[1]Frm-3 DEMAND'!C69</f>
        <v>1437</v>
      </c>
      <c r="AJ21" s="44">
        <f>'[1]Frm-3 DEMAND'!F69</f>
        <v>0</v>
      </c>
      <c r="AK21" s="45">
        <f t="shared" si="7"/>
        <v>1437</v>
      </c>
      <c r="AL21" s="44">
        <f>'[1]Frm-1 Anticipated Gen.'!T75</f>
        <v>330</v>
      </c>
      <c r="AM21" s="44">
        <f>'[1]Frm-1 Anticipated Gen.'!B75</f>
        <v>120</v>
      </c>
      <c r="AN21" s="45">
        <f>'[1]Frm-1 Anticipated Gen.'!C75</f>
        <v>130</v>
      </c>
      <c r="AO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331.07</v>
      </c>
      <c r="AP21" s="45">
        <f t="shared" si="8"/>
        <v>581.06999999999994</v>
      </c>
      <c r="AQ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284.27852311999999</v>
      </c>
      <c r="AR21" s="45">
        <f>'[1]Frm-4 Shared Projects'!N70</f>
        <v>104.42</v>
      </c>
      <c r="AS21" s="45">
        <f>'[1]Annx-D (IE)'!Q64</f>
        <v>0</v>
      </c>
      <c r="AT21" s="45">
        <f>'[1]Annx-D (IE)'!S64</f>
        <v>0</v>
      </c>
      <c r="AU21" s="45">
        <f>'[1]Annx-D (IE)'!V64</f>
        <v>0</v>
      </c>
      <c r="AV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51.14707688</v>
      </c>
      <c r="AW21" s="45">
        <f>'[1]GoHP POWER'!G62+'[1]GoHP POWER'!H62</f>
        <v>617.21481400000005</v>
      </c>
      <c r="AX21" s="45">
        <f>'[1]Annx-D (IE)'!AT64</f>
        <v>180</v>
      </c>
      <c r="AY21" s="45">
        <f>'[1]Annx-D (IE)'!AR64</f>
        <v>508.61</v>
      </c>
      <c r="AZ21" s="45">
        <f>ABS('[1]Annx-D (IE)'!AV64)+'[1]Annx-D (IE)'!AU64</f>
        <v>0</v>
      </c>
      <c r="BA21" s="45">
        <f>'[1]CENTER SECTOR'!BW66-AW21-'[1]GoHP POWER'!F62</f>
        <v>318.36599661599985</v>
      </c>
      <c r="BB21" s="45">
        <f t="shared" si="9"/>
        <v>474.78292312000008</v>
      </c>
      <c r="BC21" s="45">
        <f t="shared" si="10"/>
        <v>1313.6078874959999</v>
      </c>
      <c r="BD21" s="45">
        <f t="shared" si="11"/>
        <v>351.3908106159999</v>
      </c>
      <c r="BE21" s="45">
        <f t="shared" si="1"/>
        <v>-123.39211250400012</v>
      </c>
      <c r="BF21" s="46"/>
      <c r="BG21" s="44"/>
      <c r="BH21" s="44"/>
      <c r="BI21" s="44"/>
      <c r="BJ21" s="44"/>
      <c r="BK21" s="44"/>
      <c r="BL21" s="44"/>
    </row>
    <row r="22" spans="1:64" ht="55.2" customHeight="1">
      <c r="A22" s="44">
        <v>11</v>
      </c>
      <c r="B22" s="45" t="s">
        <v>99</v>
      </c>
      <c r="C22" s="45">
        <f>'[1]Frm-3 DEMAND'!C22</f>
        <v>1008</v>
      </c>
      <c r="D22" s="44">
        <f>'[1]Frm-3 DEMAND'!F22</f>
        <v>0</v>
      </c>
      <c r="E22" s="45">
        <f t="shared" si="2"/>
        <v>1008</v>
      </c>
      <c r="F22" s="44">
        <f>'[1]Frm-1 Anticipated Gen.'!T28</f>
        <v>330</v>
      </c>
      <c r="G22" s="44">
        <f>'[1]Frm-1 Anticipated Gen.'!B28</f>
        <v>120</v>
      </c>
      <c r="H22" s="45">
        <f>'[1]Frm-1 Anticipated Gen.'!C28</f>
        <v>130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332.07</v>
      </c>
      <c r="J22" s="45">
        <f t="shared" si="3"/>
        <v>582.06999999999994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280.93006886300003</v>
      </c>
      <c r="L22" s="45">
        <f>'[1]Frm-4 Shared Projects'!N23</f>
        <v>104.42</v>
      </c>
      <c r="M22" s="45">
        <f>'[1]Annx-D (IE)'!Q17</f>
        <v>0</v>
      </c>
      <c r="N22" s="45">
        <f>'[1]Annx-D (IE)'!S17</f>
        <v>0</v>
      </c>
      <c r="O22" s="45">
        <f>'[1]Annx-D (IE)'!V17</f>
        <v>0</v>
      </c>
      <c r="P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50.691121137000003</v>
      </c>
      <c r="Q22" s="45">
        <f>'[1]GoHP POWER'!G15+'[1]GoHP POWER'!H15</f>
        <v>621.977124</v>
      </c>
      <c r="R22" s="45">
        <f>'[1]Annx-D (IE)'!AT17</f>
        <v>180</v>
      </c>
      <c r="S22" s="45">
        <f>'[1]Annx-D (IE)'!AR17</f>
        <v>708.61</v>
      </c>
      <c r="T22" s="45">
        <f>ABS('[1]Annx-D (IE)'!AV17)+'[1]Annx-D (IE)'!AU17</f>
        <v>0</v>
      </c>
      <c r="U22" s="45">
        <f>'[1]CENTER SECTOR'!BW19-Q22-'[1]GoHP POWER'!F15</f>
        <v>301.53537161600025</v>
      </c>
      <c r="V22" s="45">
        <f t="shared" si="4"/>
        <v>45.238878863000082</v>
      </c>
      <c r="W22" s="45">
        <f t="shared" si="5"/>
        <v>1102.0836167530001</v>
      </c>
      <c r="X22" s="45">
        <f t="shared" si="6"/>
        <v>139.32249561600025</v>
      </c>
      <c r="Y22" s="45">
        <f t="shared" si="0"/>
        <v>94.083616753000115</v>
      </c>
      <c r="Z22" s="46"/>
      <c r="AA22" s="44"/>
      <c r="AB22" s="44"/>
      <c r="AC22" s="44"/>
      <c r="AD22" s="44"/>
      <c r="AE22" s="44"/>
      <c r="AF22" s="44"/>
      <c r="AG22" s="45">
        <v>59</v>
      </c>
      <c r="AH22" s="45" t="s">
        <v>100</v>
      </c>
      <c r="AI22" s="45">
        <f>'[1]Frm-3 DEMAND'!C70</f>
        <v>1447</v>
      </c>
      <c r="AJ22" s="44">
        <f>'[1]Frm-3 DEMAND'!F70</f>
        <v>0</v>
      </c>
      <c r="AK22" s="45">
        <f t="shared" si="7"/>
        <v>1447</v>
      </c>
      <c r="AL22" s="44">
        <f>'[1]Frm-1 Anticipated Gen.'!T76</f>
        <v>330</v>
      </c>
      <c r="AM22" s="44">
        <f>'[1]Frm-1 Anticipated Gen.'!B76</f>
        <v>120</v>
      </c>
      <c r="AN22" s="45">
        <f>'[1]Frm-1 Anticipated Gen.'!C76</f>
        <v>130</v>
      </c>
      <c r="AO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331.07</v>
      </c>
      <c r="AP22" s="45">
        <f t="shared" si="8"/>
        <v>581.06999999999994</v>
      </c>
      <c r="AQ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284.27852311999999</v>
      </c>
      <c r="AR22" s="45">
        <f>'[1]Frm-4 Shared Projects'!N71</f>
        <v>104.42</v>
      </c>
      <c r="AS22" s="45">
        <f>'[1]Annx-D (IE)'!Q65</f>
        <v>0</v>
      </c>
      <c r="AT22" s="45">
        <f>'[1]Annx-D (IE)'!S65</f>
        <v>0</v>
      </c>
      <c r="AU22" s="45">
        <f>'[1]Annx-D (IE)'!V65</f>
        <v>0</v>
      </c>
      <c r="AV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51.14707688</v>
      </c>
      <c r="AW22" s="45">
        <f>'[1]GoHP POWER'!G63+'[1]GoHP POWER'!H63</f>
        <v>617.21481400000005</v>
      </c>
      <c r="AX22" s="45">
        <f>'[1]Annx-D (IE)'!AT65</f>
        <v>180</v>
      </c>
      <c r="AY22" s="45">
        <f>'[1]Annx-D (IE)'!AR65</f>
        <v>508.61</v>
      </c>
      <c r="AZ22" s="45">
        <f>ABS('[1]Annx-D (IE)'!AV65)+'[1]Annx-D (IE)'!AU65</f>
        <v>0</v>
      </c>
      <c r="BA22" s="45">
        <f>'[1]CENTER SECTOR'!BW67-AW22-'[1]GoHP POWER'!F63</f>
        <v>317.85303561600017</v>
      </c>
      <c r="BB22" s="45">
        <f t="shared" si="9"/>
        <v>484.78292312000008</v>
      </c>
      <c r="BC22" s="45">
        <f t="shared" si="10"/>
        <v>1313.094926496</v>
      </c>
      <c r="BD22" s="45">
        <f t="shared" si="11"/>
        <v>350.87784961600022</v>
      </c>
      <c r="BE22" s="45">
        <f t="shared" si="1"/>
        <v>-133.90507350400003</v>
      </c>
      <c r="BF22" s="46"/>
      <c r="BG22" s="44"/>
      <c r="BH22" s="44"/>
      <c r="BI22" s="44"/>
      <c r="BJ22" s="44"/>
      <c r="BK22" s="44"/>
      <c r="BL22" s="44"/>
    </row>
    <row r="23" spans="1:64" ht="55.2" customHeight="1">
      <c r="A23" s="44">
        <v>12</v>
      </c>
      <c r="B23" s="45" t="s">
        <v>101</v>
      </c>
      <c r="C23" s="45">
        <f>'[1]Frm-3 DEMAND'!C23</f>
        <v>1040</v>
      </c>
      <c r="D23" s="44">
        <f>'[1]Frm-3 DEMAND'!F23</f>
        <v>0</v>
      </c>
      <c r="E23" s="45">
        <f t="shared" si="2"/>
        <v>1040</v>
      </c>
      <c r="F23" s="44">
        <f>'[1]Frm-1 Anticipated Gen.'!T29</f>
        <v>330</v>
      </c>
      <c r="G23" s="44">
        <f>'[1]Frm-1 Anticipated Gen.'!B29</f>
        <v>120</v>
      </c>
      <c r="H23" s="45">
        <f>'[1]Frm-1 Anticipated Gen.'!C29</f>
        <v>130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350.07</v>
      </c>
      <c r="J23" s="45">
        <f t="shared" si="3"/>
        <v>600.06999999999994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280.93006886300003</v>
      </c>
      <c r="L23" s="45">
        <f>'[1]Frm-4 Shared Projects'!N24</f>
        <v>104.42</v>
      </c>
      <c r="M23" s="45">
        <f>'[1]Annx-D (IE)'!Q18</f>
        <v>0</v>
      </c>
      <c r="N23" s="45">
        <f>'[1]Annx-D (IE)'!S18</f>
        <v>0</v>
      </c>
      <c r="O23" s="45">
        <f>'[1]Annx-D (IE)'!V18</f>
        <v>0</v>
      </c>
      <c r="P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50.691121137000003</v>
      </c>
      <c r="Q23" s="45">
        <f>'[1]GoHP POWER'!G16+'[1]GoHP POWER'!H16</f>
        <v>621.977124</v>
      </c>
      <c r="R23" s="45">
        <f>'[1]Annx-D (IE)'!AT18</f>
        <v>180</v>
      </c>
      <c r="S23" s="45">
        <f>'[1]Annx-D (IE)'!AR18</f>
        <v>708.61</v>
      </c>
      <c r="T23" s="45">
        <f>ABS('[1]Annx-D (IE)'!AV18)+'[1]Annx-D (IE)'!AU18</f>
        <v>0</v>
      </c>
      <c r="U23" s="45">
        <f>'[1]CENTER SECTOR'!BW20-Q23-'[1]GoHP POWER'!F16</f>
        <v>301.53537161600025</v>
      </c>
      <c r="V23" s="45">
        <f t="shared" si="4"/>
        <v>59.238878863000082</v>
      </c>
      <c r="W23" s="45">
        <f t="shared" si="5"/>
        <v>1120.0836167530001</v>
      </c>
      <c r="X23" s="45">
        <f t="shared" si="6"/>
        <v>139.32249561600025</v>
      </c>
      <c r="Y23" s="45">
        <f t="shared" si="0"/>
        <v>80.083616753000115</v>
      </c>
      <c r="Z23" s="46"/>
      <c r="AA23" s="44"/>
      <c r="AB23" s="44"/>
      <c r="AC23" s="44"/>
      <c r="AD23" s="44"/>
      <c r="AE23" s="44"/>
      <c r="AF23" s="44"/>
      <c r="AG23" s="45">
        <v>60</v>
      </c>
      <c r="AH23" s="45" t="s">
        <v>102</v>
      </c>
      <c r="AI23" s="45">
        <f>'[1]Frm-3 DEMAND'!C71</f>
        <v>1453</v>
      </c>
      <c r="AJ23" s="44">
        <f>'[1]Frm-3 DEMAND'!F71</f>
        <v>0</v>
      </c>
      <c r="AK23" s="45">
        <f t="shared" si="7"/>
        <v>1453</v>
      </c>
      <c r="AL23" s="44">
        <f>'[1]Frm-1 Anticipated Gen.'!T77</f>
        <v>330</v>
      </c>
      <c r="AM23" s="44">
        <f>'[1]Frm-1 Anticipated Gen.'!B77</f>
        <v>120</v>
      </c>
      <c r="AN23" s="45">
        <f>'[1]Frm-1 Anticipated Gen.'!C77</f>
        <v>130</v>
      </c>
      <c r="AO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331.07</v>
      </c>
      <c r="AP23" s="45">
        <f t="shared" si="8"/>
        <v>581.06999999999994</v>
      </c>
      <c r="AQ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284.27852311999999</v>
      </c>
      <c r="AR23" s="45">
        <f>'[1]Frm-4 Shared Projects'!N72</f>
        <v>104.42</v>
      </c>
      <c r="AS23" s="45">
        <f>'[1]Annx-D (IE)'!Q66</f>
        <v>0</v>
      </c>
      <c r="AT23" s="45">
        <f>'[1]Annx-D (IE)'!S66</f>
        <v>0</v>
      </c>
      <c r="AU23" s="45">
        <f>'[1]Annx-D (IE)'!V66</f>
        <v>0</v>
      </c>
      <c r="AV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51.14707688</v>
      </c>
      <c r="AW23" s="45">
        <f>'[1]GoHP POWER'!G64+'[1]GoHP POWER'!H64</f>
        <v>617.21481400000005</v>
      </c>
      <c r="AX23" s="45">
        <f>'[1]Annx-D (IE)'!AT66</f>
        <v>180</v>
      </c>
      <c r="AY23" s="45">
        <f>'[1]Annx-D (IE)'!AR66</f>
        <v>508.61</v>
      </c>
      <c r="AZ23" s="45">
        <f>ABS('[1]Annx-D (IE)'!AV66)+'[1]Annx-D (IE)'!AU66</f>
        <v>0</v>
      </c>
      <c r="BA23" s="45">
        <f>'[1]CENTER SECTOR'!BW68-AW23-'[1]GoHP POWER'!F64</f>
        <v>317.47303561600006</v>
      </c>
      <c r="BB23" s="45">
        <f t="shared" si="9"/>
        <v>490.78292312000008</v>
      </c>
      <c r="BC23" s="45">
        <f t="shared" si="10"/>
        <v>1312.7149264959999</v>
      </c>
      <c r="BD23" s="45">
        <f t="shared" si="11"/>
        <v>350.49784961600011</v>
      </c>
      <c r="BE23" s="45">
        <f t="shared" si="1"/>
        <v>-140.28507350400014</v>
      </c>
      <c r="BF23" s="46"/>
      <c r="BG23" s="44"/>
      <c r="BH23" s="44"/>
      <c r="BI23" s="44"/>
      <c r="BJ23" s="44"/>
      <c r="BK23" s="44"/>
      <c r="BL23" s="44"/>
    </row>
    <row r="24" spans="1:64" ht="55.2" customHeight="1">
      <c r="A24" s="44">
        <v>13</v>
      </c>
      <c r="B24" s="45" t="s">
        <v>103</v>
      </c>
      <c r="C24" s="45">
        <f>'[1]Frm-3 DEMAND'!C24</f>
        <v>1035</v>
      </c>
      <c r="D24" s="44">
        <f>'[1]Frm-3 DEMAND'!F24</f>
        <v>0</v>
      </c>
      <c r="E24" s="45">
        <f t="shared" si="2"/>
        <v>1035</v>
      </c>
      <c r="F24" s="44">
        <f>'[1]Frm-1 Anticipated Gen.'!T30</f>
        <v>330</v>
      </c>
      <c r="G24" s="44">
        <f>'[1]Frm-1 Anticipated Gen.'!B30</f>
        <v>120</v>
      </c>
      <c r="H24" s="45">
        <f>'[1]Frm-1 Anticipated Gen.'!C30</f>
        <v>130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350.07</v>
      </c>
      <c r="J24" s="45">
        <f t="shared" si="3"/>
        <v>600.06999999999994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281.27459290979999</v>
      </c>
      <c r="L24" s="45">
        <f>'[1]Frm-4 Shared Projects'!N25</f>
        <v>104.42</v>
      </c>
      <c r="M24" s="45">
        <f>'[1]Annx-D (IE)'!Q19</f>
        <v>0</v>
      </c>
      <c r="N24" s="45">
        <f>'[1]Annx-D (IE)'!S19</f>
        <v>0</v>
      </c>
      <c r="O24" s="45">
        <f>'[1]Annx-D (IE)'!V19</f>
        <v>0</v>
      </c>
      <c r="P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50.565081090199996</v>
      </c>
      <c r="Q24" s="45">
        <f>'[1]GoHP POWER'!G17+'[1]GoHP POWER'!H17</f>
        <v>621.977124</v>
      </c>
      <c r="R24" s="45">
        <f>'[1]Annx-D (IE)'!AT19</f>
        <v>180</v>
      </c>
      <c r="S24" s="45">
        <f>'[1]Annx-D (IE)'!AR19</f>
        <v>708.61</v>
      </c>
      <c r="T24" s="45">
        <f>ABS('[1]Annx-D (IE)'!AV19)+'[1]Annx-D (IE)'!AU19</f>
        <v>0</v>
      </c>
      <c r="U24" s="45">
        <f>'[1]CENTER SECTOR'!BW21-Q24-'[1]GoHP POWER'!F17</f>
        <v>300.67271261600035</v>
      </c>
      <c r="V24" s="45">
        <f t="shared" si="4"/>
        <v>54.364918909800053</v>
      </c>
      <c r="W24" s="45">
        <f t="shared" si="5"/>
        <v>1119.0949177062002</v>
      </c>
      <c r="X24" s="45">
        <f t="shared" si="6"/>
        <v>138.45983661600036</v>
      </c>
      <c r="Y24" s="45">
        <f t="shared" si="0"/>
        <v>84.094917706200249</v>
      </c>
      <c r="Z24" s="46"/>
      <c r="AA24" s="44"/>
      <c r="AB24" s="44"/>
      <c r="AC24" s="44"/>
      <c r="AD24" s="44"/>
      <c r="AE24" s="44"/>
      <c r="AF24" s="44"/>
      <c r="AG24" s="45">
        <v>61</v>
      </c>
      <c r="AH24" s="45" t="s">
        <v>104</v>
      </c>
      <c r="AI24" s="45">
        <f>'[1]Frm-3 DEMAND'!C72</f>
        <v>1460</v>
      </c>
      <c r="AJ24" s="44">
        <f>'[1]Frm-3 DEMAND'!F72</f>
        <v>0</v>
      </c>
      <c r="AK24" s="45">
        <f t="shared" si="7"/>
        <v>1460</v>
      </c>
      <c r="AL24" s="44">
        <f>'[1]Frm-1 Anticipated Gen.'!T78</f>
        <v>330</v>
      </c>
      <c r="AM24" s="44">
        <f>'[1]Frm-1 Anticipated Gen.'!B78</f>
        <v>120</v>
      </c>
      <c r="AN24" s="45">
        <f>'[1]Frm-1 Anticipated Gen.'!C78</f>
        <v>130</v>
      </c>
      <c r="AO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331.07</v>
      </c>
      <c r="AP24" s="45">
        <f t="shared" si="8"/>
        <v>581.06999999999994</v>
      </c>
      <c r="AQ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284.27852311999999</v>
      </c>
      <c r="AR24" s="45">
        <f>'[1]Frm-4 Shared Projects'!N73</f>
        <v>104.42</v>
      </c>
      <c r="AS24" s="45">
        <f>'[1]Annx-D (IE)'!Q67</f>
        <v>0</v>
      </c>
      <c r="AT24" s="45">
        <f>'[1]Annx-D (IE)'!S67</f>
        <v>0</v>
      </c>
      <c r="AU24" s="45">
        <f>'[1]Annx-D (IE)'!V67</f>
        <v>0</v>
      </c>
      <c r="AV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51.14707688</v>
      </c>
      <c r="AW24" s="45">
        <f>'[1]GoHP POWER'!G65+'[1]GoHP POWER'!H65</f>
        <v>617.21481400000005</v>
      </c>
      <c r="AX24" s="45">
        <f>'[1]Annx-D (IE)'!AT67</f>
        <v>180</v>
      </c>
      <c r="AY24" s="45">
        <f>'[1]Annx-D (IE)'!AR67</f>
        <v>508.61</v>
      </c>
      <c r="AZ24" s="45">
        <f>ABS('[1]Annx-D (IE)'!AV67)+'[1]Annx-D (IE)'!AU67</f>
        <v>0</v>
      </c>
      <c r="BA24" s="45">
        <f>'[1]CENTER SECTOR'!BW69-AW24-'[1]GoHP POWER'!F65</f>
        <v>316.62438161599994</v>
      </c>
      <c r="BB24" s="45">
        <f t="shared" si="9"/>
        <v>497.78292312000008</v>
      </c>
      <c r="BC24" s="45">
        <f t="shared" si="10"/>
        <v>1311.866272496</v>
      </c>
      <c r="BD24" s="45">
        <f t="shared" si="11"/>
        <v>349.64919561599999</v>
      </c>
      <c r="BE24" s="45">
        <f t="shared" si="1"/>
        <v>-148.13372750400003</v>
      </c>
      <c r="BF24" s="46"/>
      <c r="BG24" s="44"/>
      <c r="BH24" s="44"/>
      <c r="BI24" s="44"/>
      <c r="BJ24" s="44"/>
      <c r="BK24" s="44"/>
      <c r="BL24" s="44"/>
    </row>
    <row r="25" spans="1:64" ht="55.2" customHeight="1">
      <c r="A25" s="44">
        <v>14</v>
      </c>
      <c r="B25" s="45" t="s">
        <v>105</v>
      </c>
      <c r="C25" s="45">
        <f>'[1]Frm-3 DEMAND'!C25</f>
        <v>1018</v>
      </c>
      <c r="D25" s="44">
        <f>'[1]Frm-3 DEMAND'!F25</f>
        <v>0</v>
      </c>
      <c r="E25" s="45">
        <f t="shared" si="2"/>
        <v>1018</v>
      </c>
      <c r="F25" s="44">
        <f>'[1]Frm-1 Anticipated Gen.'!T31</f>
        <v>330</v>
      </c>
      <c r="G25" s="44">
        <f>'[1]Frm-1 Anticipated Gen.'!B31</f>
        <v>120</v>
      </c>
      <c r="H25" s="45">
        <f>'[1]Frm-1 Anticipated Gen.'!C31</f>
        <v>130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350.07</v>
      </c>
      <c r="J25" s="45">
        <f t="shared" si="3"/>
        <v>600.06999999999994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281.27459290979999</v>
      </c>
      <c r="L25" s="45">
        <f>'[1]Frm-4 Shared Projects'!N26</f>
        <v>104.42</v>
      </c>
      <c r="M25" s="45">
        <f>'[1]Annx-D (IE)'!Q20</f>
        <v>0</v>
      </c>
      <c r="N25" s="45">
        <f>'[1]Annx-D (IE)'!S20</f>
        <v>0</v>
      </c>
      <c r="O25" s="45">
        <f>'[1]Annx-D (IE)'!V20</f>
        <v>0</v>
      </c>
      <c r="P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50.565081090199996</v>
      </c>
      <c r="Q25" s="45">
        <f>'[1]GoHP POWER'!G18+'[1]GoHP POWER'!H18</f>
        <v>621.977124</v>
      </c>
      <c r="R25" s="45">
        <f>'[1]Annx-D (IE)'!AT20</f>
        <v>180</v>
      </c>
      <c r="S25" s="45">
        <f>'[1]Annx-D (IE)'!AR20</f>
        <v>708.61</v>
      </c>
      <c r="T25" s="45">
        <f>ABS('[1]Annx-D (IE)'!AV20)+'[1]Annx-D (IE)'!AU20</f>
        <v>0</v>
      </c>
      <c r="U25" s="45">
        <f>'[1]CENTER SECTOR'!BW22-Q25-'[1]GoHP POWER'!F18</f>
        <v>301.93472461600027</v>
      </c>
      <c r="V25" s="45">
        <f t="shared" si="4"/>
        <v>37.364918909800053</v>
      </c>
      <c r="W25" s="45">
        <f t="shared" si="5"/>
        <v>1120.3569297062002</v>
      </c>
      <c r="X25" s="45">
        <f t="shared" si="6"/>
        <v>139.72184861600027</v>
      </c>
      <c r="Y25" s="45">
        <f t="shared" si="0"/>
        <v>102.35692970620016</v>
      </c>
      <c r="Z25" s="46"/>
      <c r="AA25" s="44"/>
      <c r="AB25" s="44"/>
      <c r="AC25" s="44"/>
      <c r="AD25" s="44"/>
      <c r="AE25" s="44"/>
      <c r="AF25" s="44"/>
      <c r="AG25" s="45">
        <v>62</v>
      </c>
      <c r="AH25" s="45" t="s">
        <v>106</v>
      </c>
      <c r="AI25" s="45">
        <f>'[1]Frm-3 DEMAND'!C73</f>
        <v>1466</v>
      </c>
      <c r="AJ25" s="44">
        <f>'[1]Frm-3 DEMAND'!F73</f>
        <v>0</v>
      </c>
      <c r="AK25" s="45">
        <f t="shared" si="7"/>
        <v>1466</v>
      </c>
      <c r="AL25" s="44">
        <f>'[1]Frm-1 Anticipated Gen.'!T79</f>
        <v>330</v>
      </c>
      <c r="AM25" s="44">
        <f>'[1]Frm-1 Anticipated Gen.'!B79</f>
        <v>120</v>
      </c>
      <c r="AN25" s="45">
        <f>'[1]Frm-1 Anticipated Gen.'!C79</f>
        <v>130</v>
      </c>
      <c r="AO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331.07</v>
      </c>
      <c r="AP25" s="45">
        <f t="shared" si="8"/>
        <v>581.06999999999994</v>
      </c>
      <c r="AQ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284.27852311999999</v>
      </c>
      <c r="AR25" s="45">
        <f>'[1]Frm-4 Shared Projects'!N74</f>
        <v>104.42</v>
      </c>
      <c r="AS25" s="45">
        <f>'[1]Annx-D (IE)'!Q68</f>
        <v>0</v>
      </c>
      <c r="AT25" s="45">
        <f>'[1]Annx-D (IE)'!S68</f>
        <v>0</v>
      </c>
      <c r="AU25" s="45">
        <f>'[1]Annx-D (IE)'!V68</f>
        <v>0</v>
      </c>
      <c r="AV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51.14707688</v>
      </c>
      <c r="AW25" s="45">
        <f>'[1]GoHP POWER'!G66+'[1]GoHP POWER'!H66</f>
        <v>617.21481400000005</v>
      </c>
      <c r="AX25" s="45">
        <f>'[1]Annx-D (IE)'!AT68</f>
        <v>180</v>
      </c>
      <c r="AY25" s="45">
        <f>'[1]Annx-D (IE)'!AR68</f>
        <v>508.61</v>
      </c>
      <c r="AZ25" s="45">
        <f>ABS('[1]Annx-D (IE)'!AV68)+'[1]Annx-D (IE)'!AU68</f>
        <v>0</v>
      </c>
      <c r="BA25" s="45">
        <f>'[1]CENTER SECTOR'!BW70-AW25-'[1]GoHP POWER'!F66</f>
        <v>314.83438161599997</v>
      </c>
      <c r="BB25" s="45">
        <f t="shared" si="9"/>
        <v>503.78292312000008</v>
      </c>
      <c r="BC25" s="45">
        <f t="shared" si="10"/>
        <v>1310.076272496</v>
      </c>
      <c r="BD25" s="45">
        <f t="shared" si="11"/>
        <v>347.85919561600002</v>
      </c>
      <c r="BE25" s="45">
        <f t="shared" si="1"/>
        <v>-155.923727504</v>
      </c>
      <c r="BF25" s="46"/>
      <c r="BG25" s="44"/>
      <c r="BH25" s="44"/>
      <c r="BI25" s="44"/>
      <c r="BJ25" s="44"/>
      <c r="BK25" s="44"/>
      <c r="BL25" s="44"/>
    </row>
    <row r="26" spans="1:64" ht="55.2" customHeight="1">
      <c r="A26" s="44">
        <v>15</v>
      </c>
      <c r="B26" s="45" t="s">
        <v>107</v>
      </c>
      <c r="C26" s="45">
        <f>'[1]Frm-3 DEMAND'!C26</f>
        <v>994</v>
      </c>
      <c r="D26" s="44">
        <f>'[1]Frm-3 DEMAND'!F26</f>
        <v>0</v>
      </c>
      <c r="E26" s="45">
        <f t="shared" si="2"/>
        <v>994</v>
      </c>
      <c r="F26" s="44">
        <f>'[1]Frm-1 Anticipated Gen.'!T32</f>
        <v>330</v>
      </c>
      <c r="G26" s="44">
        <f>'[1]Frm-1 Anticipated Gen.'!B32</f>
        <v>120</v>
      </c>
      <c r="H26" s="45">
        <f>'[1]Frm-1 Anticipated Gen.'!C32</f>
        <v>130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350.07</v>
      </c>
      <c r="J26" s="45">
        <f t="shared" si="3"/>
        <v>600.06999999999994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281.27459290979999</v>
      </c>
      <c r="L26" s="45">
        <f>'[1]Frm-4 Shared Projects'!N27</f>
        <v>104.42</v>
      </c>
      <c r="M26" s="45">
        <f>'[1]Annx-D (IE)'!Q21</f>
        <v>0</v>
      </c>
      <c r="N26" s="45">
        <f>'[1]Annx-D (IE)'!S21</f>
        <v>0</v>
      </c>
      <c r="O26" s="45">
        <f>'[1]Annx-D (IE)'!V21</f>
        <v>0</v>
      </c>
      <c r="P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50.565081090199996</v>
      </c>
      <c r="Q26" s="45">
        <f>'[1]GoHP POWER'!G19+'[1]GoHP POWER'!H19</f>
        <v>621.977124</v>
      </c>
      <c r="R26" s="45">
        <f>'[1]Annx-D (IE)'!AT21</f>
        <v>180</v>
      </c>
      <c r="S26" s="45">
        <f>'[1]Annx-D (IE)'!AR21</f>
        <v>708.61</v>
      </c>
      <c r="T26" s="45">
        <f>ABS('[1]Annx-D (IE)'!AV21)+'[1]Annx-D (IE)'!AU21</f>
        <v>0</v>
      </c>
      <c r="U26" s="45">
        <f>'[1]CENTER SECTOR'!BW23-Q26-'[1]GoHP POWER'!F19</f>
        <v>300.67271261600035</v>
      </c>
      <c r="V26" s="45">
        <f t="shared" si="4"/>
        <v>13.364918909800053</v>
      </c>
      <c r="W26" s="45">
        <f t="shared" si="5"/>
        <v>1119.0949177062002</v>
      </c>
      <c r="X26" s="45">
        <f t="shared" si="6"/>
        <v>138.45983661600036</v>
      </c>
      <c r="Y26" s="45">
        <f t="shared" si="0"/>
        <v>125.09491770620025</v>
      </c>
      <c r="Z26" s="46"/>
      <c r="AA26" s="44"/>
      <c r="AB26" s="44"/>
      <c r="AC26" s="44"/>
      <c r="AD26" s="44"/>
      <c r="AE26" s="44"/>
      <c r="AF26" s="44"/>
      <c r="AG26" s="45">
        <v>63</v>
      </c>
      <c r="AH26" s="45" t="s">
        <v>108</v>
      </c>
      <c r="AI26" s="45">
        <f>'[1]Frm-3 DEMAND'!C74</f>
        <v>1461</v>
      </c>
      <c r="AJ26" s="44">
        <f>'[1]Frm-3 DEMAND'!F74</f>
        <v>0</v>
      </c>
      <c r="AK26" s="45">
        <f t="shared" si="7"/>
        <v>1461</v>
      </c>
      <c r="AL26" s="44">
        <f>'[1]Frm-1 Anticipated Gen.'!T80</f>
        <v>330</v>
      </c>
      <c r="AM26" s="44">
        <f>'[1]Frm-1 Anticipated Gen.'!B80</f>
        <v>120</v>
      </c>
      <c r="AN26" s="45">
        <f>'[1]Frm-1 Anticipated Gen.'!C80</f>
        <v>130</v>
      </c>
      <c r="AO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331.07</v>
      </c>
      <c r="AP26" s="45">
        <f t="shared" si="8"/>
        <v>581.06999999999994</v>
      </c>
      <c r="AQ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284.27852311999999</v>
      </c>
      <c r="AR26" s="45">
        <f>'[1]Frm-4 Shared Projects'!N75</f>
        <v>104.42</v>
      </c>
      <c r="AS26" s="45">
        <f>'[1]Annx-D (IE)'!Q69</f>
        <v>0</v>
      </c>
      <c r="AT26" s="45">
        <f>'[1]Annx-D (IE)'!S69</f>
        <v>0</v>
      </c>
      <c r="AU26" s="45">
        <f>'[1]Annx-D (IE)'!V69</f>
        <v>0</v>
      </c>
      <c r="AV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51.14707688</v>
      </c>
      <c r="AW26" s="45">
        <f>'[1]GoHP POWER'!G67+'[1]GoHP POWER'!H67</f>
        <v>617.21481400000005</v>
      </c>
      <c r="AX26" s="45">
        <f>'[1]Annx-D (IE)'!AT69</f>
        <v>180</v>
      </c>
      <c r="AY26" s="45">
        <f>'[1]Annx-D (IE)'!AR69</f>
        <v>508.61</v>
      </c>
      <c r="AZ26" s="45">
        <f>ABS('[1]Annx-D (IE)'!AV69)+'[1]Annx-D (IE)'!AU69</f>
        <v>0</v>
      </c>
      <c r="BA26" s="45">
        <f>'[1]CENTER SECTOR'!BW71-AW26-'[1]GoHP POWER'!F67</f>
        <v>313.75438161600005</v>
      </c>
      <c r="BB26" s="45">
        <f t="shared" si="9"/>
        <v>498.78292312000008</v>
      </c>
      <c r="BC26" s="45">
        <f t="shared" si="10"/>
        <v>1308.9962724960001</v>
      </c>
      <c r="BD26" s="45">
        <f t="shared" si="11"/>
        <v>346.7791956160001</v>
      </c>
      <c r="BE26" s="45">
        <f t="shared" si="1"/>
        <v>-152.00372750399993</v>
      </c>
      <c r="BF26" s="46"/>
      <c r="BG26" s="44"/>
      <c r="BH26" s="44"/>
      <c r="BI26" s="44"/>
      <c r="BJ26" s="44"/>
      <c r="BK26" s="44"/>
      <c r="BL26" s="44"/>
    </row>
    <row r="27" spans="1:64" ht="55.2" customHeight="1">
      <c r="A27" s="44">
        <v>16</v>
      </c>
      <c r="B27" s="45" t="s">
        <v>109</v>
      </c>
      <c r="C27" s="45">
        <f>'[1]Frm-3 DEMAND'!C27</f>
        <v>987</v>
      </c>
      <c r="D27" s="44">
        <f>'[1]Frm-3 DEMAND'!F27</f>
        <v>0</v>
      </c>
      <c r="E27" s="45">
        <f t="shared" si="2"/>
        <v>987</v>
      </c>
      <c r="F27" s="44">
        <f>'[1]Frm-1 Anticipated Gen.'!T33</f>
        <v>330</v>
      </c>
      <c r="G27" s="44">
        <f>'[1]Frm-1 Anticipated Gen.'!B33</f>
        <v>120</v>
      </c>
      <c r="H27" s="45">
        <f>'[1]Frm-1 Anticipated Gen.'!C33</f>
        <v>130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350.07</v>
      </c>
      <c r="J27" s="45">
        <f t="shared" si="3"/>
        <v>600.06999999999994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281.27459290979999</v>
      </c>
      <c r="L27" s="45">
        <f>'[1]Frm-4 Shared Projects'!N28</f>
        <v>104.42</v>
      </c>
      <c r="M27" s="45">
        <f>'[1]Annx-D (IE)'!Q22</f>
        <v>0</v>
      </c>
      <c r="N27" s="45">
        <f>'[1]Annx-D (IE)'!S22</f>
        <v>0</v>
      </c>
      <c r="O27" s="45">
        <f>'[1]Annx-D (IE)'!V22</f>
        <v>0</v>
      </c>
      <c r="P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50.565081090199996</v>
      </c>
      <c r="Q27" s="45">
        <f>'[1]GoHP POWER'!G20+'[1]GoHP POWER'!H20</f>
        <v>621.977124</v>
      </c>
      <c r="R27" s="45">
        <f>'[1]Annx-D (IE)'!AT22</f>
        <v>180</v>
      </c>
      <c r="S27" s="45">
        <f>'[1]Annx-D (IE)'!AR22</f>
        <v>708.61</v>
      </c>
      <c r="T27" s="45">
        <f>ABS('[1]Annx-D (IE)'!AV22)+'[1]Annx-D (IE)'!AU22</f>
        <v>0</v>
      </c>
      <c r="U27" s="45">
        <f>'[1]CENTER SECTOR'!BW24-Q27-'[1]GoHP POWER'!F20</f>
        <v>300.67271261600035</v>
      </c>
      <c r="V27" s="45">
        <f t="shared" si="4"/>
        <v>6.3649189098000534</v>
      </c>
      <c r="W27" s="45">
        <f t="shared" si="5"/>
        <v>1119.0949177062002</v>
      </c>
      <c r="X27" s="45">
        <f t="shared" si="6"/>
        <v>138.45983661600036</v>
      </c>
      <c r="Y27" s="45">
        <f t="shared" si="0"/>
        <v>132.09491770620025</v>
      </c>
      <c r="Z27" s="46"/>
      <c r="AA27" s="44"/>
      <c r="AB27" s="44"/>
      <c r="AC27" s="44"/>
      <c r="AD27" s="44"/>
      <c r="AE27" s="44"/>
      <c r="AF27" s="44"/>
      <c r="AG27" s="45">
        <v>64</v>
      </c>
      <c r="AH27" s="45" t="s">
        <v>110</v>
      </c>
      <c r="AI27" s="45">
        <f>'[1]Frm-3 DEMAND'!C75</f>
        <v>1440</v>
      </c>
      <c r="AJ27" s="44">
        <f>'[1]Frm-3 DEMAND'!F75</f>
        <v>0</v>
      </c>
      <c r="AK27" s="45">
        <f t="shared" si="7"/>
        <v>1440</v>
      </c>
      <c r="AL27" s="44">
        <f>'[1]Frm-1 Anticipated Gen.'!T81</f>
        <v>330</v>
      </c>
      <c r="AM27" s="44">
        <f>'[1]Frm-1 Anticipated Gen.'!B81</f>
        <v>120</v>
      </c>
      <c r="AN27" s="45">
        <f>'[1]Frm-1 Anticipated Gen.'!C81</f>
        <v>130</v>
      </c>
      <c r="AO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331.07</v>
      </c>
      <c r="AP27" s="45">
        <f t="shared" si="8"/>
        <v>581.06999999999994</v>
      </c>
      <c r="AQ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284.27852311999999</v>
      </c>
      <c r="AR27" s="45">
        <f>'[1]Frm-4 Shared Projects'!N76</f>
        <v>104.42</v>
      </c>
      <c r="AS27" s="45">
        <f>'[1]Annx-D (IE)'!Q70</f>
        <v>0</v>
      </c>
      <c r="AT27" s="45">
        <f>'[1]Annx-D (IE)'!S70</f>
        <v>0</v>
      </c>
      <c r="AU27" s="45">
        <f>'[1]Annx-D (IE)'!V70</f>
        <v>0</v>
      </c>
      <c r="AV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51.14707688</v>
      </c>
      <c r="AW27" s="45">
        <f>'[1]GoHP POWER'!G68+'[1]GoHP POWER'!H68</f>
        <v>617.21481400000005</v>
      </c>
      <c r="AX27" s="45">
        <f>'[1]Annx-D (IE)'!AT70</f>
        <v>180</v>
      </c>
      <c r="AY27" s="45">
        <f>'[1]Annx-D (IE)'!AR70</f>
        <v>508.61</v>
      </c>
      <c r="AZ27" s="45">
        <f>ABS('[1]Annx-D (IE)'!AV70)+'[1]Annx-D (IE)'!AU70</f>
        <v>0</v>
      </c>
      <c r="BA27" s="45">
        <f>'[1]CENTER SECTOR'!BW72-AW27-'[1]GoHP POWER'!F68</f>
        <v>312.38438161599993</v>
      </c>
      <c r="BB27" s="45">
        <f t="shared" si="9"/>
        <v>477.78292312000008</v>
      </c>
      <c r="BC27" s="45">
        <f t="shared" si="10"/>
        <v>1307.6262724959997</v>
      </c>
      <c r="BD27" s="45">
        <f t="shared" si="11"/>
        <v>345.40919561599998</v>
      </c>
      <c r="BE27" s="45">
        <f t="shared" si="1"/>
        <v>-132.37372750400027</v>
      </c>
      <c r="BF27" s="46"/>
      <c r="BG27" s="44"/>
      <c r="BH27" s="44"/>
      <c r="BI27" s="44"/>
      <c r="BJ27" s="44"/>
      <c r="BK27" s="44"/>
      <c r="BL27" s="44"/>
    </row>
    <row r="28" spans="1:64" ht="55.2" customHeight="1">
      <c r="A28" s="44">
        <v>17</v>
      </c>
      <c r="B28" s="45" t="s">
        <v>111</v>
      </c>
      <c r="C28" s="45">
        <f>'[1]Frm-3 DEMAND'!C28</f>
        <v>983</v>
      </c>
      <c r="D28" s="44">
        <f>'[1]Frm-3 DEMAND'!F28</f>
        <v>0</v>
      </c>
      <c r="E28" s="45">
        <f t="shared" si="2"/>
        <v>983</v>
      </c>
      <c r="F28" s="44">
        <f>'[1]Frm-1 Anticipated Gen.'!T34</f>
        <v>330</v>
      </c>
      <c r="G28" s="44">
        <f>'[1]Frm-1 Anticipated Gen.'!B34</f>
        <v>120</v>
      </c>
      <c r="H28" s="45">
        <f>'[1]Frm-1 Anticipated Gen.'!C34</f>
        <v>130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350.07</v>
      </c>
      <c r="J28" s="45">
        <f t="shared" si="3"/>
        <v>600.06999999999994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281.27459290979999</v>
      </c>
      <c r="L28" s="45">
        <f>'[1]Frm-4 Shared Projects'!N29</f>
        <v>104.42</v>
      </c>
      <c r="M28" s="45">
        <f>'[1]Annx-D (IE)'!Q23</f>
        <v>0</v>
      </c>
      <c r="N28" s="45">
        <f>'[1]Annx-D (IE)'!S23</f>
        <v>0</v>
      </c>
      <c r="O28" s="45">
        <f>'[1]Annx-D (IE)'!V23</f>
        <v>0</v>
      </c>
      <c r="P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50.565081090199996</v>
      </c>
      <c r="Q28" s="45">
        <f>'[1]GoHP POWER'!G21+'[1]GoHP POWER'!H21</f>
        <v>621.977124</v>
      </c>
      <c r="R28" s="45">
        <f>'[1]Annx-D (IE)'!AT23</f>
        <v>180</v>
      </c>
      <c r="S28" s="45">
        <f>'[1]Annx-D (IE)'!AR23</f>
        <v>708.61</v>
      </c>
      <c r="T28" s="45">
        <f>ABS('[1]Annx-D (IE)'!AV23)+'[1]Annx-D (IE)'!AU23</f>
        <v>0</v>
      </c>
      <c r="U28" s="45">
        <f>'[1]CENTER SECTOR'!BW25-Q28-'[1]GoHP POWER'!F21</f>
        <v>300.67271261600035</v>
      </c>
      <c r="V28" s="45">
        <f t="shared" si="4"/>
        <v>2.3649189098000534</v>
      </c>
      <c r="W28" s="45">
        <f t="shared" si="5"/>
        <v>1119.0949177062002</v>
      </c>
      <c r="X28" s="45">
        <f t="shared" si="6"/>
        <v>138.45983661600036</v>
      </c>
      <c r="Y28" s="45">
        <f t="shared" si="0"/>
        <v>136.09491770620025</v>
      </c>
      <c r="Z28" s="46"/>
      <c r="AA28" s="44"/>
      <c r="AB28" s="44"/>
      <c r="AC28" s="44"/>
      <c r="AD28" s="44"/>
      <c r="AE28" s="44"/>
      <c r="AF28" s="44"/>
      <c r="AG28" s="45">
        <v>65</v>
      </c>
      <c r="AH28" s="45" t="s">
        <v>112</v>
      </c>
      <c r="AI28" s="45">
        <f>'[1]Frm-3 DEMAND'!C76</f>
        <v>1438</v>
      </c>
      <c r="AJ28" s="44">
        <f>'[1]Frm-3 DEMAND'!F76</f>
        <v>0</v>
      </c>
      <c r="AK28" s="45">
        <f t="shared" si="7"/>
        <v>1438</v>
      </c>
      <c r="AL28" s="44">
        <f>'[1]Frm-1 Anticipated Gen.'!T82</f>
        <v>330</v>
      </c>
      <c r="AM28" s="44">
        <f>'[1]Frm-1 Anticipated Gen.'!B82</f>
        <v>120</v>
      </c>
      <c r="AN28" s="45">
        <f>'[1]Frm-1 Anticipated Gen.'!C82</f>
        <v>130</v>
      </c>
      <c r="AO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349.07</v>
      </c>
      <c r="AP28" s="45">
        <f t="shared" si="8"/>
        <v>599.06999999999994</v>
      </c>
      <c r="AQ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284.27852311999999</v>
      </c>
      <c r="AR28" s="45">
        <f>'[1]Frm-4 Shared Projects'!N77</f>
        <v>104.42</v>
      </c>
      <c r="AS28" s="45">
        <f>'[1]Annx-D (IE)'!Q71</f>
        <v>0</v>
      </c>
      <c r="AT28" s="45">
        <f>'[1]Annx-D (IE)'!S71</f>
        <v>0</v>
      </c>
      <c r="AU28" s="45">
        <f>'[1]Annx-D (IE)'!V71</f>
        <v>0</v>
      </c>
      <c r="AV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51.14707688</v>
      </c>
      <c r="AW28" s="45">
        <f>'[1]GoHP POWER'!G69+'[1]GoHP POWER'!H69</f>
        <v>617.21481400000005</v>
      </c>
      <c r="AX28" s="45">
        <f>'[1]Annx-D (IE)'!AT71</f>
        <v>180</v>
      </c>
      <c r="AY28" s="45">
        <f>'[1]Annx-D (IE)'!AR71</f>
        <v>508.61</v>
      </c>
      <c r="AZ28" s="45">
        <f>ABS('[1]Annx-D (IE)'!AV71)+'[1]Annx-D (IE)'!AU71</f>
        <v>0</v>
      </c>
      <c r="BA28" s="45">
        <f>'[1]CENTER SECTOR'!BW73-AW28-'[1]GoHP POWER'!F69</f>
        <v>311.24870861599993</v>
      </c>
      <c r="BB28" s="45">
        <f t="shared" si="9"/>
        <v>457.78292312000008</v>
      </c>
      <c r="BC28" s="45">
        <f t="shared" si="10"/>
        <v>1324.490599496</v>
      </c>
      <c r="BD28" s="45">
        <f t="shared" si="11"/>
        <v>344.27352261599998</v>
      </c>
      <c r="BE28" s="45">
        <f t="shared" si="1"/>
        <v>-113.50940050400004</v>
      </c>
      <c r="BF28" s="46"/>
      <c r="BG28" s="44"/>
      <c r="BH28" s="44"/>
      <c r="BI28" s="44"/>
      <c r="BJ28" s="44"/>
      <c r="BK28" s="44"/>
      <c r="BL28" s="44"/>
    </row>
    <row r="29" spans="1:64" ht="55.2" customHeight="1">
      <c r="A29" s="44">
        <v>18</v>
      </c>
      <c r="B29" s="45" t="s">
        <v>113</v>
      </c>
      <c r="C29" s="45">
        <f>'[1]Frm-3 DEMAND'!C29</f>
        <v>987</v>
      </c>
      <c r="D29" s="44">
        <f>'[1]Frm-3 DEMAND'!F29</f>
        <v>0</v>
      </c>
      <c r="E29" s="45">
        <f t="shared" si="2"/>
        <v>987</v>
      </c>
      <c r="F29" s="44">
        <f>'[1]Frm-1 Anticipated Gen.'!T35</f>
        <v>330</v>
      </c>
      <c r="G29" s="44">
        <f>'[1]Frm-1 Anticipated Gen.'!B35</f>
        <v>120</v>
      </c>
      <c r="H29" s="45">
        <f>'[1]Frm-1 Anticipated Gen.'!C35</f>
        <v>130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350.07</v>
      </c>
      <c r="J29" s="45">
        <f t="shared" si="3"/>
        <v>600.06999999999994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281.27459290979999</v>
      </c>
      <c r="L29" s="45">
        <f>'[1]Frm-4 Shared Projects'!N30</f>
        <v>104.42</v>
      </c>
      <c r="M29" s="45">
        <f>'[1]Annx-D (IE)'!Q24</f>
        <v>0</v>
      </c>
      <c r="N29" s="45">
        <f>'[1]Annx-D (IE)'!S24</f>
        <v>0</v>
      </c>
      <c r="O29" s="45">
        <f>'[1]Annx-D (IE)'!V24</f>
        <v>0</v>
      </c>
      <c r="P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50.565081090199996</v>
      </c>
      <c r="Q29" s="45">
        <f>'[1]GoHP POWER'!G22+'[1]GoHP POWER'!H22</f>
        <v>621.977124</v>
      </c>
      <c r="R29" s="45">
        <f>'[1]Annx-D (IE)'!AT24</f>
        <v>180</v>
      </c>
      <c r="S29" s="45">
        <f>'[1]Annx-D (IE)'!AR24</f>
        <v>708.61</v>
      </c>
      <c r="T29" s="45">
        <f>ABS('[1]Annx-D (IE)'!AV24)+'[1]Annx-D (IE)'!AU24</f>
        <v>0</v>
      </c>
      <c r="U29" s="45">
        <f>'[1]CENTER SECTOR'!BW26-Q29-'[1]GoHP POWER'!F22</f>
        <v>300.67271261600035</v>
      </c>
      <c r="V29" s="45">
        <f t="shared" si="4"/>
        <v>6.3649189098000534</v>
      </c>
      <c r="W29" s="45">
        <f t="shared" si="5"/>
        <v>1119.0949177062002</v>
      </c>
      <c r="X29" s="45">
        <f t="shared" si="6"/>
        <v>138.45983661600036</v>
      </c>
      <c r="Y29" s="45">
        <f t="shared" si="0"/>
        <v>132.09491770620025</v>
      </c>
      <c r="Z29" s="46"/>
      <c r="AA29" s="44"/>
      <c r="AB29" s="44"/>
      <c r="AC29" s="44"/>
      <c r="AD29" s="44"/>
      <c r="AE29" s="44"/>
      <c r="AF29" s="44"/>
      <c r="AG29" s="45">
        <v>66</v>
      </c>
      <c r="AH29" s="45" t="s">
        <v>114</v>
      </c>
      <c r="AI29" s="45">
        <f>'[1]Frm-3 DEMAND'!C77</f>
        <v>1424</v>
      </c>
      <c r="AJ29" s="44">
        <f>'[1]Frm-3 DEMAND'!F77</f>
        <v>0</v>
      </c>
      <c r="AK29" s="45">
        <f t="shared" si="7"/>
        <v>1424</v>
      </c>
      <c r="AL29" s="44">
        <f>'[1]Frm-1 Anticipated Gen.'!T83</f>
        <v>330</v>
      </c>
      <c r="AM29" s="44">
        <f>'[1]Frm-1 Anticipated Gen.'!B83</f>
        <v>120</v>
      </c>
      <c r="AN29" s="45">
        <f>'[1]Frm-1 Anticipated Gen.'!C83</f>
        <v>130</v>
      </c>
      <c r="AO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349.07</v>
      </c>
      <c r="AP29" s="45">
        <f t="shared" si="8"/>
        <v>599.06999999999994</v>
      </c>
      <c r="AQ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284.27852311999999</v>
      </c>
      <c r="AR29" s="45">
        <f>'[1]Frm-4 Shared Projects'!N78</f>
        <v>104.42</v>
      </c>
      <c r="AS29" s="45">
        <f>'[1]Annx-D (IE)'!Q72</f>
        <v>0</v>
      </c>
      <c r="AT29" s="45">
        <f>'[1]Annx-D (IE)'!S72</f>
        <v>0</v>
      </c>
      <c r="AU29" s="45">
        <f>'[1]Annx-D (IE)'!V72</f>
        <v>0</v>
      </c>
      <c r="AV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51.14707688</v>
      </c>
      <c r="AW29" s="45">
        <f>'[1]GoHP POWER'!G70+'[1]GoHP POWER'!H70</f>
        <v>617.21481400000005</v>
      </c>
      <c r="AX29" s="45">
        <f>'[1]Annx-D (IE)'!AT72</f>
        <v>180</v>
      </c>
      <c r="AY29" s="45">
        <f>'[1]Annx-D (IE)'!AR72</f>
        <v>508.61</v>
      </c>
      <c r="AZ29" s="45">
        <f>ABS('[1]Annx-D (IE)'!AV72)+'[1]Annx-D (IE)'!AU72</f>
        <v>0</v>
      </c>
      <c r="BA29" s="45">
        <f>'[1]CENTER SECTOR'!BW74-AW29-'[1]GoHP POWER'!F70</f>
        <v>310.18438161600011</v>
      </c>
      <c r="BB29" s="45">
        <f t="shared" si="9"/>
        <v>443.78292312000008</v>
      </c>
      <c r="BC29" s="45">
        <f t="shared" si="10"/>
        <v>1323.4262724959999</v>
      </c>
      <c r="BD29" s="45">
        <f t="shared" si="11"/>
        <v>343.20919561600016</v>
      </c>
      <c r="BE29" s="45">
        <f t="shared" si="1"/>
        <v>-100.57372750400009</v>
      </c>
      <c r="BF29" s="46"/>
      <c r="BG29" s="44"/>
      <c r="BH29" s="44"/>
      <c r="BI29" s="44"/>
      <c r="BJ29" s="44"/>
      <c r="BK29" s="44"/>
      <c r="BL29" s="44"/>
    </row>
    <row r="30" spans="1:64" ht="55.2" customHeight="1">
      <c r="A30" s="44">
        <v>19</v>
      </c>
      <c r="B30" s="45" t="s">
        <v>115</v>
      </c>
      <c r="C30" s="45">
        <f>'[1]Frm-3 DEMAND'!C30</f>
        <v>987</v>
      </c>
      <c r="D30" s="44">
        <f>'[1]Frm-3 DEMAND'!F30</f>
        <v>0</v>
      </c>
      <c r="E30" s="45">
        <f t="shared" si="2"/>
        <v>987</v>
      </c>
      <c r="F30" s="44">
        <f>'[1]Frm-1 Anticipated Gen.'!T36</f>
        <v>330</v>
      </c>
      <c r="G30" s="44">
        <f>'[1]Frm-1 Anticipated Gen.'!B36</f>
        <v>120</v>
      </c>
      <c r="H30" s="45">
        <f>'[1]Frm-1 Anticipated Gen.'!C36</f>
        <v>130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350.07</v>
      </c>
      <c r="J30" s="45">
        <f t="shared" si="3"/>
        <v>600.06999999999994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281.27459290979999</v>
      </c>
      <c r="L30" s="45">
        <f>'[1]Frm-4 Shared Projects'!N31</f>
        <v>104.42</v>
      </c>
      <c r="M30" s="45">
        <f>'[1]Annx-D (IE)'!Q25</f>
        <v>0</v>
      </c>
      <c r="N30" s="45">
        <f>'[1]Annx-D (IE)'!S25</f>
        <v>0</v>
      </c>
      <c r="O30" s="45">
        <f>'[1]Annx-D (IE)'!V25</f>
        <v>0</v>
      </c>
      <c r="P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50.565081090199996</v>
      </c>
      <c r="Q30" s="45">
        <f>'[1]GoHP POWER'!G23+'[1]GoHP POWER'!H23</f>
        <v>621.977124</v>
      </c>
      <c r="R30" s="45">
        <f>'[1]Annx-D (IE)'!AT25</f>
        <v>180</v>
      </c>
      <c r="S30" s="45">
        <f>'[1]Annx-D (IE)'!AR25</f>
        <v>708.61</v>
      </c>
      <c r="T30" s="45">
        <f>ABS('[1]Annx-D (IE)'!AV25)+'[1]Annx-D (IE)'!AU25</f>
        <v>0</v>
      </c>
      <c r="U30" s="45">
        <f>'[1]CENTER SECTOR'!BW27-Q30-'[1]GoHP POWER'!F23</f>
        <v>300.67271261600035</v>
      </c>
      <c r="V30" s="45">
        <f t="shared" si="4"/>
        <v>6.3649189098000534</v>
      </c>
      <c r="W30" s="45">
        <f t="shared" si="5"/>
        <v>1119.0949177062002</v>
      </c>
      <c r="X30" s="45">
        <f t="shared" si="6"/>
        <v>138.45983661600036</v>
      </c>
      <c r="Y30" s="45">
        <f t="shared" si="0"/>
        <v>132.09491770620025</v>
      </c>
      <c r="Z30" s="46"/>
      <c r="AA30" s="44"/>
      <c r="AB30" s="44"/>
      <c r="AC30" s="44"/>
      <c r="AD30" s="44"/>
      <c r="AE30" s="44"/>
      <c r="AF30" s="44"/>
      <c r="AG30" s="45">
        <v>67</v>
      </c>
      <c r="AH30" s="45" t="s">
        <v>116</v>
      </c>
      <c r="AI30" s="45">
        <f>'[1]Frm-3 DEMAND'!C78</f>
        <v>1403</v>
      </c>
      <c r="AJ30" s="44">
        <f>'[1]Frm-3 DEMAND'!F78</f>
        <v>0</v>
      </c>
      <c r="AK30" s="45">
        <f t="shared" si="7"/>
        <v>1403</v>
      </c>
      <c r="AL30" s="44">
        <f>'[1]Frm-1 Anticipated Gen.'!T84</f>
        <v>330</v>
      </c>
      <c r="AM30" s="44">
        <f>'[1]Frm-1 Anticipated Gen.'!B84</f>
        <v>120</v>
      </c>
      <c r="AN30" s="45">
        <f>'[1]Frm-1 Anticipated Gen.'!C84</f>
        <v>130</v>
      </c>
      <c r="AO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349.07</v>
      </c>
      <c r="AP30" s="45">
        <f t="shared" si="8"/>
        <v>599.06999999999994</v>
      </c>
      <c r="AQ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284.27852311999999</v>
      </c>
      <c r="AR30" s="45">
        <f>'[1]Frm-4 Shared Projects'!N79</f>
        <v>104.42</v>
      </c>
      <c r="AS30" s="45">
        <f>'[1]Annx-D (IE)'!Q73</f>
        <v>0</v>
      </c>
      <c r="AT30" s="45">
        <f>'[1]Annx-D (IE)'!S73</f>
        <v>0</v>
      </c>
      <c r="AU30" s="45">
        <f>'[1]Annx-D (IE)'!V73</f>
        <v>0</v>
      </c>
      <c r="AV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51.14707688</v>
      </c>
      <c r="AW30" s="45">
        <f>'[1]GoHP POWER'!G71+'[1]GoHP POWER'!H71</f>
        <v>617.99233400000003</v>
      </c>
      <c r="AX30" s="45">
        <f>'[1]Annx-D (IE)'!AT73</f>
        <v>180</v>
      </c>
      <c r="AY30" s="45">
        <f>'[1]Annx-D (IE)'!AR73</f>
        <v>508.61</v>
      </c>
      <c r="AZ30" s="45">
        <f>ABS('[1]Annx-D (IE)'!AV73)+'[1]Annx-D (IE)'!AU73</f>
        <v>0</v>
      </c>
      <c r="BA30" s="45">
        <f>'[1]CENTER SECTOR'!BW75-AW30-'[1]GoHP POWER'!F71</f>
        <v>308.78396161599994</v>
      </c>
      <c r="BB30" s="45">
        <f t="shared" si="9"/>
        <v>422.78292312000008</v>
      </c>
      <c r="BC30" s="45">
        <f t="shared" si="10"/>
        <v>1322.8033724960001</v>
      </c>
      <c r="BD30" s="45">
        <f t="shared" si="11"/>
        <v>342.58629561599997</v>
      </c>
      <c r="BE30" s="45">
        <f t="shared" si="1"/>
        <v>-80.196627503999935</v>
      </c>
      <c r="BF30" s="46"/>
      <c r="BG30" s="44"/>
      <c r="BH30" s="44"/>
      <c r="BI30" s="44"/>
      <c r="BJ30" s="44"/>
      <c r="BK30" s="44"/>
      <c r="BL30" s="44"/>
    </row>
    <row r="31" spans="1:64" ht="55.2" customHeight="1">
      <c r="A31" s="44">
        <v>20</v>
      </c>
      <c r="B31" s="45" t="s">
        <v>117</v>
      </c>
      <c r="C31" s="45">
        <f>'[1]Frm-3 DEMAND'!C31</f>
        <v>998</v>
      </c>
      <c r="D31" s="44">
        <f>'[1]Frm-3 DEMAND'!F31</f>
        <v>0</v>
      </c>
      <c r="E31" s="45">
        <f t="shared" si="2"/>
        <v>998</v>
      </c>
      <c r="F31" s="44">
        <f>'[1]Frm-1 Anticipated Gen.'!T37</f>
        <v>330</v>
      </c>
      <c r="G31" s="44">
        <f>'[1]Frm-1 Anticipated Gen.'!B37</f>
        <v>120</v>
      </c>
      <c r="H31" s="45">
        <f>'[1]Frm-1 Anticipated Gen.'!C37</f>
        <v>130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350.07</v>
      </c>
      <c r="J31" s="45">
        <f t="shared" si="3"/>
        <v>600.06999999999994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281.27459290979999</v>
      </c>
      <c r="L31" s="45">
        <f>'[1]Frm-4 Shared Projects'!N32</f>
        <v>104.42</v>
      </c>
      <c r="M31" s="45">
        <f>'[1]Annx-D (IE)'!Q26</f>
        <v>0</v>
      </c>
      <c r="N31" s="45">
        <f>'[1]Annx-D (IE)'!S26</f>
        <v>0</v>
      </c>
      <c r="O31" s="45">
        <f>'[1]Annx-D (IE)'!V26</f>
        <v>0</v>
      </c>
      <c r="P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50.565081090199996</v>
      </c>
      <c r="Q31" s="45">
        <f>'[1]GoHP POWER'!G24+'[1]GoHP POWER'!H24</f>
        <v>621.977124</v>
      </c>
      <c r="R31" s="45">
        <f>'[1]Annx-D (IE)'!AT26</f>
        <v>180</v>
      </c>
      <c r="S31" s="45">
        <f>'[1]Annx-D (IE)'!AR26</f>
        <v>708.61</v>
      </c>
      <c r="T31" s="45">
        <f>ABS('[1]Annx-D (IE)'!AV26)+'[1]Annx-D (IE)'!AU26</f>
        <v>0</v>
      </c>
      <c r="U31" s="45">
        <f>'[1]CENTER SECTOR'!BW28-Q31-'[1]GoHP POWER'!F24</f>
        <v>300.67271261600035</v>
      </c>
      <c r="V31" s="45">
        <f t="shared" si="4"/>
        <v>17.364918909800053</v>
      </c>
      <c r="W31" s="45">
        <f t="shared" si="5"/>
        <v>1119.0949177062002</v>
      </c>
      <c r="X31" s="45">
        <f t="shared" si="6"/>
        <v>138.45983661600036</v>
      </c>
      <c r="Y31" s="45">
        <f t="shared" si="0"/>
        <v>121.09491770620025</v>
      </c>
      <c r="Z31" s="46"/>
      <c r="AA31" s="44"/>
      <c r="AB31" s="44"/>
      <c r="AC31" s="44"/>
      <c r="AD31" s="44"/>
      <c r="AE31" s="44"/>
      <c r="AF31" s="44"/>
      <c r="AG31" s="45">
        <v>68</v>
      </c>
      <c r="AH31" s="45" t="s">
        <v>118</v>
      </c>
      <c r="AI31" s="45">
        <f>'[1]Frm-3 DEMAND'!C79</f>
        <v>1391</v>
      </c>
      <c r="AJ31" s="44">
        <f>'[1]Frm-3 DEMAND'!F79</f>
        <v>0</v>
      </c>
      <c r="AK31" s="45">
        <f t="shared" si="7"/>
        <v>1391</v>
      </c>
      <c r="AL31" s="44">
        <f>'[1]Frm-1 Anticipated Gen.'!T85</f>
        <v>330</v>
      </c>
      <c r="AM31" s="44">
        <f>'[1]Frm-1 Anticipated Gen.'!B85</f>
        <v>120</v>
      </c>
      <c r="AN31" s="45">
        <f>'[1]Frm-1 Anticipated Gen.'!C85</f>
        <v>130</v>
      </c>
      <c r="AO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349.07</v>
      </c>
      <c r="AP31" s="45">
        <f t="shared" si="8"/>
        <v>599.06999999999994</v>
      </c>
      <c r="AQ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284.27852311999999</v>
      </c>
      <c r="AR31" s="45">
        <f>'[1]Frm-4 Shared Projects'!N80</f>
        <v>104.42</v>
      </c>
      <c r="AS31" s="45">
        <f>'[1]Annx-D (IE)'!Q74</f>
        <v>0</v>
      </c>
      <c r="AT31" s="45">
        <f>'[1]Annx-D (IE)'!S74</f>
        <v>0</v>
      </c>
      <c r="AU31" s="45">
        <f>'[1]Annx-D (IE)'!V74</f>
        <v>0</v>
      </c>
      <c r="AV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51.14707688</v>
      </c>
      <c r="AW31" s="45">
        <f>'[1]GoHP POWER'!G72+'[1]GoHP POWER'!H72</f>
        <v>617.99233400000003</v>
      </c>
      <c r="AX31" s="45">
        <f>'[1]Annx-D (IE)'!AT74</f>
        <v>180</v>
      </c>
      <c r="AY31" s="45">
        <f>'[1]Annx-D (IE)'!AR74</f>
        <v>508.61</v>
      </c>
      <c r="AZ31" s="45">
        <f>ABS('[1]Annx-D (IE)'!AV74)+'[1]Annx-D (IE)'!AU74</f>
        <v>0</v>
      </c>
      <c r="BA31" s="45">
        <f>'[1]CENTER SECTOR'!BW76-AW31-'[1]GoHP POWER'!F72</f>
        <v>307.44396161600002</v>
      </c>
      <c r="BB31" s="45">
        <f t="shared" si="9"/>
        <v>410.78292312000008</v>
      </c>
      <c r="BC31" s="45">
        <f t="shared" si="10"/>
        <v>1321.4633724959999</v>
      </c>
      <c r="BD31" s="45">
        <f t="shared" si="11"/>
        <v>341.24629561600005</v>
      </c>
      <c r="BE31" s="45">
        <f t="shared" si="1"/>
        <v>-69.53662750400008</v>
      </c>
      <c r="BF31" s="46"/>
      <c r="BG31" s="44"/>
      <c r="BH31" s="44"/>
      <c r="BI31" s="44"/>
      <c r="BJ31" s="44"/>
      <c r="BK31" s="44"/>
      <c r="BL31" s="44"/>
    </row>
    <row r="32" spans="1:64" ht="55.2" customHeight="1">
      <c r="A32" s="44">
        <v>21</v>
      </c>
      <c r="B32" s="45" t="s">
        <v>119</v>
      </c>
      <c r="C32" s="45">
        <f>'[1]Frm-3 DEMAND'!C32</f>
        <v>1014</v>
      </c>
      <c r="D32" s="44">
        <f>'[1]Frm-3 DEMAND'!F32</f>
        <v>0</v>
      </c>
      <c r="E32" s="45">
        <f t="shared" si="2"/>
        <v>1014</v>
      </c>
      <c r="F32" s="44">
        <f>'[1]Frm-1 Anticipated Gen.'!T38</f>
        <v>330</v>
      </c>
      <c r="G32" s="44">
        <f>'[1]Frm-1 Anticipated Gen.'!B38</f>
        <v>120</v>
      </c>
      <c r="H32" s="45">
        <f>'[1]Frm-1 Anticipated Gen.'!C38</f>
        <v>130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350.07</v>
      </c>
      <c r="J32" s="45">
        <f t="shared" si="3"/>
        <v>600.06999999999994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281.27459290979999</v>
      </c>
      <c r="L32" s="45">
        <f>'[1]Frm-4 Shared Projects'!N33</f>
        <v>104.42</v>
      </c>
      <c r="M32" s="45">
        <f>'[1]Annx-D (IE)'!Q27</f>
        <v>0</v>
      </c>
      <c r="N32" s="45">
        <f>'[1]Annx-D (IE)'!S27</f>
        <v>0</v>
      </c>
      <c r="O32" s="45">
        <f>'[1]Annx-D (IE)'!V27</f>
        <v>0</v>
      </c>
      <c r="P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50.565081090199996</v>
      </c>
      <c r="Q32" s="45">
        <f>'[1]GoHP POWER'!G25+'[1]GoHP POWER'!H25</f>
        <v>621.977124</v>
      </c>
      <c r="R32" s="45">
        <f>'[1]Annx-D (IE)'!AT27</f>
        <v>180</v>
      </c>
      <c r="S32" s="45">
        <f>'[1]Annx-D (IE)'!AR27</f>
        <v>708.61</v>
      </c>
      <c r="T32" s="45">
        <f>ABS('[1]Annx-D (IE)'!AV27)+'[1]Annx-D (IE)'!AU27</f>
        <v>0</v>
      </c>
      <c r="U32" s="45">
        <f>'[1]CENTER SECTOR'!BW29-Q32-'[1]GoHP POWER'!F25</f>
        <v>299.1582846160004</v>
      </c>
      <c r="V32" s="45">
        <f t="shared" si="4"/>
        <v>33.364918909800053</v>
      </c>
      <c r="W32" s="45">
        <f t="shared" si="5"/>
        <v>1117.5804897062003</v>
      </c>
      <c r="X32" s="45">
        <f t="shared" si="6"/>
        <v>136.94540861600041</v>
      </c>
      <c r="Y32" s="45">
        <f t="shared" si="0"/>
        <v>103.5804897062003</v>
      </c>
      <c r="Z32" s="46"/>
      <c r="AA32" s="44"/>
      <c r="AB32" s="44"/>
      <c r="AC32" s="44"/>
      <c r="AD32" s="44"/>
      <c r="AE32" s="44"/>
      <c r="AF32" s="44"/>
      <c r="AG32" s="45">
        <v>69</v>
      </c>
      <c r="AH32" s="45" t="s">
        <v>120</v>
      </c>
      <c r="AI32" s="45">
        <f>'[1]Frm-3 DEMAND'!C80</f>
        <v>1361</v>
      </c>
      <c r="AJ32" s="44">
        <f>'[1]Frm-3 DEMAND'!F80</f>
        <v>0</v>
      </c>
      <c r="AK32" s="45">
        <f t="shared" si="7"/>
        <v>1361</v>
      </c>
      <c r="AL32" s="44">
        <f>'[1]Frm-1 Anticipated Gen.'!T86</f>
        <v>330</v>
      </c>
      <c r="AM32" s="44">
        <f>'[1]Frm-1 Anticipated Gen.'!B86</f>
        <v>120</v>
      </c>
      <c r="AN32" s="45">
        <f>'[1]Frm-1 Anticipated Gen.'!C86</f>
        <v>130</v>
      </c>
      <c r="AO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350.07</v>
      </c>
      <c r="AP32" s="45">
        <f t="shared" si="8"/>
        <v>600.06999999999994</v>
      </c>
      <c r="AQ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284.27852311999999</v>
      </c>
      <c r="AR32" s="45">
        <f>'[1]Frm-4 Shared Projects'!N81</f>
        <v>104.42</v>
      </c>
      <c r="AS32" s="45">
        <f>'[1]Annx-D (IE)'!Q75</f>
        <v>0</v>
      </c>
      <c r="AT32" s="45">
        <f>'[1]Annx-D (IE)'!S75</f>
        <v>0</v>
      </c>
      <c r="AU32" s="45">
        <f>'[1]Annx-D (IE)'!V75</f>
        <v>0</v>
      </c>
      <c r="AV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51.14707688</v>
      </c>
      <c r="AW32" s="45">
        <f>'[1]GoHP POWER'!G73+'[1]GoHP POWER'!H73</f>
        <v>617.99233400000003</v>
      </c>
      <c r="AX32" s="45">
        <f>'[1]Annx-D (IE)'!AT75</f>
        <v>180</v>
      </c>
      <c r="AY32" s="45">
        <f>'[1]Annx-D (IE)'!AR75</f>
        <v>508.61</v>
      </c>
      <c r="AZ32" s="45">
        <f>ABS('[1]Annx-D (IE)'!AV75)+'[1]Annx-D (IE)'!AU75</f>
        <v>0</v>
      </c>
      <c r="BA32" s="45">
        <f>'[1]CENTER SECTOR'!BW77-AW32-'[1]GoHP POWER'!F73</f>
        <v>306.59284761599997</v>
      </c>
      <c r="BB32" s="45">
        <f t="shared" si="9"/>
        <v>379.78292312000008</v>
      </c>
      <c r="BC32" s="45">
        <f t="shared" si="10"/>
        <v>1321.6122584959999</v>
      </c>
      <c r="BD32" s="45">
        <f t="shared" si="11"/>
        <v>340.395181616</v>
      </c>
      <c r="BE32" s="45">
        <f t="shared" si="1"/>
        <v>-39.387741504000132</v>
      </c>
      <c r="BF32" s="46"/>
      <c r="BG32" s="44"/>
      <c r="BH32" s="44"/>
      <c r="BI32" s="44"/>
      <c r="BJ32" s="44"/>
      <c r="BK32" s="44"/>
      <c r="BL32" s="44"/>
    </row>
    <row r="33" spans="1:64" ht="55.2" customHeight="1">
      <c r="A33" s="44">
        <v>22</v>
      </c>
      <c r="B33" s="45" t="s">
        <v>121</v>
      </c>
      <c r="C33" s="45">
        <f>'[1]Frm-3 DEMAND'!C33</f>
        <v>1047</v>
      </c>
      <c r="D33" s="44">
        <f>'[1]Frm-3 DEMAND'!F33</f>
        <v>0</v>
      </c>
      <c r="E33" s="45">
        <f t="shared" si="2"/>
        <v>1047</v>
      </c>
      <c r="F33" s="44">
        <f>'[1]Frm-1 Anticipated Gen.'!T39</f>
        <v>330</v>
      </c>
      <c r="G33" s="44">
        <f>'[1]Frm-1 Anticipated Gen.'!B39</f>
        <v>120</v>
      </c>
      <c r="H33" s="45">
        <f>'[1]Frm-1 Anticipated Gen.'!C39</f>
        <v>130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350.07</v>
      </c>
      <c r="J33" s="45">
        <f t="shared" si="3"/>
        <v>600.06999999999994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281.27459290979999</v>
      </c>
      <c r="L33" s="45">
        <f>'[1]Frm-4 Shared Projects'!N34</f>
        <v>104.42</v>
      </c>
      <c r="M33" s="45">
        <f>'[1]Annx-D (IE)'!Q28</f>
        <v>0</v>
      </c>
      <c r="N33" s="45">
        <f>'[1]Annx-D (IE)'!S28</f>
        <v>0</v>
      </c>
      <c r="O33" s="45">
        <f>'[1]Annx-D (IE)'!V28</f>
        <v>0</v>
      </c>
      <c r="P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50.565081090199996</v>
      </c>
      <c r="Q33" s="45">
        <f>'[1]GoHP POWER'!G26+'[1]GoHP POWER'!H26</f>
        <v>621.977124</v>
      </c>
      <c r="R33" s="45">
        <f>'[1]Annx-D (IE)'!AT28</f>
        <v>180</v>
      </c>
      <c r="S33" s="45">
        <f>'[1]Annx-D (IE)'!AR28</f>
        <v>708.61</v>
      </c>
      <c r="T33" s="45">
        <f>ABS('[1]Annx-D (IE)'!AV28)+'[1]Annx-D (IE)'!AU28</f>
        <v>0</v>
      </c>
      <c r="U33" s="45">
        <f>'[1]CENTER SECTOR'!BW30-Q33-'[1]GoHP POWER'!F26</f>
        <v>297.89627261600026</v>
      </c>
      <c r="V33" s="45">
        <f t="shared" si="4"/>
        <v>66.364918909800053</v>
      </c>
      <c r="W33" s="45">
        <f t="shared" si="5"/>
        <v>1116.3184777062002</v>
      </c>
      <c r="X33" s="45">
        <f t="shared" si="6"/>
        <v>135.68339661600027</v>
      </c>
      <c r="Y33" s="45">
        <f t="shared" si="0"/>
        <v>69.318477706200156</v>
      </c>
      <c r="Z33" s="46"/>
      <c r="AA33" s="44"/>
      <c r="AB33" s="44"/>
      <c r="AC33" s="44"/>
      <c r="AD33" s="44"/>
      <c r="AE33" s="44"/>
      <c r="AF33" s="44"/>
      <c r="AG33" s="45">
        <v>70</v>
      </c>
      <c r="AH33" s="45" t="s">
        <v>122</v>
      </c>
      <c r="AI33" s="45">
        <f>'[1]Frm-3 DEMAND'!C81</f>
        <v>1338</v>
      </c>
      <c r="AJ33" s="44">
        <f>'[1]Frm-3 DEMAND'!F81</f>
        <v>0</v>
      </c>
      <c r="AK33" s="45">
        <f t="shared" si="7"/>
        <v>1338</v>
      </c>
      <c r="AL33" s="44">
        <f>'[1]Frm-1 Anticipated Gen.'!T87</f>
        <v>330</v>
      </c>
      <c r="AM33" s="44">
        <f>'[1]Frm-1 Anticipated Gen.'!B87</f>
        <v>120</v>
      </c>
      <c r="AN33" s="45">
        <f>'[1]Frm-1 Anticipated Gen.'!C87</f>
        <v>130</v>
      </c>
      <c r="AO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350.07</v>
      </c>
      <c r="AP33" s="45">
        <f t="shared" si="8"/>
        <v>600.06999999999994</v>
      </c>
      <c r="AQ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284.27852311999999</v>
      </c>
      <c r="AR33" s="45">
        <f>'[1]Frm-4 Shared Projects'!N82</f>
        <v>104.42</v>
      </c>
      <c r="AS33" s="45">
        <f>'[1]Annx-D (IE)'!Q76</f>
        <v>0</v>
      </c>
      <c r="AT33" s="45">
        <f>'[1]Annx-D (IE)'!S76</f>
        <v>0</v>
      </c>
      <c r="AU33" s="45">
        <f>'[1]Annx-D (IE)'!V76</f>
        <v>0</v>
      </c>
      <c r="AV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51.14707688</v>
      </c>
      <c r="AW33" s="45">
        <f>'[1]GoHP POWER'!G74+'[1]GoHP POWER'!H74</f>
        <v>617.99233400000003</v>
      </c>
      <c r="AX33" s="45">
        <f>'[1]Annx-D (IE)'!AT76</f>
        <v>180</v>
      </c>
      <c r="AY33" s="45">
        <f>'[1]Annx-D (IE)'!AR76</f>
        <v>508.61</v>
      </c>
      <c r="AZ33" s="45">
        <f>ABS('[1]Annx-D (IE)'!AV76)+'[1]Annx-D (IE)'!AU76</f>
        <v>0</v>
      </c>
      <c r="BA33" s="45">
        <f>'[1]CENTER SECTOR'!BW78-AW33-'[1]GoHP POWER'!F74</f>
        <v>304.44284761599988</v>
      </c>
      <c r="BB33" s="45">
        <f t="shared" si="9"/>
        <v>356.78292312000008</v>
      </c>
      <c r="BC33" s="45">
        <f t="shared" si="10"/>
        <v>1319.4622584959998</v>
      </c>
      <c r="BD33" s="45">
        <f t="shared" si="11"/>
        <v>338.24518161599991</v>
      </c>
      <c r="BE33" s="45">
        <f t="shared" si="1"/>
        <v>-18.537741504000223</v>
      </c>
      <c r="BF33" s="46"/>
      <c r="BG33" s="44"/>
      <c r="BH33" s="44"/>
      <c r="BI33" s="44"/>
      <c r="BJ33" s="44"/>
      <c r="BK33" s="44"/>
      <c r="BL33" s="44"/>
    </row>
    <row r="34" spans="1:64" ht="55.2" customHeight="1">
      <c r="A34" s="44">
        <v>23</v>
      </c>
      <c r="B34" s="45" t="s">
        <v>123</v>
      </c>
      <c r="C34" s="45">
        <f>'[1]Frm-3 DEMAND'!C34</f>
        <v>1076</v>
      </c>
      <c r="D34" s="44">
        <f>'[1]Frm-3 DEMAND'!F34</f>
        <v>0</v>
      </c>
      <c r="E34" s="45">
        <f t="shared" si="2"/>
        <v>1076</v>
      </c>
      <c r="F34" s="44">
        <f>'[1]Frm-1 Anticipated Gen.'!T40</f>
        <v>330</v>
      </c>
      <c r="G34" s="44">
        <f>'[1]Frm-1 Anticipated Gen.'!B40</f>
        <v>120</v>
      </c>
      <c r="H34" s="45">
        <f>'[1]Frm-1 Anticipated Gen.'!C40</f>
        <v>130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350.07</v>
      </c>
      <c r="J34" s="45">
        <f t="shared" si="3"/>
        <v>600.06999999999994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289.28549622959997</v>
      </c>
      <c r="L34" s="45">
        <f>'[1]Frm-4 Shared Projects'!N35</f>
        <v>104.42</v>
      </c>
      <c r="M34" s="45">
        <f>'[1]Annx-D (IE)'!Q29</f>
        <v>0</v>
      </c>
      <c r="N34" s="45">
        <f>'[1]Annx-D (IE)'!S29</f>
        <v>0</v>
      </c>
      <c r="O34" s="45">
        <f>'[1]Annx-D (IE)'!V29</f>
        <v>0</v>
      </c>
      <c r="P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52.1171517704</v>
      </c>
      <c r="Q34" s="45">
        <f>'[1]GoHP POWER'!G27+'[1]GoHP POWER'!H27</f>
        <v>621.977124</v>
      </c>
      <c r="R34" s="45">
        <f>'[1]Annx-D (IE)'!AT29</f>
        <v>180</v>
      </c>
      <c r="S34" s="45">
        <f>'[1]Annx-D (IE)'!AR29</f>
        <v>708.61</v>
      </c>
      <c r="T34" s="45">
        <f>ABS('[1]Annx-D (IE)'!AV29)+'[1]Annx-D (IE)'!AU29</f>
        <v>0</v>
      </c>
      <c r="U34" s="45">
        <f>'[1]CENTER SECTOR'!BW31-Q34-'[1]GoHP POWER'!F27</f>
        <v>297.91627261600024</v>
      </c>
      <c r="V34" s="45">
        <f t="shared" si="4"/>
        <v>93.812848229600036</v>
      </c>
      <c r="W34" s="45">
        <f t="shared" si="5"/>
        <v>1117.8905483864</v>
      </c>
      <c r="X34" s="45">
        <f t="shared" si="6"/>
        <v>135.70339661600025</v>
      </c>
      <c r="Y34" s="45">
        <f t="shared" si="0"/>
        <v>41.890548386400042</v>
      </c>
      <c r="Z34" s="46"/>
      <c r="AA34" s="44"/>
      <c r="AB34" s="44"/>
      <c r="AC34" s="44"/>
      <c r="AD34" s="44"/>
      <c r="AE34" s="44"/>
      <c r="AF34" s="44"/>
      <c r="AG34" s="45">
        <v>71</v>
      </c>
      <c r="AH34" s="45" t="s">
        <v>124</v>
      </c>
      <c r="AI34" s="45">
        <f>'[1]Frm-3 DEMAND'!C82</f>
        <v>1323</v>
      </c>
      <c r="AJ34" s="44">
        <f>'[1]Frm-3 DEMAND'!F82</f>
        <v>0</v>
      </c>
      <c r="AK34" s="45">
        <f t="shared" si="7"/>
        <v>1323</v>
      </c>
      <c r="AL34" s="44">
        <f>'[1]Frm-1 Anticipated Gen.'!T88</f>
        <v>330</v>
      </c>
      <c r="AM34" s="44">
        <f>'[1]Frm-1 Anticipated Gen.'!B88</f>
        <v>120</v>
      </c>
      <c r="AN34" s="45">
        <f>'[1]Frm-1 Anticipated Gen.'!C88</f>
        <v>130</v>
      </c>
      <c r="AO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350.07</v>
      </c>
      <c r="AP34" s="45">
        <f t="shared" si="8"/>
        <v>600.06999999999994</v>
      </c>
      <c r="AQ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284.27852311999999</v>
      </c>
      <c r="AR34" s="45">
        <f>'[1]Frm-4 Shared Projects'!N83</f>
        <v>104.42</v>
      </c>
      <c r="AS34" s="45">
        <f>'[1]Annx-D (IE)'!Q77</f>
        <v>0</v>
      </c>
      <c r="AT34" s="45">
        <f>'[1]Annx-D (IE)'!S77</f>
        <v>0</v>
      </c>
      <c r="AU34" s="45">
        <f>'[1]Annx-D (IE)'!V77</f>
        <v>0</v>
      </c>
      <c r="AV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51.14707688</v>
      </c>
      <c r="AW34" s="45">
        <f>'[1]GoHP POWER'!G75+'[1]GoHP POWER'!H75</f>
        <v>621.977124</v>
      </c>
      <c r="AX34" s="45">
        <f>'[1]Annx-D (IE)'!AT77</f>
        <v>180</v>
      </c>
      <c r="AY34" s="45">
        <f>'[1]Annx-D (IE)'!AR77</f>
        <v>508.61</v>
      </c>
      <c r="AZ34" s="45">
        <f>ABS('[1]Annx-D (IE)'!AV77)+'[1]Annx-D (IE)'!AU77</f>
        <v>0</v>
      </c>
      <c r="BA34" s="45">
        <f>'[1]CENTER SECTOR'!BW79-AW34-'[1]GoHP POWER'!F75</f>
        <v>303.52530261600009</v>
      </c>
      <c r="BB34" s="45">
        <f t="shared" si="9"/>
        <v>341.78292312000008</v>
      </c>
      <c r="BC34" s="45">
        <f t="shared" si="10"/>
        <v>1322.529503496</v>
      </c>
      <c r="BD34" s="45">
        <f t="shared" si="11"/>
        <v>341.3124266160001</v>
      </c>
      <c r="BE34" s="45">
        <f t="shared" si="1"/>
        <v>-0.47049650400003884</v>
      </c>
      <c r="BF34" s="46"/>
      <c r="BG34" s="44"/>
      <c r="BH34" s="44"/>
      <c r="BI34" s="44"/>
      <c r="BJ34" s="44"/>
      <c r="BK34" s="44"/>
      <c r="BL34" s="44"/>
    </row>
    <row r="35" spans="1:64" ht="55.2" customHeight="1">
      <c r="A35" s="44">
        <v>24</v>
      </c>
      <c r="B35" s="45" t="s">
        <v>125</v>
      </c>
      <c r="C35" s="45">
        <f>'[1]Frm-3 DEMAND'!C35</f>
        <v>1115</v>
      </c>
      <c r="D35" s="44">
        <f>'[1]Frm-3 DEMAND'!F35</f>
        <v>0</v>
      </c>
      <c r="E35" s="45">
        <f t="shared" si="2"/>
        <v>1115</v>
      </c>
      <c r="F35" s="44">
        <f>'[1]Frm-1 Anticipated Gen.'!T41</f>
        <v>330</v>
      </c>
      <c r="G35" s="44">
        <f>'[1]Frm-1 Anticipated Gen.'!B41</f>
        <v>120</v>
      </c>
      <c r="H35" s="45">
        <f>'[1]Frm-1 Anticipated Gen.'!C41</f>
        <v>130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350.07</v>
      </c>
      <c r="J35" s="45">
        <f t="shared" si="3"/>
        <v>600.06999999999994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289.28549622959997</v>
      </c>
      <c r="L35" s="45">
        <f>'[1]Frm-4 Shared Projects'!N36</f>
        <v>104.42</v>
      </c>
      <c r="M35" s="45">
        <f>'[1]Annx-D (IE)'!Q30</f>
        <v>0</v>
      </c>
      <c r="N35" s="45">
        <f>'[1]Annx-D (IE)'!S30</f>
        <v>0</v>
      </c>
      <c r="O35" s="45">
        <f>'[1]Annx-D (IE)'!V30</f>
        <v>0</v>
      </c>
      <c r="P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52.1171517704</v>
      </c>
      <c r="Q35" s="45">
        <f>'[1]GoHP POWER'!G28+'[1]GoHP POWER'!H28</f>
        <v>621.977124</v>
      </c>
      <c r="R35" s="45">
        <f>'[1]Annx-D (IE)'!AT30</f>
        <v>180</v>
      </c>
      <c r="S35" s="45">
        <f>'[1]Annx-D (IE)'!AR30</f>
        <v>708.61</v>
      </c>
      <c r="T35" s="45">
        <f>ABS('[1]Annx-D (IE)'!AV30)+'[1]Annx-D (IE)'!AU30</f>
        <v>0</v>
      </c>
      <c r="U35" s="45">
        <f>'[1]CENTER SECTOR'!BW32-Q35-'[1]GoHP POWER'!F28</f>
        <v>298.05627261600034</v>
      </c>
      <c r="V35" s="45">
        <f t="shared" si="4"/>
        <v>132.81284822960004</v>
      </c>
      <c r="W35" s="45">
        <f t="shared" si="5"/>
        <v>1118.0305483864001</v>
      </c>
      <c r="X35" s="45">
        <f t="shared" si="6"/>
        <v>135.84339661600035</v>
      </c>
      <c r="Y35" s="45">
        <f t="shared" si="0"/>
        <v>3.0305483864001417</v>
      </c>
      <c r="Z35" s="46"/>
      <c r="AA35" s="44"/>
      <c r="AB35" s="44"/>
      <c r="AC35" s="44"/>
      <c r="AD35" s="44"/>
      <c r="AE35" s="44"/>
      <c r="AF35" s="44"/>
      <c r="AG35" s="45">
        <v>72</v>
      </c>
      <c r="AH35" s="45" t="s">
        <v>126</v>
      </c>
      <c r="AI35" s="45">
        <f>'[1]Frm-3 DEMAND'!C83</f>
        <v>1306</v>
      </c>
      <c r="AJ35" s="44">
        <f>'[1]Frm-3 DEMAND'!F83</f>
        <v>0</v>
      </c>
      <c r="AK35" s="45">
        <f t="shared" si="7"/>
        <v>1306</v>
      </c>
      <c r="AL35" s="44">
        <f>'[1]Frm-1 Anticipated Gen.'!T89</f>
        <v>330</v>
      </c>
      <c r="AM35" s="44">
        <f>'[1]Frm-1 Anticipated Gen.'!B89</f>
        <v>120</v>
      </c>
      <c r="AN35" s="45">
        <f>'[1]Frm-1 Anticipated Gen.'!C89</f>
        <v>130</v>
      </c>
      <c r="AO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350.07</v>
      </c>
      <c r="AP35" s="45">
        <f t="shared" si="8"/>
        <v>600.06999999999994</v>
      </c>
      <c r="AQ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284.27852311999999</v>
      </c>
      <c r="AR35" s="45">
        <f>'[1]Frm-4 Shared Projects'!N84</f>
        <v>104.42</v>
      </c>
      <c r="AS35" s="45">
        <f>'[1]Annx-D (IE)'!Q78</f>
        <v>0</v>
      </c>
      <c r="AT35" s="45">
        <f>'[1]Annx-D (IE)'!S78</f>
        <v>0</v>
      </c>
      <c r="AU35" s="45">
        <f>'[1]Annx-D (IE)'!V78</f>
        <v>0</v>
      </c>
      <c r="AV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51.14707688</v>
      </c>
      <c r="AW35" s="45">
        <f>'[1]GoHP POWER'!G76+'[1]GoHP POWER'!H76</f>
        <v>621.977124</v>
      </c>
      <c r="AX35" s="45">
        <f>'[1]Annx-D (IE)'!AT78</f>
        <v>180</v>
      </c>
      <c r="AY35" s="45">
        <f>'[1]Annx-D (IE)'!AR78</f>
        <v>508.61</v>
      </c>
      <c r="AZ35" s="45">
        <f>ABS('[1]Annx-D (IE)'!AV78)+'[1]Annx-D (IE)'!AU78</f>
        <v>0</v>
      </c>
      <c r="BA35" s="45">
        <f>'[1]CENTER SECTOR'!BW80-AW35-'[1]GoHP POWER'!F76</f>
        <v>302.35530261600002</v>
      </c>
      <c r="BB35" s="45">
        <f t="shared" si="9"/>
        <v>324.78292312000008</v>
      </c>
      <c r="BC35" s="45">
        <f t="shared" si="10"/>
        <v>1321.3595034959999</v>
      </c>
      <c r="BD35" s="45">
        <f t="shared" si="11"/>
        <v>340.14242661600002</v>
      </c>
      <c r="BE35" s="45">
        <f t="shared" si="1"/>
        <v>15.359503495999888</v>
      </c>
      <c r="BF35" s="46"/>
      <c r="BG35" s="44"/>
      <c r="BH35" s="44"/>
      <c r="BI35" s="44"/>
      <c r="BJ35" s="44"/>
      <c r="BK35" s="44"/>
      <c r="BL35" s="44"/>
    </row>
    <row r="36" spans="1:64" ht="55.2" customHeight="1">
      <c r="A36" s="44">
        <v>25</v>
      </c>
      <c r="B36" s="45" t="s">
        <v>127</v>
      </c>
      <c r="C36" s="45">
        <f>'[1]Frm-3 DEMAND'!C36</f>
        <v>1144</v>
      </c>
      <c r="D36" s="44">
        <f>'[1]Frm-3 DEMAND'!F36</f>
        <v>0</v>
      </c>
      <c r="E36" s="45">
        <f t="shared" si="2"/>
        <v>1144</v>
      </c>
      <c r="F36" s="44">
        <f>'[1]Frm-1 Anticipated Gen.'!T42</f>
        <v>330</v>
      </c>
      <c r="G36" s="44">
        <f>'[1]Frm-1 Anticipated Gen.'!B42</f>
        <v>120</v>
      </c>
      <c r="H36" s="45">
        <f>'[1]Frm-1 Anticipated Gen.'!C50</f>
        <v>130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354.07</v>
      </c>
      <c r="J36" s="45">
        <f t="shared" si="3"/>
        <v>604.06999999999994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289.28549622959997</v>
      </c>
      <c r="L36" s="45">
        <f>'[1]Frm-4 Shared Projects'!N37</f>
        <v>104.42</v>
      </c>
      <c r="M36" s="45">
        <f>'[1]Annx-D (IE)'!Q31</f>
        <v>0</v>
      </c>
      <c r="N36" s="45">
        <f>'[1]Annx-D (IE)'!S31</f>
        <v>0</v>
      </c>
      <c r="O36" s="45">
        <f>'[1]Annx-D (IE)'!V31</f>
        <v>0</v>
      </c>
      <c r="P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52.1171517704</v>
      </c>
      <c r="Q36" s="45">
        <f>'[1]GoHP POWER'!G29+'[1]GoHP POWER'!H29</f>
        <v>621.977124</v>
      </c>
      <c r="R36" s="45">
        <f>'[1]Annx-D (IE)'!AT31</f>
        <v>180</v>
      </c>
      <c r="S36" s="45">
        <f>'[1]Annx-D (IE)'!AR31</f>
        <v>508.61</v>
      </c>
      <c r="T36" s="45">
        <f>ABS('[1]Annx-D (IE)'!AV31)+'[1]Annx-D (IE)'!AU31</f>
        <v>0</v>
      </c>
      <c r="U36" s="45">
        <f>'[1]CENTER SECTOR'!BW33-Q36-'[1]GoHP POWER'!F29</f>
        <v>306.56193561600026</v>
      </c>
      <c r="V36" s="45">
        <f t="shared" si="4"/>
        <v>157.81284822960004</v>
      </c>
      <c r="W36" s="45">
        <f t="shared" si="5"/>
        <v>1330.5362113864003</v>
      </c>
      <c r="X36" s="45">
        <f t="shared" si="6"/>
        <v>344.34905961600026</v>
      </c>
      <c r="Y36" s="45">
        <f t="shared" si="0"/>
        <v>186.53621138640028</v>
      </c>
      <c r="Z36" s="46"/>
      <c r="AA36" s="44"/>
      <c r="AB36" s="44"/>
      <c r="AC36" s="44"/>
      <c r="AD36" s="44"/>
      <c r="AE36" s="44"/>
      <c r="AF36" s="44"/>
      <c r="AG36" s="45">
        <v>73</v>
      </c>
      <c r="AH36" s="45" t="s">
        <v>128</v>
      </c>
      <c r="AI36" s="45">
        <f>'[1]Frm-3 DEMAND'!C84</f>
        <v>1289</v>
      </c>
      <c r="AJ36" s="44">
        <f>'[1]Frm-3 DEMAND'!F84</f>
        <v>0</v>
      </c>
      <c r="AK36" s="45">
        <f t="shared" si="7"/>
        <v>1289</v>
      </c>
      <c r="AL36" s="44">
        <f>'[1]Frm-1 Anticipated Gen.'!T90</f>
        <v>330</v>
      </c>
      <c r="AM36" s="44">
        <f>'[1]Frm-1 Anticipated Gen.'!B90</f>
        <v>120</v>
      </c>
      <c r="AN36" s="45">
        <f>'[1]Frm-1 Anticipated Gen.'!C90</f>
        <v>130</v>
      </c>
      <c r="AO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354.07</v>
      </c>
      <c r="AP36" s="45">
        <f t="shared" si="8"/>
        <v>604.06999999999994</v>
      </c>
      <c r="AQ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287.28326924999999</v>
      </c>
      <c r="AR36" s="45">
        <f>'[1]Frm-4 Shared Projects'!N85</f>
        <v>104.42</v>
      </c>
      <c r="AS36" s="45">
        <f>'[1]Annx-D (IE)'!Q79</f>
        <v>0</v>
      </c>
      <c r="AT36" s="45">
        <f>'[1]Annx-D (IE)'!S79</f>
        <v>0</v>
      </c>
      <c r="AU36" s="45">
        <f>'[1]Annx-D (IE)'!V79</f>
        <v>0</v>
      </c>
      <c r="AV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51.729230749999999</v>
      </c>
      <c r="AW36" s="45">
        <f>'[1]GoHP POWER'!G77+'[1]GoHP POWER'!H77</f>
        <v>621.977124</v>
      </c>
      <c r="AX36" s="45">
        <f>'[1]Annx-D (IE)'!AT79</f>
        <v>180</v>
      </c>
      <c r="AY36" s="45">
        <f>'[1]Annx-D (IE)'!AR79</f>
        <v>508.61</v>
      </c>
      <c r="AZ36" s="45">
        <f>ABS('[1]Annx-D (IE)'!AV79)+'[1]Annx-D (IE)'!AU79</f>
        <v>0</v>
      </c>
      <c r="BA36" s="45">
        <f>'[1]CENTER SECTOR'!BW81-AW36-'[1]GoHP POWER'!F77</f>
        <v>301.50962961599998</v>
      </c>
      <c r="BB36" s="45">
        <f t="shared" si="9"/>
        <v>303.20076925000012</v>
      </c>
      <c r="BC36" s="45">
        <f t="shared" si="10"/>
        <v>1325.0959843659998</v>
      </c>
      <c r="BD36" s="45">
        <f t="shared" si="11"/>
        <v>339.29675361599999</v>
      </c>
      <c r="BE36" s="45">
        <f t="shared" si="1"/>
        <v>36.095984365999811</v>
      </c>
      <c r="BF36" s="46"/>
      <c r="BG36" s="44"/>
      <c r="BH36" s="44"/>
      <c r="BI36" s="44"/>
      <c r="BJ36" s="44"/>
      <c r="BK36" s="44"/>
      <c r="BL36" s="44"/>
    </row>
    <row r="37" spans="1:64" ht="55.2" customHeight="1">
      <c r="A37" s="44">
        <v>26</v>
      </c>
      <c r="B37" s="45" t="s">
        <v>129</v>
      </c>
      <c r="C37" s="45">
        <f>'[1]Frm-3 DEMAND'!C37</f>
        <v>1168</v>
      </c>
      <c r="D37" s="44">
        <f>'[1]Frm-3 DEMAND'!F37</f>
        <v>0</v>
      </c>
      <c r="E37" s="45">
        <f t="shared" si="2"/>
        <v>1168</v>
      </c>
      <c r="F37" s="44">
        <f>'[1]Frm-1 Anticipated Gen.'!T43</f>
        <v>330</v>
      </c>
      <c r="G37" s="44">
        <f>'[1]Frm-1 Anticipated Gen.'!B43</f>
        <v>120</v>
      </c>
      <c r="H37" s="45">
        <f>'[1]Frm-1 Anticipated Gen.'!C43</f>
        <v>130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354.07</v>
      </c>
      <c r="J37" s="45">
        <f t="shared" si="3"/>
        <v>604.06999999999994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289.28549622959997</v>
      </c>
      <c r="L37" s="45">
        <f>'[1]Frm-4 Shared Projects'!N38</f>
        <v>104.42</v>
      </c>
      <c r="M37" s="45">
        <f>'[1]Annx-D (IE)'!Q32</f>
        <v>0</v>
      </c>
      <c r="N37" s="45">
        <f>'[1]Annx-D (IE)'!S32</f>
        <v>0</v>
      </c>
      <c r="O37" s="45">
        <f>'[1]Annx-D (IE)'!V32</f>
        <v>0</v>
      </c>
      <c r="P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52.1171517704</v>
      </c>
      <c r="Q37" s="45">
        <f>'[1]GoHP POWER'!G30+'[1]GoHP POWER'!H30</f>
        <v>621.977124</v>
      </c>
      <c r="R37" s="45">
        <f>'[1]Annx-D (IE)'!AT32</f>
        <v>180</v>
      </c>
      <c r="S37" s="45">
        <f>'[1]Annx-D (IE)'!AR32</f>
        <v>508.61</v>
      </c>
      <c r="T37" s="45">
        <f>ABS('[1]Annx-D (IE)'!AV32)+'[1]Annx-D (IE)'!AU32</f>
        <v>0</v>
      </c>
      <c r="U37" s="45">
        <f>'[1]CENTER SECTOR'!BW34-Q37-'[1]GoHP POWER'!F30</f>
        <v>307.13193561600019</v>
      </c>
      <c r="V37" s="45">
        <f t="shared" si="4"/>
        <v>181.81284822960004</v>
      </c>
      <c r="W37" s="45">
        <f t="shared" si="5"/>
        <v>1331.1062113864</v>
      </c>
      <c r="X37" s="45">
        <f t="shared" si="6"/>
        <v>344.9190596160002</v>
      </c>
      <c r="Y37" s="45">
        <f t="shared" si="0"/>
        <v>163.10621138639999</v>
      </c>
      <c r="Z37" s="46"/>
      <c r="AA37" s="44"/>
      <c r="AB37" s="44"/>
      <c r="AC37" s="44"/>
      <c r="AD37" s="44"/>
      <c r="AE37" s="44"/>
      <c r="AF37" s="44"/>
      <c r="AG37" s="45">
        <v>74</v>
      </c>
      <c r="AH37" s="45" t="s">
        <v>130</v>
      </c>
      <c r="AI37" s="45">
        <f>'[1]Frm-3 DEMAND'!C85</f>
        <v>1257</v>
      </c>
      <c r="AJ37" s="44">
        <f>'[1]Frm-3 DEMAND'!F85</f>
        <v>0</v>
      </c>
      <c r="AK37" s="45">
        <f t="shared" si="7"/>
        <v>1257</v>
      </c>
      <c r="AL37" s="44">
        <f>'[1]Frm-1 Anticipated Gen.'!T91</f>
        <v>330</v>
      </c>
      <c r="AM37" s="44">
        <f>'[1]Frm-1 Anticipated Gen.'!B91</f>
        <v>120</v>
      </c>
      <c r="AN37" s="45">
        <f>'[1]Frm-1 Anticipated Gen.'!C91</f>
        <v>130</v>
      </c>
      <c r="AO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354.07</v>
      </c>
      <c r="AP37" s="45">
        <f t="shared" si="8"/>
        <v>604.06999999999994</v>
      </c>
      <c r="AQ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287.28326924999999</v>
      </c>
      <c r="AR37" s="45">
        <f>'[1]Frm-4 Shared Projects'!N86</f>
        <v>104.42</v>
      </c>
      <c r="AS37" s="45">
        <f>'[1]Annx-D (IE)'!Q80</f>
        <v>0</v>
      </c>
      <c r="AT37" s="45">
        <f>'[1]Annx-D (IE)'!S80</f>
        <v>0</v>
      </c>
      <c r="AU37" s="45">
        <f>'[1]Annx-D (IE)'!V80</f>
        <v>0</v>
      </c>
      <c r="AV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51.729230749999999</v>
      </c>
      <c r="AW37" s="45">
        <f>'[1]GoHP POWER'!G78+'[1]GoHP POWER'!H78</f>
        <v>621.977124</v>
      </c>
      <c r="AX37" s="45">
        <f>'[1]Annx-D (IE)'!AT80</f>
        <v>180</v>
      </c>
      <c r="AY37" s="45">
        <f>'[1]Annx-D (IE)'!AR80</f>
        <v>508.61</v>
      </c>
      <c r="AZ37" s="45">
        <f>ABS('[1]Annx-D (IE)'!AV80)+'[1]Annx-D (IE)'!AU80</f>
        <v>0</v>
      </c>
      <c r="BA37" s="45">
        <f>'[1]CENTER SECTOR'!BW82-AW37-'[1]GoHP POWER'!F78</f>
        <v>301.77834261600015</v>
      </c>
      <c r="BB37" s="45">
        <f t="shared" si="9"/>
        <v>271.20076925000012</v>
      </c>
      <c r="BC37" s="45">
        <f t="shared" si="10"/>
        <v>1325.3646973660002</v>
      </c>
      <c r="BD37" s="45">
        <f t="shared" si="11"/>
        <v>339.56546661600015</v>
      </c>
      <c r="BE37" s="45">
        <f t="shared" si="1"/>
        <v>68.3646973660002</v>
      </c>
      <c r="BF37" s="46"/>
      <c r="BG37" s="44"/>
      <c r="BH37" s="44"/>
      <c r="BI37" s="44"/>
      <c r="BJ37" s="44"/>
      <c r="BK37" s="44"/>
      <c r="BL37" s="44"/>
    </row>
    <row r="38" spans="1:64" ht="55.2" customHeight="1">
      <c r="A38" s="44">
        <v>27</v>
      </c>
      <c r="B38" s="45" t="s">
        <v>131</v>
      </c>
      <c r="C38" s="45">
        <f>'[1]Frm-3 DEMAND'!C38</f>
        <v>1207</v>
      </c>
      <c r="D38" s="44">
        <f>'[1]Frm-3 DEMAND'!F38</f>
        <v>0</v>
      </c>
      <c r="E38" s="45">
        <f t="shared" si="2"/>
        <v>1207</v>
      </c>
      <c r="F38" s="44">
        <f>'[1]Frm-1 Anticipated Gen.'!T44</f>
        <v>330</v>
      </c>
      <c r="G38" s="44">
        <f>'[1]Frm-1 Anticipated Gen.'!B44</f>
        <v>120</v>
      </c>
      <c r="H38" s="45">
        <f>'[1]Frm-1 Anticipated Gen.'!C44</f>
        <v>130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354.07</v>
      </c>
      <c r="J38" s="45">
        <f t="shared" si="3"/>
        <v>604.06999999999994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284.27852311999999</v>
      </c>
      <c r="L38" s="45">
        <f>'[1]Frm-4 Shared Projects'!N39</f>
        <v>104.42</v>
      </c>
      <c r="M38" s="45">
        <f>'[1]Annx-D (IE)'!Q33</f>
        <v>0</v>
      </c>
      <c r="N38" s="45">
        <f>'[1]Annx-D (IE)'!S33</f>
        <v>0</v>
      </c>
      <c r="O38" s="45">
        <f>'[1]Annx-D (IE)'!V33</f>
        <v>0</v>
      </c>
      <c r="P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51.14707688</v>
      </c>
      <c r="Q38" s="45">
        <f>'[1]GoHP POWER'!G31+'[1]GoHP POWER'!H31</f>
        <v>621.977124</v>
      </c>
      <c r="R38" s="45">
        <f>'[1]Annx-D (IE)'!AT33</f>
        <v>180</v>
      </c>
      <c r="S38" s="45">
        <f>'[1]Annx-D (IE)'!AR33</f>
        <v>508.61</v>
      </c>
      <c r="T38" s="45">
        <f>ABS('[1]Annx-D (IE)'!AV33)+'[1]Annx-D (IE)'!AU33</f>
        <v>0</v>
      </c>
      <c r="U38" s="45">
        <f>'[1]CENTER SECTOR'!BW35-Q38-'[1]GoHP POWER'!F31</f>
        <v>309.56193561600026</v>
      </c>
      <c r="V38" s="45">
        <f t="shared" si="4"/>
        <v>221.78292312000008</v>
      </c>
      <c r="W38" s="45">
        <f t="shared" si="5"/>
        <v>1332.5661364960001</v>
      </c>
      <c r="X38" s="45">
        <f t="shared" si="6"/>
        <v>347.34905961600026</v>
      </c>
      <c r="Y38" s="45">
        <f t="shared" si="0"/>
        <v>125.56613649600013</v>
      </c>
      <c r="Z38" s="46"/>
      <c r="AA38" s="44"/>
      <c r="AB38" s="44"/>
      <c r="AC38" s="44"/>
      <c r="AD38" s="44"/>
      <c r="AE38" s="44"/>
      <c r="AF38" s="44"/>
      <c r="AG38" s="45">
        <v>75</v>
      </c>
      <c r="AH38" s="45" t="s">
        <v>132</v>
      </c>
      <c r="AI38" s="45">
        <f>'[1]Frm-3 DEMAND'!C86</f>
        <v>1226</v>
      </c>
      <c r="AJ38" s="44">
        <f>'[1]Frm-3 DEMAND'!F86</f>
        <v>0</v>
      </c>
      <c r="AK38" s="45">
        <f t="shared" si="7"/>
        <v>1226</v>
      </c>
      <c r="AL38" s="44">
        <f>'[1]Frm-1 Anticipated Gen.'!T92</f>
        <v>330</v>
      </c>
      <c r="AM38" s="44">
        <f>'[1]Frm-1 Anticipated Gen.'!B92</f>
        <v>120</v>
      </c>
      <c r="AN38" s="45">
        <f>'[1]Frm-1 Anticipated Gen.'!C92</f>
        <v>130</v>
      </c>
      <c r="AO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354.07</v>
      </c>
      <c r="AP38" s="45">
        <f t="shared" si="8"/>
        <v>604.06999999999994</v>
      </c>
      <c r="AQ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287.28326924999999</v>
      </c>
      <c r="AR38" s="45">
        <f>'[1]Frm-4 Shared Projects'!N87</f>
        <v>104.42</v>
      </c>
      <c r="AS38" s="45">
        <f>'[1]Annx-D (IE)'!Q81</f>
        <v>0</v>
      </c>
      <c r="AT38" s="45">
        <f>'[1]Annx-D (IE)'!S81</f>
        <v>0</v>
      </c>
      <c r="AU38" s="45">
        <f>'[1]Annx-D (IE)'!V81</f>
        <v>0</v>
      </c>
      <c r="AV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51.729230749999999</v>
      </c>
      <c r="AW38" s="45">
        <f>'[1]GoHP POWER'!G79+'[1]GoHP POWER'!H79</f>
        <v>621.977124</v>
      </c>
      <c r="AX38" s="45">
        <f>'[1]Annx-D (IE)'!AT81</f>
        <v>180</v>
      </c>
      <c r="AY38" s="45">
        <f>'[1]Annx-D (IE)'!AR81</f>
        <v>508.61</v>
      </c>
      <c r="AZ38" s="45">
        <f>ABS('[1]Annx-D (IE)'!AV81)+'[1]Annx-D (IE)'!AU81</f>
        <v>0</v>
      </c>
      <c r="BA38" s="45">
        <f>'[1]CENTER SECTOR'!BW83-AW38-'[1]GoHP POWER'!F79</f>
        <v>306.97668561599994</v>
      </c>
      <c r="BB38" s="45">
        <f t="shared" si="9"/>
        <v>240.20076925000012</v>
      </c>
      <c r="BC38" s="45">
        <f t="shared" si="10"/>
        <v>1330.5630403659998</v>
      </c>
      <c r="BD38" s="45">
        <f t="shared" si="11"/>
        <v>344.76380961599995</v>
      </c>
      <c r="BE38" s="45">
        <f t="shared" si="1"/>
        <v>104.56304036599977</v>
      </c>
      <c r="BF38" s="46"/>
      <c r="BG38" s="44"/>
      <c r="BH38" s="44"/>
      <c r="BI38" s="44"/>
      <c r="BJ38" s="44"/>
      <c r="BK38" s="44"/>
      <c r="BL38" s="44"/>
    </row>
    <row r="39" spans="1:64" ht="55.2" customHeight="1">
      <c r="A39" s="44">
        <v>28</v>
      </c>
      <c r="B39" s="45" t="s">
        <v>133</v>
      </c>
      <c r="C39" s="45">
        <f>'[1]Frm-3 DEMAND'!C39</f>
        <v>1238</v>
      </c>
      <c r="D39" s="44">
        <f>'[1]Frm-3 DEMAND'!F39</f>
        <v>0</v>
      </c>
      <c r="E39" s="45">
        <f t="shared" si="2"/>
        <v>1238</v>
      </c>
      <c r="F39" s="44">
        <f>'[1]Frm-1 Anticipated Gen.'!T45</f>
        <v>330</v>
      </c>
      <c r="G39" s="44">
        <f>'[1]Frm-1 Anticipated Gen.'!B45</f>
        <v>120</v>
      </c>
      <c r="H39" s="45">
        <f>'[1]Frm-1 Anticipated Gen.'!C45</f>
        <v>130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354.07</v>
      </c>
      <c r="J39" s="45">
        <f t="shared" si="3"/>
        <v>604.06999999999994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284.27852311999999</v>
      </c>
      <c r="L39" s="45">
        <f>'[1]Frm-4 Shared Projects'!N40</f>
        <v>104.42</v>
      </c>
      <c r="M39" s="45">
        <f>'[1]Annx-D (IE)'!Q34</f>
        <v>0</v>
      </c>
      <c r="N39" s="45">
        <f>'[1]Annx-D (IE)'!S34</f>
        <v>0</v>
      </c>
      <c r="O39" s="45">
        <f>'[1]Annx-D (IE)'!V34</f>
        <v>0</v>
      </c>
      <c r="P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51.14707688</v>
      </c>
      <c r="Q39" s="45">
        <f>'[1]GoHP POWER'!G32+'[1]GoHP POWER'!H32</f>
        <v>621.977124</v>
      </c>
      <c r="R39" s="45">
        <f>'[1]Annx-D (IE)'!AT34</f>
        <v>180</v>
      </c>
      <c r="S39" s="45">
        <f>'[1]Annx-D (IE)'!AR34</f>
        <v>508.61</v>
      </c>
      <c r="T39" s="45">
        <f>ABS('[1]Annx-D (IE)'!AV34)+'[1]Annx-D (IE)'!AU34</f>
        <v>0</v>
      </c>
      <c r="U39" s="45">
        <f>'[1]CENTER SECTOR'!BW36-Q39-'[1]GoHP POWER'!F32</f>
        <v>311.57962061600028</v>
      </c>
      <c r="V39" s="45">
        <f t="shared" si="4"/>
        <v>252.78292312000008</v>
      </c>
      <c r="W39" s="45">
        <f t="shared" si="5"/>
        <v>1334.5838214960004</v>
      </c>
      <c r="X39" s="45">
        <f t="shared" si="6"/>
        <v>349.36674461600029</v>
      </c>
      <c r="Y39" s="45">
        <f t="shared" si="0"/>
        <v>96.583821496000382</v>
      </c>
      <c r="Z39" s="46"/>
      <c r="AA39" s="44"/>
      <c r="AB39" s="44"/>
      <c r="AC39" s="44"/>
      <c r="AD39" s="44"/>
      <c r="AE39" s="44"/>
      <c r="AF39" s="44"/>
      <c r="AG39" s="45">
        <v>76</v>
      </c>
      <c r="AH39" s="45" t="s">
        <v>134</v>
      </c>
      <c r="AI39" s="45">
        <f>'[1]Frm-3 DEMAND'!C87</f>
        <v>1207</v>
      </c>
      <c r="AJ39" s="44">
        <f>'[1]Frm-3 DEMAND'!F87</f>
        <v>0</v>
      </c>
      <c r="AK39" s="45">
        <f t="shared" si="7"/>
        <v>1207</v>
      </c>
      <c r="AL39" s="44">
        <f>'[1]Frm-1 Anticipated Gen.'!T93</f>
        <v>330</v>
      </c>
      <c r="AM39" s="44">
        <f>'[1]Frm-1 Anticipated Gen.'!B93</f>
        <v>120</v>
      </c>
      <c r="AN39" s="45">
        <f>'[1]Frm-1 Anticipated Gen.'!C93</f>
        <v>130</v>
      </c>
      <c r="AO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354.07</v>
      </c>
      <c r="AP39" s="45">
        <f t="shared" si="8"/>
        <v>604.06999999999994</v>
      </c>
      <c r="AQ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287.28326924999999</v>
      </c>
      <c r="AR39" s="45">
        <f>'[1]Frm-4 Shared Projects'!N88</f>
        <v>104.42</v>
      </c>
      <c r="AS39" s="45">
        <f>'[1]Annx-D (IE)'!Q82</f>
        <v>0</v>
      </c>
      <c r="AT39" s="45">
        <f>'[1]Annx-D (IE)'!S82</f>
        <v>0</v>
      </c>
      <c r="AU39" s="45">
        <f>'[1]Annx-D (IE)'!V82</f>
        <v>0</v>
      </c>
      <c r="AV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51.729230749999999</v>
      </c>
      <c r="AW39" s="45">
        <f>'[1]GoHP POWER'!G80+'[1]GoHP POWER'!H80</f>
        <v>621.977124</v>
      </c>
      <c r="AX39" s="45">
        <f>'[1]Annx-D (IE)'!AT82</f>
        <v>180</v>
      </c>
      <c r="AY39" s="45">
        <f>'[1]Annx-D (IE)'!AR82</f>
        <v>508.61</v>
      </c>
      <c r="AZ39" s="45">
        <f>ABS('[1]Annx-D (IE)'!AV82)+'[1]Annx-D (IE)'!AU82</f>
        <v>0</v>
      </c>
      <c r="BA39" s="45">
        <f>'[1]CENTER SECTOR'!BW84-AW39-'[1]GoHP POWER'!F80</f>
        <v>314.01234361599995</v>
      </c>
      <c r="BB39" s="45">
        <f t="shared" si="9"/>
        <v>221.20076925000012</v>
      </c>
      <c r="BC39" s="45">
        <f t="shared" si="10"/>
        <v>1337.598698366</v>
      </c>
      <c r="BD39" s="45">
        <f t="shared" si="11"/>
        <v>351.79946761599996</v>
      </c>
      <c r="BE39" s="45">
        <f t="shared" si="1"/>
        <v>130.59869836600001</v>
      </c>
      <c r="BF39" s="46"/>
      <c r="BG39" s="44"/>
      <c r="BH39" s="44"/>
      <c r="BI39" s="44"/>
      <c r="BJ39" s="44"/>
      <c r="BK39" s="44"/>
      <c r="BL39" s="44"/>
    </row>
    <row r="40" spans="1:64" ht="55.2" customHeight="1">
      <c r="A40" s="44">
        <v>29</v>
      </c>
      <c r="B40" s="45" t="s">
        <v>135</v>
      </c>
      <c r="C40" s="45">
        <f>'[1]Frm-3 DEMAND'!C40</f>
        <v>1260</v>
      </c>
      <c r="D40" s="44">
        <f>'[1]Frm-3 DEMAND'!F40</f>
        <v>0</v>
      </c>
      <c r="E40" s="45">
        <f t="shared" si="2"/>
        <v>1260</v>
      </c>
      <c r="F40" s="44">
        <f>'[1]Frm-1 Anticipated Gen.'!T46</f>
        <v>330</v>
      </c>
      <c r="G40" s="44">
        <f>'[1]Frm-1 Anticipated Gen.'!B46</f>
        <v>120</v>
      </c>
      <c r="H40" s="45">
        <f>'[1]Frm-1 Anticipated Gen.'!C46</f>
        <v>130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354.07</v>
      </c>
      <c r="J40" s="45">
        <f t="shared" si="3"/>
        <v>604.06999999999994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284.27852311999999</v>
      </c>
      <c r="L40" s="45">
        <f>'[1]Frm-4 Shared Projects'!N41</f>
        <v>104.42</v>
      </c>
      <c r="M40" s="45">
        <f>'[1]Annx-D (IE)'!Q35</f>
        <v>0</v>
      </c>
      <c r="N40" s="45">
        <f>'[1]Annx-D (IE)'!S35</f>
        <v>0</v>
      </c>
      <c r="O40" s="45">
        <f>'[1]Annx-D (IE)'!V35</f>
        <v>0</v>
      </c>
      <c r="P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51.14707688</v>
      </c>
      <c r="Q40" s="45">
        <f>'[1]GoHP POWER'!G33+'[1]GoHP POWER'!H33</f>
        <v>621.977124</v>
      </c>
      <c r="R40" s="45">
        <f>'[1]Annx-D (IE)'!AT35</f>
        <v>180</v>
      </c>
      <c r="S40" s="45">
        <f>'[1]Annx-D (IE)'!AR35</f>
        <v>508.61</v>
      </c>
      <c r="T40" s="45">
        <f>ABS('[1]Annx-D (IE)'!AV35)+'[1]Annx-D (IE)'!AU35</f>
        <v>0</v>
      </c>
      <c r="U40" s="45">
        <f>'[1]CENTER SECTOR'!BW37-Q40-'[1]GoHP POWER'!F33</f>
        <v>320.10729361600033</v>
      </c>
      <c r="V40" s="45">
        <f t="shared" si="4"/>
        <v>274.78292312000008</v>
      </c>
      <c r="W40" s="45">
        <f t="shared" si="5"/>
        <v>1343.1114944960004</v>
      </c>
      <c r="X40" s="45">
        <f t="shared" si="6"/>
        <v>357.89441761600034</v>
      </c>
      <c r="Y40" s="45">
        <f t="shared" si="0"/>
        <v>83.111494496000432</v>
      </c>
      <c r="Z40" s="46"/>
      <c r="AA40" s="44"/>
      <c r="AB40" s="44"/>
      <c r="AC40" s="44"/>
      <c r="AD40" s="44"/>
      <c r="AE40" s="44"/>
      <c r="AF40" s="44"/>
      <c r="AG40" s="45">
        <v>77</v>
      </c>
      <c r="AH40" s="45" t="s">
        <v>136</v>
      </c>
      <c r="AI40" s="45">
        <f>'[1]Frm-3 DEMAND'!C88</f>
        <v>1192</v>
      </c>
      <c r="AJ40" s="44">
        <f>'[1]Frm-3 DEMAND'!F88</f>
        <v>0</v>
      </c>
      <c r="AK40" s="45">
        <f t="shared" si="7"/>
        <v>1192</v>
      </c>
      <c r="AL40" s="44">
        <f>'[1]Frm-1 Anticipated Gen.'!T94</f>
        <v>330</v>
      </c>
      <c r="AM40" s="44">
        <f>'[1]Frm-1 Anticipated Gen.'!B94</f>
        <v>120</v>
      </c>
      <c r="AN40" s="45">
        <f>'[1]Frm-1 Anticipated Gen.'!C94</f>
        <v>130</v>
      </c>
      <c r="AO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354.07</v>
      </c>
      <c r="AP40" s="45">
        <f t="shared" si="8"/>
        <v>604.06999999999994</v>
      </c>
      <c r="AQ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287.28326924999999</v>
      </c>
      <c r="AR40" s="45">
        <f>'[1]Frm-4 Shared Projects'!N89</f>
        <v>104.42</v>
      </c>
      <c r="AS40" s="45">
        <f>'[1]Annx-D (IE)'!Q83</f>
        <v>0</v>
      </c>
      <c r="AT40" s="45">
        <f>'[1]Annx-D (IE)'!S83</f>
        <v>0</v>
      </c>
      <c r="AU40" s="45">
        <f>'[1]Annx-D (IE)'!V83</f>
        <v>0</v>
      </c>
      <c r="AV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51.729230749999999</v>
      </c>
      <c r="AW40" s="45">
        <f>'[1]GoHP POWER'!G81+'[1]GoHP POWER'!H81</f>
        <v>621.977124</v>
      </c>
      <c r="AX40" s="45">
        <f>'[1]Annx-D (IE)'!AT83</f>
        <v>180</v>
      </c>
      <c r="AY40" s="45">
        <f>'[1]Annx-D (IE)'!AR83</f>
        <v>508.61</v>
      </c>
      <c r="AZ40" s="45">
        <f>ABS('[1]Annx-D (IE)'!AV83)+'[1]Annx-D (IE)'!AU83</f>
        <v>0</v>
      </c>
      <c r="BA40" s="45">
        <f>'[1]CENTER SECTOR'!BW85-AW40-'[1]GoHP POWER'!F81</f>
        <v>323.63491761599994</v>
      </c>
      <c r="BB40" s="45">
        <f t="shared" si="9"/>
        <v>206.20076925000012</v>
      </c>
      <c r="BC40" s="45">
        <f t="shared" si="10"/>
        <v>1347.221272366</v>
      </c>
      <c r="BD40" s="45">
        <f t="shared" si="11"/>
        <v>361.42204161599994</v>
      </c>
      <c r="BE40" s="45">
        <f t="shared" si="1"/>
        <v>155.22127236599999</v>
      </c>
      <c r="BF40" s="46"/>
      <c r="BG40" s="44"/>
      <c r="BH40" s="44"/>
      <c r="BI40" s="44"/>
      <c r="BJ40" s="44"/>
      <c r="BK40" s="44"/>
      <c r="BL40" s="44"/>
    </row>
    <row r="41" spans="1:64" ht="55.2" customHeight="1">
      <c r="A41" s="44">
        <v>30</v>
      </c>
      <c r="B41" s="45" t="s">
        <v>137</v>
      </c>
      <c r="C41" s="45">
        <f>'[1]Frm-3 DEMAND'!C41</f>
        <v>1310</v>
      </c>
      <c r="D41" s="44">
        <f>'[1]Frm-3 DEMAND'!F41</f>
        <v>0</v>
      </c>
      <c r="E41" s="45">
        <f t="shared" si="2"/>
        <v>1310</v>
      </c>
      <c r="F41" s="44">
        <f>'[1]Frm-1 Anticipated Gen.'!T47</f>
        <v>330</v>
      </c>
      <c r="G41" s="44">
        <f>'[1]Frm-1 Anticipated Gen.'!B47</f>
        <v>120</v>
      </c>
      <c r="H41" s="45">
        <f>'[1]Frm-1 Anticipated Gen.'!C47</f>
        <v>130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354.07</v>
      </c>
      <c r="J41" s="45">
        <f t="shared" si="3"/>
        <v>604.06999999999994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284.27852311999999</v>
      </c>
      <c r="L41" s="45">
        <f>'[1]Frm-4 Shared Projects'!N42</f>
        <v>104.42</v>
      </c>
      <c r="M41" s="45">
        <f>'[1]Annx-D (IE)'!Q36</f>
        <v>0</v>
      </c>
      <c r="N41" s="45">
        <f>'[1]Annx-D (IE)'!S36</f>
        <v>0</v>
      </c>
      <c r="O41" s="45">
        <f>'[1]Annx-D (IE)'!V36</f>
        <v>0</v>
      </c>
      <c r="P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51.14707688</v>
      </c>
      <c r="Q41" s="45">
        <f>'[1]GoHP POWER'!G34+'[1]GoHP POWER'!H34</f>
        <v>617.21481400000005</v>
      </c>
      <c r="R41" s="45">
        <f>'[1]Annx-D (IE)'!AT36</f>
        <v>180</v>
      </c>
      <c r="S41" s="45">
        <f>'[1]Annx-D (IE)'!AR36</f>
        <v>508.61</v>
      </c>
      <c r="T41" s="45">
        <f>ABS('[1]Annx-D (IE)'!AV36)+'[1]Annx-D (IE)'!AU36</f>
        <v>0</v>
      </c>
      <c r="U41" s="45">
        <f>'[1]CENTER SECTOR'!BW38-Q41-'[1]GoHP POWER'!F34</f>
        <v>320.68056161599998</v>
      </c>
      <c r="V41" s="45">
        <f t="shared" si="4"/>
        <v>324.78292312000008</v>
      </c>
      <c r="W41" s="45">
        <f t="shared" si="5"/>
        <v>1338.922452496</v>
      </c>
      <c r="X41" s="45">
        <f t="shared" si="6"/>
        <v>353.70537561600003</v>
      </c>
      <c r="Y41" s="45">
        <f t="shared" si="0"/>
        <v>28.922452496000005</v>
      </c>
      <c r="Z41" s="46"/>
      <c r="AA41" s="44"/>
      <c r="AB41" s="44"/>
      <c r="AC41" s="44"/>
      <c r="AD41" s="44"/>
      <c r="AE41" s="44"/>
      <c r="AF41" s="44"/>
      <c r="AG41" s="45">
        <v>78</v>
      </c>
      <c r="AH41" s="45" t="s">
        <v>138</v>
      </c>
      <c r="AI41" s="45">
        <f>'[1]Frm-3 DEMAND'!C89</f>
        <v>1196</v>
      </c>
      <c r="AJ41" s="44">
        <f>'[1]Frm-3 DEMAND'!F89</f>
        <v>0</v>
      </c>
      <c r="AK41" s="45">
        <f t="shared" si="7"/>
        <v>1196</v>
      </c>
      <c r="AL41" s="44">
        <f>'[1]Frm-1 Anticipated Gen.'!T95</f>
        <v>330</v>
      </c>
      <c r="AM41" s="44">
        <f>'[1]Frm-1 Anticipated Gen.'!B95</f>
        <v>120</v>
      </c>
      <c r="AN41" s="45">
        <f>'[1]Frm-1 Anticipated Gen.'!C95</f>
        <v>130</v>
      </c>
      <c r="AO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354.07</v>
      </c>
      <c r="AP41" s="45">
        <f t="shared" si="8"/>
        <v>604.06999999999994</v>
      </c>
      <c r="AQ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287.28326924999999</v>
      </c>
      <c r="AR41" s="45">
        <f>'[1]Frm-4 Shared Projects'!N90</f>
        <v>104.42</v>
      </c>
      <c r="AS41" s="45">
        <f>'[1]Annx-D (IE)'!Q84</f>
        <v>0</v>
      </c>
      <c r="AT41" s="45">
        <f>'[1]Annx-D (IE)'!S84</f>
        <v>0</v>
      </c>
      <c r="AU41" s="45">
        <f>'[1]Annx-D (IE)'!V84</f>
        <v>0</v>
      </c>
      <c r="AV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51.729230749999999</v>
      </c>
      <c r="AW41" s="45">
        <f>'[1]GoHP POWER'!G82+'[1]GoHP POWER'!H82</f>
        <v>621.977124</v>
      </c>
      <c r="AX41" s="45">
        <f>'[1]Annx-D (IE)'!AT84</f>
        <v>180</v>
      </c>
      <c r="AY41" s="45">
        <f>'[1]Annx-D (IE)'!AR84</f>
        <v>508.61</v>
      </c>
      <c r="AZ41" s="45">
        <f>ABS('[1]Annx-D (IE)'!AV84)+'[1]Annx-D (IE)'!AU84</f>
        <v>0</v>
      </c>
      <c r="BA41" s="45">
        <f>'[1]CENTER SECTOR'!BW86-AW41-'[1]GoHP POWER'!F82</f>
        <v>325.05760761600027</v>
      </c>
      <c r="BB41" s="45">
        <f t="shared" si="9"/>
        <v>210.20076925000012</v>
      </c>
      <c r="BC41" s="45">
        <f t="shared" si="10"/>
        <v>1348.6439623660003</v>
      </c>
      <c r="BD41" s="45">
        <f t="shared" si="11"/>
        <v>362.84473161600027</v>
      </c>
      <c r="BE41" s="45">
        <f t="shared" si="1"/>
        <v>152.64396236600032</v>
      </c>
      <c r="BF41" s="46"/>
      <c r="BG41" s="44"/>
      <c r="BH41" s="44"/>
      <c r="BI41" s="44"/>
      <c r="BJ41" s="44"/>
      <c r="BK41" s="44"/>
      <c r="BL41" s="44"/>
    </row>
    <row r="42" spans="1:64" ht="55.2" customHeight="1">
      <c r="A42" s="44">
        <v>31</v>
      </c>
      <c r="B42" s="45" t="s">
        <v>139</v>
      </c>
      <c r="C42" s="45">
        <f>'[1]Frm-3 DEMAND'!C42</f>
        <v>1340</v>
      </c>
      <c r="D42" s="44">
        <f>'[1]Frm-3 DEMAND'!F42</f>
        <v>0</v>
      </c>
      <c r="E42" s="45">
        <f t="shared" si="2"/>
        <v>1340</v>
      </c>
      <c r="F42" s="44">
        <f>'[1]Frm-1 Anticipated Gen.'!T48</f>
        <v>330</v>
      </c>
      <c r="G42" s="44">
        <f>'[1]Frm-1 Anticipated Gen.'!B48</f>
        <v>120</v>
      </c>
      <c r="H42" s="45">
        <f>'[1]Frm-1 Anticipated Gen.'!C48</f>
        <v>130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366.07</v>
      </c>
      <c r="J42" s="45">
        <f t="shared" si="3"/>
        <v>616.06999999999994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284.27852311999999</v>
      </c>
      <c r="L42" s="45">
        <f>'[1]Frm-4 Shared Projects'!N43</f>
        <v>104.42</v>
      </c>
      <c r="M42" s="45">
        <f>'[1]Annx-D (IE)'!Q37</f>
        <v>0</v>
      </c>
      <c r="N42" s="45">
        <f>'[1]Annx-D (IE)'!S37</f>
        <v>0</v>
      </c>
      <c r="O42" s="45">
        <f>'[1]Annx-D (IE)'!V37</f>
        <v>0</v>
      </c>
      <c r="P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51.14707688</v>
      </c>
      <c r="Q42" s="45">
        <f>'[1]GoHP POWER'!G35+'[1]GoHP POWER'!H35</f>
        <v>617.21481400000005</v>
      </c>
      <c r="R42" s="45">
        <f>'[1]Annx-D (IE)'!AT37</f>
        <v>180</v>
      </c>
      <c r="S42" s="45">
        <f>'[1]Annx-D (IE)'!AR37</f>
        <v>508.61</v>
      </c>
      <c r="T42" s="45">
        <f>ABS('[1]Annx-D (IE)'!AV37)+'[1]Annx-D (IE)'!AU37</f>
        <v>0</v>
      </c>
      <c r="U42" s="45">
        <f>'[1]CENTER SECTOR'!BW39-Q42-'[1]GoHP POWER'!F35</f>
        <v>321.97056161599994</v>
      </c>
      <c r="V42" s="45">
        <f t="shared" si="4"/>
        <v>342.78292312000008</v>
      </c>
      <c r="W42" s="45">
        <f t="shared" si="5"/>
        <v>1352.212452496</v>
      </c>
      <c r="X42" s="45">
        <f t="shared" si="6"/>
        <v>354.99537561599999</v>
      </c>
      <c r="Y42" s="45">
        <f t="shared" si="0"/>
        <v>12.212452495999969</v>
      </c>
      <c r="Z42" s="46"/>
      <c r="AA42" s="44"/>
      <c r="AB42" s="44"/>
      <c r="AC42" s="44"/>
      <c r="AD42" s="44"/>
      <c r="AE42" s="44"/>
      <c r="AF42" s="44"/>
      <c r="AG42" s="45">
        <v>79</v>
      </c>
      <c r="AH42" s="45" t="s">
        <v>140</v>
      </c>
      <c r="AI42" s="45">
        <f>'[1]Frm-3 DEMAND'!C90</f>
        <v>1209</v>
      </c>
      <c r="AJ42" s="44">
        <f>'[1]Frm-3 DEMAND'!F90</f>
        <v>0</v>
      </c>
      <c r="AK42" s="45">
        <f t="shared" si="7"/>
        <v>1209</v>
      </c>
      <c r="AL42" s="44">
        <f>'[1]Frm-1 Anticipated Gen.'!T96</f>
        <v>330</v>
      </c>
      <c r="AM42" s="44">
        <f>'[1]Frm-1 Anticipated Gen.'!B96</f>
        <v>120</v>
      </c>
      <c r="AN42" s="45">
        <f>'[1]Frm-1 Anticipated Gen.'!C96</f>
        <v>130</v>
      </c>
      <c r="AO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354.07</v>
      </c>
      <c r="AP42" s="45">
        <f t="shared" si="8"/>
        <v>604.06999999999994</v>
      </c>
      <c r="AQ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287.28326924999999</v>
      </c>
      <c r="AR42" s="45">
        <f>'[1]Frm-4 Shared Projects'!N91</f>
        <v>104.42</v>
      </c>
      <c r="AS42" s="45">
        <f>'[1]Annx-D (IE)'!Q85</f>
        <v>0</v>
      </c>
      <c r="AT42" s="45">
        <f>'[1]Annx-D (IE)'!S85</f>
        <v>0</v>
      </c>
      <c r="AU42" s="45">
        <f>'[1]Annx-D (IE)'!V85</f>
        <v>0</v>
      </c>
      <c r="AV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51.729230749999999</v>
      </c>
      <c r="AW42" s="45">
        <f>'[1]GoHP POWER'!G83+'[1]GoHP POWER'!H83</f>
        <v>629.91754700000001</v>
      </c>
      <c r="AX42" s="45">
        <f>'[1]Annx-D (IE)'!AT85</f>
        <v>180</v>
      </c>
      <c r="AY42" s="45">
        <f>'[1]Annx-D (IE)'!AR85</f>
        <v>508.61</v>
      </c>
      <c r="AZ42" s="45">
        <f>ABS('[1]Annx-D (IE)'!AV85)+'[1]Annx-D (IE)'!AU85</f>
        <v>0</v>
      </c>
      <c r="BA42" s="45">
        <f>'[1]CENTER SECTOR'!BW87-AW42-'[1]GoHP POWER'!F83</f>
        <v>339.11927661600021</v>
      </c>
      <c r="BB42" s="45">
        <f t="shared" si="9"/>
        <v>223.20076925000012</v>
      </c>
      <c r="BC42" s="45">
        <f t="shared" si="10"/>
        <v>1370.646054366</v>
      </c>
      <c r="BD42" s="45">
        <f t="shared" si="11"/>
        <v>384.84682361600022</v>
      </c>
      <c r="BE42" s="45">
        <f t="shared" si="1"/>
        <v>161.64605436600004</v>
      </c>
      <c r="BF42" s="46"/>
      <c r="BG42" s="44"/>
      <c r="BH42" s="44"/>
      <c r="BI42" s="44"/>
      <c r="BJ42" s="44"/>
      <c r="BK42" s="44"/>
      <c r="BL42" s="44"/>
    </row>
    <row r="43" spans="1:64" ht="55.2" customHeight="1">
      <c r="A43" s="44">
        <v>32</v>
      </c>
      <c r="B43" s="45" t="s">
        <v>141</v>
      </c>
      <c r="C43" s="45">
        <f>'[1]Frm-3 DEMAND'!C43</f>
        <v>1345</v>
      </c>
      <c r="D43" s="44">
        <f>'[1]Frm-3 DEMAND'!F43</f>
        <v>0</v>
      </c>
      <c r="E43" s="45">
        <f t="shared" si="2"/>
        <v>1345</v>
      </c>
      <c r="F43" s="44">
        <f>'[1]Frm-1 Anticipated Gen.'!T49</f>
        <v>330</v>
      </c>
      <c r="G43" s="44">
        <f>'[1]Frm-1 Anticipated Gen.'!B49</f>
        <v>120</v>
      </c>
      <c r="H43" s="45">
        <f>'[1]Frm-1 Anticipated Gen.'!C50</f>
        <v>130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354.07</v>
      </c>
      <c r="J43" s="45">
        <f t="shared" si="3"/>
        <v>604.06999999999994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284.27852311999999</v>
      </c>
      <c r="L43" s="45">
        <f>'[1]Frm-4 Shared Projects'!N44</f>
        <v>104.42</v>
      </c>
      <c r="M43" s="45">
        <f>'[1]Annx-D (IE)'!Q38</f>
        <v>0</v>
      </c>
      <c r="N43" s="45">
        <f>'[1]Annx-D (IE)'!S38</f>
        <v>0</v>
      </c>
      <c r="O43" s="45">
        <f>'[1]Annx-D (IE)'!V38</f>
        <v>0</v>
      </c>
      <c r="P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51.14707688</v>
      </c>
      <c r="Q43" s="45">
        <f>'[1]GoHP POWER'!G36+'[1]GoHP POWER'!H36</f>
        <v>617.21481400000005</v>
      </c>
      <c r="R43" s="45">
        <f>'[1]Annx-D (IE)'!AT38</f>
        <v>180</v>
      </c>
      <c r="S43" s="45">
        <f>'[1]Annx-D (IE)'!AR38</f>
        <v>508.61</v>
      </c>
      <c r="T43" s="45">
        <f>ABS('[1]Annx-D (IE)'!AV38)+'[1]Annx-D (IE)'!AU38</f>
        <v>0</v>
      </c>
      <c r="U43" s="45">
        <f>'[1]CENTER SECTOR'!BW40-Q43-'[1]GoHP POWER'!F36</f>
        <v>323.48056161599993</v>
      </c>
      <c r="V43" s="45">
        <f t="shared" si="4"/>
        <v>359.78292312000008</v>
      </c>
      <c r="W43" s="45">
        <f t="shared" si="5"/>
        <v>1341.7224524959997</v>
      </c>
      <c r="X43" s="45">
        <f t="shared" si="6"/>
        <v>356.50537561599998</v>
      </c>
      <c r="Y43" s="45">
        <f t="shared" si="0"/>
        <v>-3.2775475040002675</v>
      </c>
      <c r="Z43" s="46"/>
      <c r="AA43" s="44"/>
      <c r="AB43" s="44"/>
      <c r="AC43" s="44"/>
      <c r="AD43" s="44"/>
      <c r="AE43" s="44"/>
      <c r="AF43" s="44"/>
      <c r="AG43" s="45">
        <v>80</v>
      </c>
      <c r="AH43" s="45" t="s">
        <v>142</v>
      </c>
      <c r="AI43" s="45">
        <f>'[1]Frm-3 DEMAND'!C91</f>
        <v>1246</v>
      </c>
      <c r="AJ43" s="44">
        <f>'[1]Frm-3 DEMAND'!F91</f>
        <v>0</v>
      </c>
      <c r="AK43" s="45">
        <f t="shared" si="7"/>
        <v>1246</v>
      </c>
      <c r="AL43" s="44">
        <f>'[1]Frm-1 Anticipated Gen.'!T97</f>
        <v>330</v>
      </c>
      <c r="AM43" s="44">
        <f>'[1]Frm-1 Anticipated Gen.'!B97</f>
        <v>120</v>
      </c>
      <c r="AN43" s="45">
        <f>'[1]Frm-1 Anticipated Gen.'!C97</f>
        <v>130</v>
      </c>
      <c r="AO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354.07</v>
      </c>
      <c r="AP43" s="45">
        <f t="shared" si="8"/>
        <v>604.06999999999994</v>
      </c>
      <c r="AQ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287.28326924999999</v>
      </c>
      <c r="AR43" s="45">
        <f>'[1]Frm-4 Shared Projects'!N92</f>
        <v>104.42</v>
      </c>
      <c r="AS43" s="45">
        <f>'[1]Annx-D (IE)'!Q86</f>
        <v>0</v>
      </c>
      <c r="AT43" s="45">
        <f>'[1]Annx-D (IE)'!S86</f>
        <v>0</v>
      </c>
      <c r="AU43" s="45">
        <f>'[1]Annx-D (IE)'!V86</f>
        <v>0</v>
      </c>
      <c r="AV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51.729230749999999</v>
      </c>
      <c r="AW43" s="45">
        <f>'[1]GoHP POWER'!G84+'[1]GoHP POWER'!H84</f>
        <v>629.91754700000001</v>
      </c>
      <c r="AX43" s="45">
        <f>'[1]Annx-D (IE)'!AT86</f>
        <v>180</v>
      </c>
      <c r="AY43" s="45">
        <f>'[1]Annx-D (IE)'!AR86</f>
        <v>508.61</v>
      </c>
      <c r="AZ43" s="45">
        <f>ABS('[1]Annx-D (IE)'!AV86)+'[1]Annx-D (IE)'!AU86</f>
        <v>0</v>
      </c>
      <c r="BA43" s="45">
        <f>'[1]CENTER SECTOR'!BW88-AW43-'[1]GoHP POWER'!F84</f>
        <v>339.11927661600021</v>
      </c>
      <c r="BB43" s="45">
        <f t="shared" si="9"/>
        <v>260.20076925000012</v>
      </c>
      <c r="BC43" s="45">
        <f t="shared" si="10"/>
        <v>1370.646054366</v>
      </c>
      <c r="BD43" s="45">
        <f t="shared" si="11"/>
        <v>384.84682361600022</v>
      </c>
      <c r="BE43" s="45">
        <f t="shared" si="1"/>
        <v>124.64605436600004</v>
      </c>
      <c r="BF43" s="46"/>
      <c r="BG43" s="44"/>
      <c r="BH43" s="44"/>
      <c r="BI43" s="44"/>
      <c r="BJ43" s="44"/>
      <c r="BK43" s="44"/>
      <c r="BL43" s="44"/>
    </row>
    <row r="44" spans="1:64" ht="55.2" customHeight="1">
      <c r="A44" s="44">
        <v>33</v>
      </c>
      <c r="B44" s="45" t="s">
        <v>143</v>
      </c>
      <c r="C44" s="45">
        <f>'[1]Frm-3 DEMAND'!C44</f>
        <v>1368</v>
      </c>
      <c r="D44" s="44">
        <f>'[1]Frm-3 DEMAND'!F44</f>
        <v>0</v>
      </c>
      <c r="E44" s="45">
        <f t="shared" si="2"/>
        <v>1368</v>
      </c>
      <c r="F44" s="44">
        <f>'[1]Frm-1 Anticipated Gen.'!T50</f>
        <v>330</v>
      </c>
      <c r="G44" s="44">
        <f>'[1]Frm-1 Anticipated Gen.'!B50</f>
        <v>120</v>
      </c>
      <c r="H44" s="45">
        <f>'[1]Frm-1 Anticipated Gen.'!C51</f>
        <v>130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354.07</v>
      </c>
      <c r="J44" s="45">
        <f t="shared" si="3"/>
        <v>604.06999999999994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284.27852311999999</v>
      </c>
      <c r="L44" s="45">
        <f>'[1]Frm-4 Shared Projects'!N45</f>
        <v>104.42</v>
      </c>
      <c r="M44" s="45">
        <f>'[1]Annx-D (IE)'!Q39</f>
        <v>0</v>
      </c>
      <c r="N44" s="45">
        <f>'[1]Annx-D (IE)'!S39</f>
        <v>0</v>
      </c>
      <c r="O44" s="45">
        <f>'[1]Annx-D (IE)'!V39</f>
        <v>0</v>
      </c>
      <c r="P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51.14707688</v>
      </c>
      <c r="Q44" s="45">
        <f>'[1]GoHP POWER'!G37+'[1]GoHP POWER'!H37</f>
        <v>617.21481400000005</v>
      </c>
      <c r="R44" s="45">
        <f>'[1]Annx-D (IE)'!AT39</f>
        <v>180</v>
      </c>
      <c r="S44" s="45">
        <f>'[1]Annx-D (IE)'!AR39</f>
        <v>508.61</v>
      </c>
      <c r="T44" s="45">
        <f>ABS('[1]Annx-D (IE)'!AV39)+'[1]Annx-D (IE)'!AU39</f>
        <v>0</v>
      </c>
      <c r="U44" s="45">
        <f>'[1]CENTER SECTOR'!BW41-Q44-'[1]GoHP POWER'!F37</f>
        <v>325.024888616</v>
      </c>
      <c r="V44" s="45">
        <f t="shared" si="4"/>
        <v>382.78292312000008</v>
      </c>
      <c r="W44" s="45">
        <f t="shared" si="5"/>
        <v>1343.2667794959998</v>
      </c>
      <c r="X44" s="45">
        <f t="shared" si="6"/>
        <v>358.04970261600005</v>
      </c>
      <c r="Y44" s="45">
        <f t="shared" si="0"/>
        <v>-24.733220504000201</v>
      </c>
      <c r="Z44" s="46"/>
      <c r="AA44" s="44"/>
      <c r="AB44" s="44"/>
      <c r="AC44" s="44"/>
      <c r="AD44" s="44"/>
      <c r="AE44" s="44"/>
      <c r="AF44" s="44"/>
      <c r="AG44" s="45">
        <v>81</v>
      </c>
      <c r="AH44" s="45" t="s">
        <v>144</v>
      </c>
      <c r="AI44" s="45">
        <f>'[1]Frm-3 DEMAND'!C92</f>
        <v>1299</v>
      </c>
      <c r="AJ44" s="44">
        <f>'[1]Frm-3 DEMAND'!F92</f>
        <v>0</v>
      </c>
      <c r="AK44" s="45">
        <f t="shared" si="7"/>
        <v>1299</v>
      </c>
      <c r="AL44" s="44">
        <f>'[1]Frm-1 Anticipated Gen.'!T98</f>
        <v>330</v>
      </c>
      <c r="AM44" s="44">
        <f>'[1]Frm-1 Anticipated Gen.'!B98</f>
        <v>120</v>
      </c>
      <c r="AN44" s="45">
        <f>'[1]Frm-1 Anticipated Gen.'!C98</f>
        <v>130</v>
      </c>
      <c r="AO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354.07</v>
      </c>
      <c r="AP44" s="45">
        <f t="shared" si="8"/>
        <v>604.06999999999994</v>
      </c>
      <c r="AQ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287.28326924999999</v>
      </c>
      <c r="AR44" s="45">
        <f>'[1]Frm-4 Shared Projects'!N93</f>
        <v>104.42</v>
      </c>
      <c r="AS44" s="45">
        <f>'[1]Annx-D (IE)'!Q87</f>
        <v>0</v>
      </c>
      <c r="AT44" s="45">
        <f>'[1]Annx-D (IE)'!S87</f>
        <v>0</v>
      </c>
      <c r="AU44" s="45">
        <f>'[1]Annx-D (IE)'!V87</f>
        <v>0</v>
      </c>
      <c r="AV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51.729230749999999</v>
      </c>
      <c r="AW44" s="45">
        <f>'[1]GoHP POWER'!G85+'[1]GoHP POWER'!H85</f>
        <v>629.91754700000001</v>
      </c>
      <c r="AX44" s="45">
        <f>'[1]Annx-D (IE)'!AT87</f>
        <v>180</v>
      </c>
      <c r="AY44" s="45">
        <f>'[1]Annx-D (IE)'!AR87</f>
        <v>508.61</v>
      </c>
      <c r="AZ44" s="45">
        <f>ABS('[1]Annx-D (IE)'!AV87)+'[1]Annx-D (IE)'!AU87</f>
        <v>0</v>
      </c>
      <c r="BA44" s="45">
        <f>'[1]CENTER SECTOR'!BW89-AW44-'[1]GoHP POWER'!F85</f>
        <v>339.26360361600018</v>
      </c>
      <c r="BB44" s="45">
        <f t="shared" si="9"/>
        <v>313.20076925000012</v>
      </c>
      <c r="BC44" s="45">
        <f t="shared" si="10"/>
        <v>1370.790381366</v>
      </c>
      <c r="BD44" s="45">
        <f t="shared" si="11"/>
        <v>384.9911506160002</v>
      </c>
      <c r="BE44" s="45">
        <f t="shared" si="1"/>
        <v>71.79038136600002</v>
      </c>
      <c r="BF44" s="46"/>
      <c r="BG44" s="44"/>
      <c r="BH44" s="44"/>
      <c r="BI44" s="44"/>
      <c r="BJ44" s="44"/>
      <c r="BK44" s="44"/>
      <c r="BL44" s="44"/>
    </row>
    <row r="45" spans="1:64" ht="55.2" customHeight="1">
      <c r="A45" s="44">
        <v>34</v>
      </c>
      <c r="B45" s="45" t="s">
        <v>145</v>
      </c>
      <c r="C45" s="45">
        <f>'[1]Frm-3 DEMAND'!C45</f>
        <v>1382</v>
      </c>
      <c r="D45" s="44">
        <f>'[1]Frm-3 DEMAND'!F45</f>
        <v>0</v>
      </c>
      <c r="E45" s="45">
        <f t="shared" si="2"/>
        <v>1382</v>
      </c>
      <c r="F45" s="44">
        <f>'[1]Frm-1 Anticipated Gen.'!T51</f>
        <v>330</v>
      </c>
      <c r="G45" s="44">
        <f>'[1]Frm-1 Anticipated Gen.'!B51</f>
        <v>120</v>
      </c>
      <c r="H45" s="45">
        <f>'[1]Frm-1 Anticipated Gen.'!C51</f>
        <v>130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354.07</v>
      </c>
      <c r="J45" s="45">
        <f t="shared" si="3"/>
        <v>604.06999999999994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284.27852311999999</v>
      </c>
      <c r="L45" s="45">
        <f>'[1]Frm-4 Shared Projects'!N46</f>
        <v>104.42</v>
      </c>
      <c r="M45" s="45">
        <f>'[1]Annx-D (IE)'!Q40</f>
        <v>0</v>
      </c>
      <c r="N45" s="45">
        <f>'[1]Annx-D (IE)'!S40</f>
        <v>0</v>
      </c>
      <c r="O45" s="45">
        <f>'[1]Annx-D (IE)'!V40</f>
        <v>0</v>
      </c>
      <c r="P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51.14707688</v>
      </c>
      <c r="Q45" s="45">
        <f>'[1]GoHP POWER'!G38+'[1]GoHP POWER'!H38</f>
        <v>617.21481400000005</v>
      </c>
      <c r="R45" s="45">
        <f>'[1]Annx-D (IE)'!AT40</f>
        <v>180</v>
      </c>
      <c r="S45" s="45">
        <f>'[1]Annx-D (IE)'!AR40</f>
        <v>508.61</v>
      </c>
      <c r="T45" s="45">
        <f>ABS('[1]Annx-D (IE)'!AV40)+'[1]Annx-D (IE)'!AU40</f>
        <v>0</v>
      </c>
      <c r="U45" s="45">
        <f>'[1]CENTER SECTOR'!BW42-Q45-'[1]GoHP POWER'!F38</f>
        <v>326.37463761600043</v>
      </c>
      <c r="V45" s="45">
        <f t="shared" si="4"/>
        <v>396.78292312000008</v>
      </c>
      <c r="W45" s="45">
        <f t="shared" si="5"/>
        <v>1344.6165284960002</v>
      </c>
      <c r="X45" s="45">
        <f t="shared" si="6"/>
        <v>359.39945161600048</v>
      </c>
      <c r="Y45" s="45">
        <f t="shared" si="0"/>
        <v>-37.383471503999772</v>
      </c>
      <c r="Z45" s="46"/>
      <c r="AA45" s="44"/>
      <c r="AB45" s="44"/>
      <c r="AC45" s="44"/>
      <c r="AD45" s="44"/>
      <c r="AE45" s="44"/>
      <c r="AF45" s="44"/>
      <c r="AG45" s="45">
        <v>82</v>
      </c>
      <c r="AH45" s="45" t="s">
        <v>146</v>
      </c>
      <c r="AI45" s="45">
        <f>'[1]Frm-3 DEMAND'!C93</f>
        <v>1317</v>
      </c>
      <c r="AJ45" s="44">
        <f>'[1]Frm-3 DEMAND'!F93</f>
        <v>0</v>
      </c>
      <c r="AK45" s="45">
        <f t="shared" si="7"/>
        <v>1317</v>
      </c>
      <c r="AL45" s="44">
        <f>'[1]Frm-1 Anticipated Gen.'!T99</f>
        <v>330</v>
      </c>
      <c r="AM45" s="44">
        <f>'[1]Frm-1 Anticipated Gen.'!B99</f>
        <v>120</v>
      </c>
      <c r="AN45" s="45">
        <f>'[1]Frm-1 Anticipated Gen.'!C99</f>
        <v>130</v>
      </c>
      <c r="AO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354.07</v>
      </c>
      <c r="AP45" s="45">
        <f t="shared" si="8"/>
        <v>604.06999999999994</v>
      </c>
      <c r="AQ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287.28326924999999</v>
      </c>
      <c r="AR45" s="45">
        <f>'[1]Frm-4 Shared Projects'!N94</f>
        <v>104.42</v>
      </c>
      <c r="AS45" s="45">
        <f>'[1]Annx-D (IE)'!Q88</f>
        <v>0</v>
      </c>
      <c r="AT45" s="45">
        <f>'[1]Annx-D (IE)'!S88</f>
        <v>0</v>
      </c>
      <c r="AU45" s="45">
        <f>'[1]Annx-D (IE)'!V88</f>
        <v>0</v>
      </c>
      <c r="AV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51.729230749999999</v>
      </c>
      <c r="AW45" s="45">
        <f>'[1]GoHP POWER'!G86+'[1]GoHP POWER'!H86</f>
        <v>629.91754700000001</v>
      </c>
      <c r="AX45" s="45">
        <f>'[1]Annx-D (IE)'!AT88</f>
        <v>180</v>
      </c>
      <c r="AY45" s="45">
        <f>'[1]Annx-D (IE)'!AR88</f>
        <v>508.61</v>
      </c>
      <c r="AZ45" s="45">
        <f>ABS('[1]Annx-D (IE)'!AV88)+'[1]Annx-D (IE)'!AU88</f>
        <v>0</v>
      </c>
      <c r="BA45" s="45">
        <f>'[1]CENTER SECTOR'!BW90-AW45-'[1]GoHP POWER'!F86</f>
        <v>339.11927661600021</v>
      </c>
      <c r="BB45" s="45">
        <f t="shared" si="9"/>
        <v>331.20076925000012</v>
      </c>
      <c r="BC45" s="45">
        <f t="shared" si="10"/>
        <v>1370.646054366</v>
      </c>
      <c r="BD45" s="45">
        <f t="shared" si="11"/>
        <v>384.84682361600022</v>
      </c>
      <c r="BE45" s="45">
        <f t="shared" si="1"/>
        <v>53.646054366000044</v>
      </c>
      <c r="BF45" s="46"/>
      <c r="BG45" s="44"/>
      <c r="BH45" s="44"/>
      <c r="BI45" s="44"/>
      <c r="BJ45" s="44"/>
      <c r="BK45" s="44"/>
      <c r="BL45" s="44"/>
    </row>
    <row r="46" spans="1:64" ht="55.2" customHeight="1">
      <c r="A46" s="44">
        <v>35</v>
      </c>
      <c r="B46" s="45" t="s">
        <v>147</v>
      </c>
      <c r="C46" s="45">
        <f>'[1]Frm-3 DEMAND'!C46</f>
        <v>1401</v>
      </c>
      <c r="D46" s="44">
        <f>'[1]Frm-3 DEMAND'!F46</f>
        <v>0</v>
      </c>
      <c r="E46" s="45">
        <f t="shared" si="2"/>
        <v>1401</v>
      </c>
      <c r="F46" s="44">
        <f>'[1]Frm-1 Anticipated Gen.'!T52</f>
        <v>330</v>
      </c>
      <c r="G46" s="44">
        <f>'[1]Frm-1 Anticipated Gen.'!B52</f>
        <v>120</v>
      </c>
      <c r="H46" s="45">
        <f>'[1]Frm-1 Anticipated Gen.'!C52</f>
        <v>130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354.07</v>
      </c>
      <c r="J46" s="45">
        <f t="shared" si="3"/>
        <v>604.06999999999994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284.27852311999999</v>
      </c>
      <c r="L46" s="45">
        <f>'[1]Frm-4 Shared Projects'!N47</f>
        <v>104.42</v>
      </c>
      <c r="M46" s="45">
        <f>'[1]Annx-D (IE)'!Q41</f>
        <v>0</v>
      </c>
      <c r="N46" s="45">
        <f>'[1]Annx-D (IE)'!S41</f>
        <v>0</v>
      </c>
      <c r="O46" s="45">
        <f>'[1]Annx-D (IE)'!V41</f>
        <v>0</v>
      </c>
      <c r="P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51.14707688</v>
      </c>
      <c r="Q46" s="45">
        <f>'[1]GoHP POWER'!G39+'[1]GoHP POWER'!H39</f>
        <v>617.21481400000005</v>
      </c>
      <c r="R46" s="45">
        <f>'[1]Annx-D (IE)'!AT41</f>
        <v>180</v>
      </c>
      <c r="S46" s="45">
        <f>'[1]Annx-D (IE)'!AR41</f>
        <v>508.61</v>
      </c>
      <c r="T46" s="45">
        <f>ABS('[1]Annx-D (IE)'!AV41)+'[1]Annx-D (IE)'!AU41</f>
        <v>0</v>
      </c>
      <c r="U46" s="45">
        <f>'[1]CENTER SECTOR'!BW43-Q46-'[1]GoHP POWER'!F39</f>
        <v>328.69323761599981</v>
      </c>
      <c r="V46" s="45">
        <f t="shared" si="4"/>
        <v>415.78292312000008</v>
      </c>
      <c r="W46" s="45">
        <f t="shared" si="5"/>
        <v>1346.9351284959998</v>
      </c>
      <c r="X46" s="45">
        <f t="shared" si="6"/>
        <v>361.71805161599985</v>
      </c>
      <c r="Y46" s="45">
        <f t="shared" si="0"/>
        <v>-54.064871504000166</v>
      </c>
      <c r="Z46" s="46"/>
      <c r="AA46" s="44"/>
      <c r="AB46" s="44"/>
      <c r="AC46" s="44"/>
      <c r="AD46" s="44"/>
      <c r="AE46" s="44"/>
      <c r="AF46" s="44"/>
      <c r="AG46" s="45">
        <v>83</v>
      </c>
      <c r="AH46" s="45" t="s">
        <v>148</v>
      </c>
      <c r="AI46" s="45">
        <f>'[1]Frm-3 DEMAND'!C94</f>
        <v>1322</v>
      </c>
      <c r="AJ46" s="44">
        <f>'[1]Frm-3 DEMAND'!F94</f>
        <v>0</v>
      </c>
      <c r="AK46" s="45">
        <f t="shared" si="7"/>
        <v>1322</v>
      </c>
      <c r="AL46" s="44">
        <f>'[1]Frm-1 Anticipated Gen.'!T100</f>
        <v>330</v>
      </c>
      <c r="AM46" s="44">
        <f>'[1]Frm-1 Anticipated Gen.'!B100</f>
        <v>120</v>
      </c>
      <c r="AN46" s="45">
        <f>'[1]Frm-1 Anticipated Gen.'!C100</f>
        <v>130</v>
      </c>
      <c r="AO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354.07</v>
      </c>
      <c r="AP46" s="45">
        <f t="shared" si="8"/>
        <v>604.06999999999994</v>
      </c>
      <c r="AQ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287.28326924999999</v>
      </c>
      <c r="AR46" s="45">
        <f>'[1]Frm-4 Shared Projects'!N95</f>
        <v>104.42</v>
      </c>
      <c r="AS46" s="45">
        <f>'[1]Annx-D (IE)'!Q89</f>
        <v>0</v>
      </c>
      <c r="AT46" s="45">
        <f>'[1]Annx-D (IE)'!S89</f>
        <v>0</v>
      </c>
      <c r="AU46" s="45">
        <f>'[1]Annx-D (IE)'!V89</f>
        <v>0</v>
      </c>
      <c r="AV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51.729230749999999</v>
      </c>
      <c r="AW46" s="45">
        <f>'[1]GoHP POWER'!G87+'[1]GoHP POWER'!H87</f>
        <v>629.91754700000001</v>
      </c>
      <c r="AX46" s="45">
        <f>'[1]Annx-D (IE)'!AT89</f>
        <v>180</v>
      </c>
      <c r="AY46" s="45">
        <f>'[1]Annx-D (IE)'!AR89</f>
        <v>508.61</v>
      </c>
      <c r="AZ46" s="45">
        <f>ABS('[1]Annx-D (IE)'!AV89)+'[1]Annx-D (IE)'!AU89</f>
        <v>0</v>
      </c>
      <c r="BA46" s="45">
        <f>'[1]CENTER SECTOR'!BW91-AW46-'[1]GoHP POWER'!F87</f>
        <v>339.10742661599988</v>
      </c>
      <c r="BB46" s="45">
        <f t="shared" si="9"/>
        <v>336.20076925000012</v>
      </c>
      <c r="BC46" s="45">
        <f t="shared" si="10"/>
        <v>1370.6342043659997</v>
      </c>
      <c r="BD46" s="45">
        <f t="shared" si="11"/>
        <v>384.8349736159999</v>
      </c>
      <c r="BE46" s="45">
        <f t="shared" si="1"/>
        <v>48.634204365999722</v>
      </c>
      <c r="BF46" s="46"/>
      <c r="BG46" s="44"/>
      <c r="BH46" s="44"/>
      <c r="BI46" s="44"/>
      <c r="BJ46" s="44"/>
      <c r="BK46" s="44"/>
      <c r="BL46" s="44"/>
    </row>
    <row r="47" spans="1:64" ht="55.2" customHeight="1">
      <c r="A47" s="44">
        <v>36</v>
      </c>
      <c r="B47" s="45" t="s">
        <v>149</v>
      </c>
      <c r="C47" s="45">
        <f>'[1]Frm-3 DEMAND'!C47</f>
        <v>1414</v>
      </c>
      <c r="D47" s="44">
        <f>'[1]Frm-3 DEMAND'!F47</f>
        <v>0</v>
      </c>
      <c r="E47" s="45">
        <f t="shared" si="2"/>
        <v>1414</v>
      </c>
      <c r="F47" s="44">
        <f>'[1]Frm-1 Anticipated Gen.'!T53</f>
        <v>330</v>
      </c>
      <c r="G47" s="44">
        <f>'[1]Frm-1 Anticipated Gen.'!B53</f>
        <v>120</v>
      </c>
      <c r="H47" s="45">
        <f>'[1]Frm-1 Anticipated Gen.'!C53</f>
        <v>130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354.07</v>
      </c>
      <c r="J47" s="45">
        <f t="shared" si="3"/>
        <v>604.06999999999994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284.27852311999999</v>
      </c>
      <c r="L47" s="45">
        <f>'[1]Frm-4 Shared Projects'!N48</f>
        <v>104.42</v>
      </c>
      <c r="M47" s="45">
        <f>'[1]Annx-D (IE)'!Q42</f>
        <v>0</v>
      </c>
      <c r="N47" s="45">
        <f>'[1]Annx-D (IE)'!S42</f>
        <v>0</v>
      </c>
      <c r="O47" s="45">
        <f>'[1]Annx-D (IE)'!V42</f>
        <v>0</v>
      </c>
      <c r="P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51.14707688</v>
      </c>
      <c r="Q47" s="45">
        <f>'[1]GoHP POWER'!G40+'[1]GoHP POWER'!H40</f>
        <v>617.21481400000005</v>
      </c>
      <c r="R47" s="45">
        <f>'[1]Annx-D (IE)'!AT42</f>
        <v>180</v>
      </c>
      <c r="S47" s="45">
        <f>'[1]Annx-D (IE)'!AR42</f>
        <v>508.61</v>
      </c>
      <c r="T47" s="45">
        <f>ABS('[1]Annx-D (IE)'!AV42)+'[1]Annx-D (IE)'!AU42</f>
        <v>0</v>
      </c>
      <c r="U47" s="45">
        <f>'[1]CENTER SECTOR'!BW44-Q47-'[1]GoHP POWER'!F40</f>
        <v>328.97596261600006</v>
      </c>
      <c r="V47" s="45">
        <f t="shared" si="4"/>
        <v>428.78292312000008</v>
      </c>
      <c r="W47" s="45">
        <f t="shared" si="5"/>
        <v>1347.2178534959999</v>
      </c>
      <c r="X47" s="45">
        <f t="shared" si="6"/>
        <v>362.00077661600011</v>
      </c>
      <c r="Y47" s="45">
        <f t="shared" si="0"/>
        <v>-66.782146504000139</v>
      </c>
      <c r="Z47" s="46"/>
      <c r="AA47" s="44"/>
      <c r="AB47" s="44"/>
      <c r="AC47" s="44"/>
      <c r="AD47" s="44"/>
      <c r="AE47" s="44"/>
      <c r="AF47" s="44"/>
      <c r="AG47" s="45">
        <v>84</v>
      </c>
      <c r="AH47" s="45" t="s">
        <v>150</v>
      </c>
      <c r="AI47" s="45">
        <f>'[1]Frm-3 DEMAND'!C95</f>
        <v>1321</v>
      </c>
      <c r="AJ47" s="44">
        <f>'[1]Frm-3 DEMAND'!F95</f>
        <v>0</v>
      </c>
      <c r="AK47" s="45">
        <f t="shared" si="7"/>
        <v>1321</v>
      </c>
      <c r="AL47" s="44">
        <f>'[1]Frm-1 Anticipated Gen.'!T101</f>
        <v>330</v>
      </c>
      <c r="AM47" s="44">
        <f>'[1]Frm-1 Anticipated Gen.'!B101</f>
        <v>120</v>
      </c>
      <c r="AN47" s="45">
        <f>'[1]Frm-1 Anticipated Gen.'!C101</f>
        <v>130</v>
      </c>
      <c r="AO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354.07</v>
      </c>
      <c r="AP47" s="45">
        <f t="shared" si="8"/>
        <v>604.06999999999994</v>
      </c>
      <c r="AQ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287.28326924999999</v>
      </c>
      <c r="AR47" s="45">
        <f>'[1]Frm-4 Shared Projects'!N96</f>
        <v>104.42</v>
      </c>
      <c r="AS47" s="45">
        <f>'[1]Annx-D (IE)'!Q90</f>
        <v>0</v>
      </c>
      <c r="AT47" s="45">
        <f>'[1]Annx-D (IE)'!S90</f>
        <v>0</v>
      </c>
      <c r="AU47" s="45">
        <f>'[1]Annx-D (IE)'!V90</f>
        <v>0</v>
      </c>
      <c r="AV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51.729230749999999</v>
      </c>
      <c r="AW47" s="45">
        <f>'[1]GoHP POWER'!G88+'[1]GoHP POWER'!H88</f>
        <v>629.91754700000001</v>
      </c>
      <c r="AX47" s="45">
        <f>'[1]Annx-D (IE)'!AT90</f>
        <v>180</v>
      </c>
      <c r="AY47" s="45">
        <f>'[1]Annx-D (IE)'!AR90</f>
        <v>508.61</v>
      </c>
      <c r="AZ47" s="45">
        <f>ABS('[1]Annx-D (IE)'!AV90)+'[1]Annx-D (IE)'!AU90</f>
        <v>0</v>
      </c>
      <c r="BA47" s="45">
        <f>'[1]CENTER SECTOR'!BW92-AW47-'[1]GoHP POWER'!F88</f>
        <v>339.10742661599988</v>
      </c>
      <c r="BB47" s="45">
        <f t="shared" si="9"/>
        <v>335.20076925000012</v>
      </c>
      <c r="BC47" s="45">
        <f t="shared" si="10"/>
        <v>1370.6342043659997</v>
      </c>
      <c r="BD47" s="45">
        <f t="shared" si="11"/>
        <v>384.8349736159999</v>
      </c>
      <c r="BE47" s="45">
        <f t="shared" si="1"/>
        <v>49.634204365999722</v>
      </c>
      <c r="BF47" s="46"/>
      <c r="BG47" s="44"/>
      <c r="BH47" s="44"/>
      <c r="BI47" s="44"/>
      <c r="BJ47" s="44"/>
      <c r="BK47" s="44"/>
      <c r="BL47" s="44"/>
    </row>
    <row r="48" spans="1:64" ht="55.2" customHeight="1">
      <c r="A48" s="44">
        <v>37</v>
      </c>
      <c r="B48" s="45" t="s">
        <v>151</v>
      </c>
      <c r="C48" s="45">
        <f>'[1]Frm-3 DEMAND'!C48</f>
        <v>1433</v>
      </c>
      <c r="D48" s="44">
        <f>'[1]Frm-3 DEMAND'!F48</f>
        <v>0</v>
      </c>
      <c r="E48" s="45">
        <f t="shared" si="2"/>
        <v>1433</v>
      </c>
      <c r="F48" s="44">
        <f>'[1]Frm-1 Anticipated Gen.'!T54</f>
        <v>330</v>
      </c>
      <c r="G48" s="44">
        <f>'[1]Frm-1 Anticipated Gen.'!B54</f>
        <v>120</v>
      </c>
      <c r="H48" s="45">
        <f>'[1]Frm-1 Anticipated Gen.'!C54</f>
        <v>130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354.07</v>
      </c>
      <c r="J48" s="45">
        <f t="shared" si="3"/>
        <v>604.06999999999994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284.27852311999999</v>
      </c>
      <c r="L48" s="45">
        <f>'[1]Frm-4 Shared Projects'!N49</f>
        <v>104.42</v>
      </c>
      <c r="M48" s="45">
        <f>'[1]Annx-D (IE)'!Q43</f>
        <v>0</v>
      </c>
      <c r="N48" s="45">
        <f>'[1]Annx-D (IE)'!S43</f>
        <v>0</v>
      </c>
      <c r="O48" s="45">
        <f>'[1]Annx-D (IE)'!V43</f>
        <v>0</v>
      </c>
      <c r="P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51.14707688</v>
      </c>
      <c r="Q48" s="45">
        <f>'[1]GoHP POWER'!G41+'[1]GoHP POWER'!H41</f>
        <v>617.21481400000005</v>
      </c>
      <c r="R48" s="45">
        <f>'[1]Annx-D (IE)'!AT43</f>
        <v>180</v>
      </c>
      <c r="S48" s="45">
        <f>'[1]Annx-D (IE)'!AR43</f>
        <v>508.61</v>
      </c>
      <c r="T48" s="45">
        <f>ABS('[1]Annx-D (IE)'!AV43)+'[1]Annx-D (IE)'!AU43</f>
        <v>0</v>
      </c>
      <c r="U48" s="45">
        <f>'[1]CENTER SECTOR'!BW45-Q48-'[1]GoHP POWER'!F41</f>
        <v>329.03925761600021</v>
      </c>
      <c r="V48" s="45">
        <f t="shared" si="4"/>
        <v>447.78292312000008</v>
      </c>
      <c r="W48" s="45">
        <f t="shared" si="5"/>
        <v>1347.2811484960002</v>
      </c>
      <c r="X48" s="45">
        <f t="shared" si="6"/>
        <v>362.06407161600026</v>
      </c>
      <c r="Y48" s="45">
        <f t="shared" si="0"/>
        <v>-85.718851503999758</v>
      </c>
      <c r="Z48" s="46"/>
      <c r="AA48" s="44"/>
      <c r="AB48" s="44"/>
      <c r="AC48" s="44"/>
      <c r="AD48" s="44"/>
      <c r="AE48" s="44"/>
      <c r="AF48" s="44"/>
      <c r="AG48" s="45">
        <v>85</v>
      </c>
      <c r="AH48" s="45" t="s">
        <v>152</v>
      </c>
      <c r="AI48" s="45">
        <f>'[1]Frm-3 DEMAND'!C96</f>
        <v>1316</v>
      </c>
      <c r="AJ48" s="44">
        <f>'[1]Frm-3 DEMAND'!F96</f>
        <v>0</v>
      </c>
      <c r="AK48" s="45">
        <f t="shared" si="7"/>
        <v>1316</v>
      </c>
      <c r="AL48" s="44">
        <f>'[1]Frm-1 Anticipated Gen.'!T102</f>
        <v>330</v>
      </c>
      <c r="AM48" s="44">
        <f>'[1]Frm-1 Anticipated Gen.'!B102</f>
        <v>120</v>
      </c>
      <c r="AN48" s="45">
        <f>'[1]Frm-1 Anticipated Gen.'!C102</f>
        <v>130</v>
      </c>
      <c r="AO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354.07</v>
      </c>
      <c r="AP48" s="45">
        <f t="shared" si="8"/>
        <v>604.06999999999994</v>
      </c>
      <c r="AQ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291.63326925000001</v>
      </c>
      <c r="AR48" s="45">
        <f>'[1]Frm-4 Shared Projects'!N97</f>
        <v>104.42</v>
      </c>
      <c r="AS48" s="45">
        <f>'[1]Annx-D (IE)'!Q91</f>
        <v>0</v>
      </c>
      <c r="AT48" s="45">
        <f>'[1]Annx-D (IE)'!S91</f>
        <v>0</v>
      </c>
      <c r="AU48" s="45">
        <f>'[1]Annx-D (IE)'!V91</f>
        <v>0</v>
      </c>
      <c r="AV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52.379230750000005</v>
      </c>
      <c r="AW48" s="45">
        <f>'[1]GoHP POWER'!G89+'[1]GoHP POWER'!H89</f>
        <v>621.977124</v>
      </c>
      <c r="AX48" s="45">
        <f>'[1]Annx-D (IE)'!AT91</f>
        <v>180</v>
      </c>
      <c r="AY48" s="45">
        <f>'[1]Annx-D (IE)'!AR91</f>
        <v>508.61</v>
      </c>
      <c r="AZ48" s="45">
        <f>ABS('[1]Annx-D (IE)'!AV91)+'[1]Annx-D (IE)'!AU91</f>
        <v>0</v>
      </c>
      <c r="BA48" s="45">
        <f>'[1]CENTER SECTOR'!BW93-AW48-'[1]GoHP POWER'!F89</f>
        <v>325.02998961600019</v>
      </c>
      <c r="BB48" s="45">
        <f t="shared" si="9"/>
        <v>329.55076925000003</v>
      </c>
      <c r="BC48" s="45">
        <f t="shared" si="10"/>
        <v>1349.2663443660003</v>
      </c>
      <c r="BD48" s="45">
        <f t="shared" si="11"/>
        <v>362.8171136160002</v>
      </c>
      <c r="BE48" s="45">
        <f t="shared" si="1"/>
        <v>33.26634436600034</v>
      </c>
      <c r="BF48" s="46"/>
      <c r="BG48" s="44"/>
      <c r="BH48" s="44"/>
      <c r="BI48" s="44"/>
      <c r="BJ48" s="44"/>
      <c r="BK48" s="44"/>
      <c r="BL48" s="44"/>
    </row>
    <row r="49" spans="1:71" ht="55.2" customHeight="1">
      <c r="A49" s="44">
        <v>38</v>
      </c>
      <c r="B49" s="45" t="s">
        <v>153</v>
      </c>
      <c r="C49" s="45">
        <f>'[1]Frm-3 DEMAND'!C49</f>
        <v>1442</v>
      </c>
      <c r="D49" s="44">
        <f>'[1]Frm-3 DEMAND'!F49</f>
        <v>0</v>
      </c>
      <c r="E49" s="45">
        <f t="shared" si="2"/>
        <v>1442</v>
      </c>
      <c r="F49" s="44">
        <f>'[1]Frm-1 Anticipated Gen.'!T55</f>
        <v>330</v>
      </c>
      <c r="G49" s="44">
        <f>'[1]Frm-1 Anticipated Gen.'!B55</f>
        <v>120</v>
      </c>
      <c r="H49" s="45">
        <f>'[1]Frm-1 Anticipated Gen.'!C55</f>
        <v>130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354.07</v>
      </c>
      <c r="J49" s="45">
        <f t="shared" si="3"/>
        <v>604.06999999999994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284.27852311999999</v>
      </c>
      <c r="L49" s="45">
        <f>'[1]Frm-4 Shared Projects'!N50</f>
        <v>104.42</v>
      </c>
      <c r="M49" s="45">
        <f>'[1]Annx-D (IE)'!Q44</f>
        <v>0</v>
      </c>
      <c r="N49" s="45">
        <f>'[1]Annx-D (IE)'!S44</f>
        <v>0</v>
      </c>
      <c r="O49" s="45">
        <f>'[1]Annx-D (IE)'!V44</f>
        <v>0</v>
      </c>
      <c r="P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51.14707688</v>
      </c>
      <c r="Q49" s="45">
        <f>'[1]GoHP POWER'!G42+'[1]GoHP POWER'!H42</f>
        <v>617.21481400000005</v>
      </c>
      <c r="R49" s="45">
        <f>'[1]Annx-D (IE)'!AT44</f>
        <v>180</v>
      </c>
      <c r="S49" s="45">
        <f>'[1]Annx-D (IE)'!AR44</f>
        <v>508.61</v>
      </c>
      <c r="T49" s="45">
        <f>ABS('[1]Annx-D (IE)'!AV44)+'[1]Annx-D (IE)'!AU44</f>
        <v>0</v>
      </c>
      <c r="U49" s="45">
        <f>'[1]CENTER SECTOR'!BW46-Q49-'[1]GoHP POWER'!F42</f>
        <v>331.57805761600002</v>
      </c>
      <c r="V49" s="45">
        <f t="shared" si="4"/>
        <v>456.78292312000008</v>
      </c>
      <c r="W49" s="45">
        <f t="shared" si="5"/>
        <v>1349.8199484960001</v>
      </c>
      <c r="X49" s="45">
        <f t="shared" si="6"/>
        <v>364.60287161600007</v>
      </c>
      <c r="Y49" s="45">
        <f t="shared" si="0"/>
        <v>-92.180051503999948</v>
      </c>
      <c r="Z49" s="46"/>
      <c r="AA49" s="44"/>
      <c r="AB49" s="44"/>
      <c r="AC49" s="44"/>
      <c r="AD49" s="44"/>
      <c r="AE49" s="44"/>
      <c r="AF49" s="44"/>
      <c r="AG49" s="45">
        <v>86</v>
      </c>
      <c r="AH49" s="45" t="s">
        <v>154</v>
      </c>
      <c r="AI49" s="45">
        <f>'[1]Frm-3 DEMAND'!C97</f>
        <v>1296</v>
      </c>
      <c r="AJ49" s="44">
        <f>'[1]Frm-3 DEMAND'!F97</f>
        <v>0</v>
      </c>
      <c r="AK49" s="45">
        <f t="shared" si="7"/>
        <v>1296</v>
      </c>
      <c r="AL49" s="44">
        <f>'[1]Frm-1 Anticipated Gen.'!T103</f>
        <v>330</v>
      </c>
      <c r="AM49" s="44">
        <f>'[1]Frm-1 Anticipated Gen.'!B103</f>
        <v>120</v>
      </c>
      <c r="AN49" s="45">
        <f>'[1]Frm-1 Anticipated Gen.'!C103</f>
        <v>130</v>
      </c>
      <c r="AO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354.07</v>
      </c>
      <c r="AP49" s="45">
        <f t="shared" si="8"/>
        <v>604.06999999999994</v>
      </c>
      <c r="AQ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291.63326925000001</v>
      </c>
      <c r="AR49" s="45">
        <f>'[1]Frm-4 Shared Projects'!N98</f>
        <v>104.42</v>
      </c>
      <c r="AS49" s="45">
        <f>'[1]Annx-D (IE)'!Q92</f>
        <v>0</v>
      </c>
      <c r="AT49" s="45">
        <f>'[1]Annx-D (IE)'!S92</f>
        <v>0</v>
      </c>
      <c r="AU49" s="45">
        <f>'[1]Annx-D (IE)'!V92</f>
        <v>0</v>
      </c>
      <c r="AV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52.379230750000005</v>
      </c>
      <c r="AW49" s="45">
        <f>'[1]GoHP POWER'!G90+'[1]GoHP POWER'!H90</f>
        <v>621.977124</v>
      </c>
      <c r="AX49" s="45">
        <f>'[1]Annx-D (IE)'!AT92</f>
        <v>180</v>
      </c>
      <c r="AY49" s="45">
        <f>'[1]Annx-D (IE)'!AR92</f>
        <v>508.61</v>
      </c>
      <c r="AZ49" s="45">
        <f>ABS('[1]Annx-D (IE)'!AV92)+'[1]Annx-D (IE)'!AU92</f>
        <v>0</v>
      </c>
      <c r="BA49" s="45">
        <f>'[1]CENTER SECTOR'!BW94-AW49-'[1]GoHP POWER'!F90</f>
        <v>325.02998961600019</v>
      </c>
      <c r="BB49" s="45">
        <f t="shared" si="9"/>
        <v>309.55076925000003</v>
      </c>
      <c r="BC49" s="45">
        <f t="shared" si="10"/>
        <v>1349.2663443660003</v>
      </c>
      <c r="BD49" s="45">
        <f t="shared" si="11"/>
        <v>362.8171136160002</v>
      </c>
      <c r="BE49" s="45">
        <f t="shared" si="1"/>
        <v>53.26634436600034</v>
      </c>
      <c r="BF49" s="46"/>
      <c r="BG49" s="44"/>
      <c r="BH49" s="44"/>
      <c r="BI49" s="44"/>
      <c r="BJ49" s="44"/>
      <c r="BK49" s="44"/>
      <c r="BL49" s="44"/>
    </row>
    <row r="50" spans="1:71" ht="55.2" customHeight="1">
      <c r="A50" s="44">
        <v>39</v>
      </c>
      <c r="B50" s="45" t="s">
        <v>155</v>
      </c>
      <c r="C50" s="45">
        <f>'[1]Frm-3 DEMAND'!C50</f>
        <v>1449</v>
      </c>
      <c r="D50" s="44">
        <f>'[1]Frm-3 DEMAND'!F50</f>
        <v>0</v>
      </c>
      <c r="E50" s="45">
        <f t="shared" si="2"/>
        <v>1449</v>
      </c>
      <c r="F50" s="44">
        <f>'[1]Frm-1 Anticipated Gen.'!T56</f>
        <v>330</v>
      </c>
      <c r="G50" s="44">
        <f>'[1]Frm-1 Anticipated Gen.'!B56</f>
        <v>120</v>
      </c>
      <c r="H50" s="45">
        <f>'[1]Frm-1 Anticipated Gen.'!C56</f>
        <v>130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354.07</v>
      </c>
      <c r="J50" s="45">
        <f t="shared" si="3"/>
        <v>604.06999999999994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284.27852311999999</v>
      </c>
      <c r="L50" s="45">
        <f>'[1]Frm-4 Shared Projects'!N51</f>
        <v>104.42</v>
      </c>
      <c r="M50" s="45">
        <f>'[1]Annx-D (IE)'!Q45</f>
        <v>0</v>
      </c>
      <c r="N50" s="45">
        <f>'[1]Annx-D (IE)'!S45</f>
        <v>0</v>
      </c>
      <c r="O50" s="45">
        <f>'[1]Annx-D (IE)'!V45</f>
        <v>0</v>
      </c>
      <c r="P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51.14707688</v>
      </c>
      <c r="Q50" s="45">
        <f>'[1]GoHP POWER'!G43+'[1]GoHP POWER'!H43</f>
        <v>617.21481400000005</v>
      </c>
      <c r="R50" s="45">
        <f>'[1]Annx-D (IE)'!AT45</f>
        <v>180</v>
      </c>
      <c r="S50" s="45">
        <f>'[1]Annx-D (IE)'!AR45</f>
        <v>508.61</v>
      </c>
      <c r="T50" s="45">
        <f>ABS('[1]Annx-D (IE)'!AV45)+'[1]Annx-D (IE)'!AU45</f>
        <v>0</v>
      </c>
      <c r="U50" s="45">
        <f>'[1]CENTER SECTOR'!BW47-Q50-'[1]GoHP POWER'!F43</f>
        <v>333.90917061600021</v>
      </c>
      <c r="V50" s="45">
        <f t="shared" si="4"/>
        <v>463.78292312000008</v>
      </c>
      <c r="W50" s="45">
        <f t="shared" si="5"/>
        <v>1352.1510614960002</v>
      </c>
      <c r="X50" s="45">
        <f t="shared" si="6"/>
        <v>366.93398461600026</v>
      </c>
      <c r="Y50" s="45">
        <f t="shared" si="0"/>
        <v>-96.848938503999761</v>
      </c>
      <c r="Z50" s="46"/>
      <c r="AA50" s="44"/>
      <c r="AB50" s="44"/>
      <c r="AC50" s="44"/>
      <c r="AD50" s="44"/>
      <c r="AE50" s="44"/>
      <c r="AF50" s="44"/>
      <c r="AG50" s="45">
        <v>87</v>
      </c>
      <c r="AH50" s="45" t="s">
        <v>156</v>
      </c>
      <c r="AI50" s="45">
        <f>'[1]Frm-3 DEMAND'!C98</f>
        <v>1299</v>
      </c>
      <c r="AJ50" s="44">
        <f>'[1]Frm-3 DEMAND'!F98</f>
        <v>0</v>
      </c>
      <c r="AK50" s="45">
        <f t="shared" si="7"/>
        <v>1299</v>
      </c>
      <c r="AL50" s="44">
        <f>'[1]Frm-1 Anticipated Gen.'!T104</f>
        <v>330</v>
      </c>
      <c r="AM50" s="44">
        <f>'[1]Frm-1 Anticipated Gen.'!B104</f>
        <v>120</v>
      </c>
      <c r="AN50" s="45">
        <f>'[1]Frm-1 Anticipated Gen.'!C104</f>
        <v>130</v>
      </c>
      <c r="AO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354.07</v>
      </c>
      <c r="AP50" s="45">
        <f t="shared" si="8"/>
        <v>604.06999999999994</v>
      </c>
      <c r="AQ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291.63326925000001</v>
      </c>
      <c r="AR50" s="45">
        <f>'[1]Frm-4 Shared Projects'!N99</f>
        <v>104.42</v>
      </c>
      <c r="AS50" s="45">
        <f>'[1]Annx-D (IE)'!Q93</f>
        <v>0</v>
      </c>
      <c r="AT50" s="45">
        <f>'[1]Annx-D (IE)'!S93</f>
        <v>0</v>
      </c>
      <c r="AU50" s="45">
        <f>'[1]Annx-D (IE)'!V93</f>
        <v>0</v>
      </c>
      <c r="AV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52.379230750000005</v>
      </c>
      <c r="AW50" s="45">
        <f>'[1]GoHP POWER'!G91+'[1]GoHP POWER'!H91</f>
        <v>621.977124</v>
      </c>
      <c r="AX50" s="45">
        <f>'[1]Annx-D (IE)'!AT93</f>
        <v>180</v>
      </c>
      <c r="AY50" s="45">
        <f>'[1]Annx-D (IE)'!AR93</f>
        <v>508.61</v>
      </c>
      <c r="AZ50" s="45">
        <f>ABS('[1]Annx-D (IE)'!AV93)+'[1]Annx-D (IE)'!AU93</f>
        <v>0</v>
      </c>
      <c r="BA50" s="45">
        <f>'[1]CENTER SECTOR'!BW95-AW50-'[1]GoHP POWER'!F91</f>
        <v>325.02998961600019</v>
      </c>
      <c r="BB50" s="45">
        <f t="shared" si="9"/>
        <v>312.55076925000003</v>
      </c>
      <c r="BC50" s="45">
        <f t="shared" si="10"/>
        <v>1349.2663443660003</v>
      </c>
      <c r="BD50" s="45">
        <f t="shared" si="11"/>
        <v>362.8171136160002</v>
      </c>
      <c r="BE50" s="45">
        <f t="shared" si="1"/>
        <v>50.26634436600034</v>
      </c>
      <c r="BF50" s="46"/>
      <c r="BG50" s="44"/>
      <c r="BH50" s="44"/>
      <c r="BI50" s="44"/>
      <c r="BJ50" s="44"/>
      <c r="BK50" s="44"/>
      <c r="BL50" s="44"/>
    </row>
    <row r="51" spans="1:71" ht="55.2" customHeight="1">
      <c r="A51" s="44">
        <v>40</v>
      </c>
      <c r="B51" s="45" t="s">
        <v>157</v>
      </c>
      <c r="C51" s="45">
        <f>'[1]Frm-3 DEMAND'!C51</f>
        <v>1457</v>
      </c>
      <c r="D51" s="44">
        <f>'[1]Frm-3 DEMAND'!F51</f>
        <v>0</v>
      </c>
      <c r="E51" s="45">
        <f t="shared" si="2"/>
        <v>1457</v>
      </c>
      <c r="F51" s="44">
        <f>'[1]Frm-1 Anticipated Gen.'!T57</f>
        <v>330</v>
      </c>
      <c r="G51" s="44">
        <f>'[1]Frm-1 Anticipated Gen.'!B57</f>
        <v>120</v>
      </c>
      <c r="H51" s="45">
        <f>'[1]Frm-1 Anticipated Gen.'!C57</f>
        <v>130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354.07</v>
      </c>
      <c r="J51" s="45">
        <f t="shared" si="3"/>
        <v>604.06999999999994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284.27852311999999</v>
      </c>
      <c r="L51" s="45">
        <f>'[1]Frm-4 Shared Projects'!N52</f>
        <v>104.42</v>
      </c>
      <c r="M51" s="45">
        <f>'[1]Annx-D (IE)'!Q46</f>
        <v>0</v>
      </c>
      <c r="N51" s="45">
        <f>'[1]Annx-D (IE)'!S46</f>
        <v>0</v>
      </c>
      <c r="O51" s="45">
        <f>'[1]Annx-D (IE)'!V46</f>
        <v>0</v>
      </c>
      <c r="P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51.14707688</v>
      </c>
      <c r="Q51" s="45">
        <f>'[1]GoHP POWER'!G44+'[1]GoHP POWER'!H44</f>
        <v>617.21481400000005</v>
      </c>
      <c r="R51" s="45">
        <f>'[1]Annx-D (IE)'!AT46</f>
        <v>180</v>
      </c>
      <c r="S51" s="45">
        <f>'[1]Annx-D (IE)'!AR46</f>
        <v>508.61</v>
      </c>
      <c r="T51" s="45">
        <f>ABS('[1]Annx-D (IE)'!AV46)+'[1]Annx-D (IE)'!AU46</f>
        <v>0</v>
      </c>
      <c r="U51" s="45">
        <f>'[1]CENTER SECTOR'!BW48-Q51-'[1]GoHP POWER'!F44</f>
        <v>334.72917061600015</v>
      </c>
      <c r="V51" s="45">
        <f t="shared" si="4"/>
        <v>471.78292312000008</v>
      </c>
      <c r="W51" s="45">
        <f t="shared" si="5"/>
        <v>1352.9710614959999</v>
      </c>
      <c r="X51" s="45">
        <f t="shared" si="6"/>
        <v>367.7539846160002</v>
      </c>
      <c r="Y51" s="45">
        <f t="shared" si="0"/>
        <v>-104.02893850400005</v>
      </c>
      <c r="Z51" s="46"/>
      <c r="AA51" s="44"/>
      <c r="AB51" s="44"/>
      <c r="AC51" s="44"/>
      <c r="AD51" s="44"/>
      <c r="AE51" s="44"/>
      <c r="AF51" s="44"/>
      <c r="AG51" s="45">
        <v>88</v>
      </c>
      <c r="AH51" s="45" t="s">
        <v>158</v>
      </c>
      <c r="AI51" s="45">
        <f>'[1]Frm-3 DEMAND'!C99</f>
        <v>1289</v>
      </c>
      <c r="AJ51" s="44">
        <f>'[1]Frm-3 DEMAND'!F99</f>
        <v>0</v>
      </c>
      <c r="AK51" s="45">
        <f t="shared" si="7"/>
        <v>1289</v>
      </c>
      <c r="AL51" s="44">
        <f>'[1]Frm-1 Anticipated Gen.'!T105</f>
        <v>330</v>
      </c>
      <c r="AM51" s="44">
        <f>'[1]Frm-1 Anticipated Gen.'!B105</f>
        <v>120</v>
      </c>
      <c r="AN51" s="45">
        <f>'[1]Frm-1 Anticipated Gen.'!C105</f>
        <v>130</v>
      </c>
      <c r="AO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354.07</v>
      </c>
      <c r="AP51" s="45">
        <f t="shared" si="8"/>
        <v>604.06999999999994</v>
      </c>
      <c r="AQ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291.63326925000001</v>
      </c>
      <c r="AR51" s="45">
        <f>'[1]Frm-4 Shared Projects'!N100</f>
        <v>104.42</v>
      </c>
      <c r="AS51" s="45">
        <f>'[1]Annx-D (IE)'!Q94</f>
        <v>0</v>
      </c>
      <c r="AT51" s="45">
        <f>'[1]Annx-D (IE)'!S94</f>
        <v>0</v>
      </c>
      <c r="AU51" s="45">
        <f>'[1]Annx-D (IE)'!V94</f>
        <v>0</v>
      </c>
      <c r="AV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52.379230750000005</v>
      </c>
      <c r="AW51" s="45">
        <f>'[1]GoHP POWER'!G92+'[1]GoHP POWER'!H92</f>
        <v>621.977124</v>
      </c>
      <c r="AX51" s="45">
        <f>'[1]Annx-D (IE)'!AT94</f>
        <v>180</v>
      </c>
      <c r="AY51" s="45">
        <f>'[1]Annx-D (IE)'!AR94</f>
        <v>508.61</v>
      </c>
      <c r="AZ51" s="45">
        <f>ABS('[1]Annx-D (IE)'!AV94)+'[1]Annx-D (IE)'!AU94</f>
        <v>0</v>
      </c>
      <c r="BA51" s="45">
        <f>'[1]CENTER SECTOR'!BW96-AW51-'[1]GoHP POWER'!F92</f>
        <v>325.02998961600019</v>
      </c>
      <c r="BB51" s="45">
        <f t="shared" si="9"/>
        <v>302.55076925000003</v>
      </c>
      <c r="BC51" s="45">
        <f t="shared" si="10"/>
        <v>1349.2663443660003</v>
      </c>
      <c r="BD51" s="45">
        <f t="shared" si="11"/>
        <v>362.8171136160002</v>
      </c>
      <c r="BE51" s="45">
        <f t="shared" si="1"/>
        <v>60.26634436600034</v>
      </c>
      <c r="BF51" s="46"/>
      <c r="BG51" s="44"/>
      <c r="BH51" s="44"/>
      <c r="BI51" s="44"/>
      <c r="BJ51" s="44"/>
      <c r="BK51" s="44"/>
      <c r="BL51" s="44"/>
    </row>
    <row r="52" spans="1:71" ht="55.2" customHeight="1">
      <c r="A52" s="44">
        <v>41</v>
      </c>
      <c r="B52" s="45" t="s">
        <v>159</v>
      </c>
      <c r="C52" s="45">
        <f>'[1]Frm-3 DEMAND'!C52</f>
        <v>1458</v>
      </c>
      <c r="D52" s="44">
        <f>'[1]Frm-3 DEMAND'!F52</f>
        <v>0</v>
      </c>
      <c r="E52" s="45">
        <f t="shared" si="2"/>
        <v>1458</v>
      </c>
      <c r="F52" s="44">
        <f>'[1]Frm-1 Anticipated Gen.'!T58</f>
        <v>330</v>
      </c>
      <c r="G52" s="44">
        <f>'[1]Frm-1 Anticipated Gen.'!B58</f>
        <v>120</v>
      </c>
      <c r="H52" s="45">
        <f>'[1]Frm-1 Anticipated Gen.'!C58</f>
        <v>130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349.07</v>
      </c>
      <c r="J52" s="45">
        <f t="shared" si="3"/>
        <v>599.06999999999994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284.27852311999999</v>
      </c>
      <c r="L52" s="45">
        <f>'[1]Frm-4 Shared Projects'!N53</f>
        <v>104.42</v>
      </c>
      <c r="M52" s="45">
        <f>'[1]Annx-D (IE)'!Q47</f>
        <v>0</v>
      </c>
      <c r="N52" s="45">
        <f>'[1]Annx-D (IE)'!S47</f>
        <v>0</v>
      </c>
      <c r="O52" s="45">
        <f>'[1]Annx-D (IE)'!V47</f>
        <v>0</v>
      </c>
      <c r="P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51.14707688</v>
      </c>
      <c r="Q52" s="45">
        <f>'[1]GoHP POWER'!G45+'[1]GoHP POWER'!H45</f>
        <v>617.21481400000005</v>
      </c>
      <c r="R52" s="45">
        <f>'[1]Annx-D (IE)'!AT47</f>
        <v>180</v>
      </c>
      <c r="S52" s="45">
        <f>'[1]Annx-D (IE)'!AR47</f>
        <v>508.61</v>
      </c>
      <c r="T52" s="45">
        <f>ABS('[1]Annx-D (IE)'!AV47)+'[1]Annx-D (IE)'!AU47</f>
        <v>0</v>
      </c>
      <c r="U52" s="45">
        <f>'[1]CENTER SECTOR'!BW49-Q52-'[1]GoHP POWER'!F45</f>
        <v>326.3591706159998</v>
      </c>
      <c r="V52" s="45">
        <f t="shared" si="4"/>
        <v>477.78292312000008</v>
      </c>
      <c r="W52" s="45">
        <f t="shared" si="5"/>
        <v>1339.6010614959996</v>
      </c>
      <c r="X52" s="45">
        <f t="shared" si="6"/>
        <v>359.38398461599985</v>
      </c>
      <c r="Y52" s="45">
        <f t="shared" si="0"/>
        <v>-118.3989385040004</v>
      </c>
      <c r="Z52" s="46"/>
      <c r="AA52" s="44"/>
      <c r="AB52" s="44"/>
      <c r="AC52" s="44"/>
      <c r="AD52" s="44"/>
      <c r="AE52" s="44"/>
      <c r="AF52" s="44"/>
      <c r="AG52" s="45">
        <v>89</v>
      </c>
      <c r="AH52" s="45" t="s">
        <v>160</v>
      </c>
      <c r="AI52" s="45">
        <f>'[1]Frm-3 DEMAND'!C100</f>
        <v>1275</v>
      </c>
      <c r="AJ52" s="44">
        <f>'[1]Frm-3 DEMAND'!F100</f>
        <v>0</v>
      </c>
      <c r="AK52" s="45">
        <f t="shared" si="7"/>
        <v>1275</v>
      </c>
      <c r="AL52" s="44">
        <f>'[1]Frm-1 Anticipated Gen.'!T106</f>
        <v>330</v>
      </c>
      <c r="AM52" s="44">
        <f>'[1]Frm-1 Anticipated Gen.'!B106</f>
        <v>120</v>
      </c>
      <c r="AN52" s="45">
        <f>'[1]Frm-1 Anticipated Gen.'!C106</f>
        <v>130</v>
      </c>
      <c r="AO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352.07</v>
      </c>
      <c r="AP52" s="45">
        <f t="shared" si="8"/>
        <v>602.06999999999994</v>
      </c>
      <c r="AQ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297.06329593691601</v>
      </c>
      <c r="AR52" s="45">
        <f>'[1]Frm-4 Shared Projects'!N101</f>
        <v>104.42</v>
      </c>
      <c r="AS52" s="45">
        <f>'[1]Annx-D (IE)'!Q95</f>
        <v>0</v>
      </c>
      <c r="AT52" s="45">
        <f>'[1]Annx-D (IE)'!S95</f>
        <v>0</v>
      </c>
      <c r="AU52" s="45">
        <f>'[1]Annx-D (IE)'!V95</f>
        <v>0</v>
      </c>
      <c r="AV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53.279351713694012</v>
      </c>
      <c r="AW52" s="45">
        <f>'[1]GoHP POWER'!G93+'[1]GoHP POWER'!H93</f>
        <v>629.91754700000001</v>
      </c>
      <c r="AX52" s="45">
        <f>'[1]Annx-D (IE)'!AT95</f>
        <v>180</v>
      </c>
      <c r="AY52" s="45">
        <f>'[1]Annx-D (IE)'!AR95</f>
        <v>708.61</v>
      </c>
      <c r="AZ52" s="45">
        <f>ABS('[1]Annx-D (IE)'!AV95)+'[1]Annx-D (IE)'!AU95</f>
        <v>0</v>
      </c>
      <c r="BA52" s="45">
        <f>'[1]CENTER SECTOR'!BW97-AW52-'[1]GoHP POWER'!F93</f>
        <v>337.98759561599991</v>
      </c>
      <c r="BB52" s="45">
        <f t="shared" si="9"/>
        <v>289.65064828630602</v>
      </c>
      <c r="BC52" s="45">
        <f t="shared" si="10"/>
        <v>1169.0644943296938</v>
      </c>
      <c r="BD52" s="45">
        <f t="shared" si="11"/>
        <v>183.71514261599992</v>
      </c>
      <c r="BE52" s="45">
        <f t="shared" si="1"/>
        <v>-105.93550567030616</v>
      </c>
      <c r="BF52" s="46"/>
      <c r="BG52" s="44"/>
      <c r="BH52" s="44"/>
      <c r="BI52" s="44"/>
      <c r="BJ52" s="44"/>
      <c r="BK52" s="44"/>
      <c r="BL52" s="44"/>
    </row>
    <row r="53" spans="1:71" ht="55.2" customHeight="1">
      <c r="A53" s="44">
        <v>42</v>
      </c>
      <c r="B53" s="45" t="s">
        <v>161</v>
      </c>
      <c r="C53" s="45">
        <f>'[1]Frm-3 DEMAND'!C53</f>
        <v>1462</v>
      </c>
      <c r="D53" s="44">
        <f>'[1]Frm-3 DEMAND'!F53</f>
        <v>0</v>
      </c>
      <c r="E53" s="45">
        <f t="shared" si="2"/>
        <v>1462</v>
      </c>
      <c r="F53" s="44">
        <f>'[1]Frm-1 Anticipated Gen.'!T59</f>
        <v>330</v>
      </c>
      <c r="G53" s="44">
        <f>'[1]Frm-1 Anticipated Gen.'!B59</f>
        <v>120</v>
      </c>
      <c r="H53" s="45">
        <f>'[1]Frm-1 Anticipated Gen.'!C59</f>
        <v>130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349.07</v>
      </c>
      <c r="J53" s="45">
        <f t="shared" si="3"/>
        <v>599.06999999999994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284.27852311999999</v>
      </c>
      <c r="L53" s="45">
        <f>'[1]Frm-4 Shared Projects'!N54</f>
        <v>104.42</v>
      </c>
      <c r="M53" s="45">
        <f>'[1]Annx-D (IE)'!Q48</f>
        <v>0</v>
      </c>
      <c r="N53" s="45">
        <f>'[1]Annx-D (IE)'!S48</f>
        <v>0</v>
      </c>
      <c r="O53" s="45">
        <f>'[1]Annx-D (IE)'!V48</f>
        <v>0</v>
      </c>
      <c r="P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51.14707688</v>
      </c>
      <c r="Q53" s="45">
        <f>'[1]GoHP POWER'!G46+'[1]GoHP POWER'!H46</f>
        <v>617.21481400000005</v>
      </c>
      <c r="R53" s="45">
        <f>'[1]Annx-D (IE)'!AT48</f>
        <v>180</v>
      </c>
      <c r="S53" s="45">
        <f>'[1]Annx-D (IE)'!AR48</f>
        <v>508.61</v>
      </c>
      <c r="T53" s="45">
        <f>ABS('[1]Annx-D (IE)'!AV48)+'[1]Annx-D (IE)'!AU48</f>
        <v>0</v>
      </c>
      <c r="U53" s="45">
        <f>'[1]CENTER SECTOR'!BW50-Q53-'[1]GoHP POWER'!F46</f>
        <v>328.86685561600007</v>
      </c>
      <c r="V53" s="45">
        <f t="shared" si="4"/>
        <v>481.78292312000008</v>
      </c>
      <c r="W53" s="45">
        <f t="shared" si="5"/>
        <v>1342.1087464960001</v>
      </c>
      <c r="X53" s="45">
        <f t="shared" si="6"/>
        <v>361.89166961600012</v>
      </c>
      <c r="Y53" s="45">
        <f t="shared" si="0"/>
        <v>-119.89125350399991</v>
      </c>
      <c r="Z53" s="46"/>
      <c r="AA53" s="44"/>
      <c r="AB53" s="44"/>
      <c r="AC53" s="44"/>
      <c r="AD53" s="44"/>
      <c r="AE53" s="44"/>
      <c r="AF53" s="44"/>
      <c r="AG53" s="45">
        <v>90</v>
      </c>
      <c r="AH53" s="45" t="s">
        <v>162</v>
      </c>
      <c r="AI53" s="45">
        <f>'[1]Frm-3 DEMAND'!C101</f>
        <v>1270</v>
      </c>
      <c r="AJ53" s="44">
        <f>'[1]Frm-3 DEMAND'!F101</f>
        <v>0</v>
      </c>
      <c r="AK53" s="45">
        <f t="shared" si="7"/>
        <v>1270</v>
      </c>
      <c r="AL53" s="44">
        <f>'[1]Frm-1 Anticipated Gen.'!T107</f>
        <v>330</v>
      </c>
      <c r="AM53" s="44">
        <f>'[1]Frm-1 Anticipated Gen.'!B107</f>
        <v>120</v>
      </c>
      <c r="AN53" s="45">
        <f>'[1]Frm-1 Anticipated Gen.'!C107</f>
        <v>130</v>
      </c>
      <c r="AO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352.07</v>
      </c>
      <c r="AP53" s="45">
        <f t="shared" si="8"/>
        <v>602.06999999999994</v>
      </c>
      <c r="AQ53" s="45">
        <f>'[1]Frm-1 Anticipated Gen.'!U107*0.77+'[1]Frm-1 Anticipated Gen.'!V107*0+'[1]Frm-1 Anticipated Gen.'!W107*0.87+'[1]Frm-1 Anticipated Gen.'!X107*0.8377+'[1]Frm-1 Anticipated Gen.'!Y107*0.8571+'[1]Frm-1 Anticipated Gen.'!AC106*0.87+'[1]Frm-1 Anticipated Gen.'!N107*0.87+'[1]Frm-1 Anticipated Gen.'!AD107*1</f>
        <v>297.06329593691601</v>
      </c>
      <c r="AR53" s="45">
        <f>'[1]Frm-4 Shared Projects'!N102</f>
        <v>104.42</v>
      </c>
      <c r="AS53" s="45">
        <f>'[1]Annx-D (IE)'!Q96</f>
        <v>0</v>
      </c>
      <c r="AT53" s="45">
        <f>'[1]Annx-D (IE)'!S96</f>
        <v>0</v>
      </c>
      <c r="AU53" s="45">
        <f>'[1]Annx-D (IE)'!V96</f>
        <v>0</v>
      </c>
      <c r="AV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53.279351713694012</v>
      </c>
      <c r="AW53" s="45">
        <f>'[1]GoHP POWER'!G94+'[1]GoHP POWER'!H94</f>
        <v>629.91754700000001</v>
      </c>
      <c r="AX53" s="45">
        <f>'[1]Annx-D (IE)'!AT96</f>
        <v>180</v>
      </c>
      <c r="AY53" s="45">
        <f>'[1]Annx-D (IE)'!AR96</f>
        <v>708.61</v>
      </c>
      <c r="AZ53" s="45">
        <f>ABS('[1]Annx-D (IE)'!AV96)+'[1]Annx-D (IE)'!AU96</f>
        <v>0</v>
      </c>
      <c r="BA53" s="45">
        <f>'[1]CENTER SECTOR'!BW98-AW53-'[1]GoHP POWER'!F94</f>
        <v>337.84326861599993</v>
      </c>
      <c r="BB53" s="45">
        <f t="shared" si="9"/>
        <v>284.65064828630602</v>
      </c>
      <c r="BC53" s="45">
        <f t="shared" si="10"/>
        <v>1168.9201673296939</v>
      </c>
      <c r="BD53" s="45">
        <f t="shared" si="11"/>
        <v>183.57081561599995</v>
      </c>
      <c r="BE53" s="45">
        <f t="shared" si="1"/>
        <v>-101.07983267030613</v>
      </c>
      <c r="BF53" s="46"/>
      <c r="BG53" s="44"/>
      <c r="BH53" s="44"/>
      <c r="BI53" s="44"/>
      <c r="BJ53" s="44"/>
      <c r="BK53" s="44"/>
      <c r="BL53" s="44"/>
    </row>
    <row r="54" spans="1:71" ht="55.2" customHeight="1">
      <c r="A54" s="44">
        <v>43</v>
      </c>
      <c r="B54" s="45" t="s">
        <v>163</v>
      </c>
      <c r="C54" s="45">
        <f>'[1]Frm-3 DEMAND'!C54</f>
        <v>1458</v>
      </c>
      <c r="D54" s="44">
        <f>'[1]Frm-3 DEMAND'!F54</f>
        <v>0</v>
      </c>
      <c r="E54" s="45">
        <f t="shared" si="2"/>
        <v>1458</v>
      </c>
      <c r="F54" s="44">
        <f>'[1]Frm-1 Anticipated Gen.'!T60</f>
        <v>330</v>
      </c>
      <c r="G54" s="44">
        <f>'[1]Frm-1 Anticipated Gen.'!B60</f>
        <v>120</v>
      </c>
      <c r="H54" s="45">
        <f>'[1]Frm-1 Anticipated Gen.'!C60</f>
        <v>130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349.07</v>
      </c>
      <c r="J54" s="45">
        <f t="shared" si="3"/>
        <v>599.06999999999994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284.27852311999999</v>
      </c>
      <c r="L54" s="45">
        <f>'[1]Frm-4 Shared Projects'!N55</f>
        <v>104.42</v>
      </c>
      <c r="M54" s="45">
        <f>'[1]Annx-D (IE)'!Q49</f>
        <v>0</v>
      </c>
      <c r="N54" s="45">
        <f>'[1]Annx-D (IE)'!S49</f>
        <v>0</v>
      </c>
      <c r="O54" s="45">
        <f>'[1]Annx-D (IE)'!V49</f>
        <v>0</v>
      </c>
      <c r="P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51.14707688</v>
      </c>
      <c r="Q54" s="45">
        <f>'[1]GoHP POWER'!G47+'[1]GoHP POWER'!H47</f>
        <v>617.21481400000005</v>
      </c>
      <c r="R54" s="45">
        <f>'[1]Annx-D (IE)'!AT49</f>
        <v>180</v>
      </c>
      <c r="S54" s="45">
        <f>'[1]Annx-D (IE)'!AR49</f>
        <v>508.61</v>
      </c>
      <c r="T54" s="45">
        <f>ABS('[1]Annx-D (IE)'!AV49)+'[1]Annx-D (IE)'!AU49</f>
        <v>0</v>
      </c>
      <c r="U54" s="45">
        <f>'[1]CENTER SECTOR'!BW51-Q54-'[1]GoHP POWER'!F47</f>
        <v>326.15349761600032</v>
      </c>
      <c r="V54" s="45">
        <f t="shared" si="4"/>
        <v>477.78292312000008</v>
      </c>
      <c r="W54" s="45">
        <f t="shared" si="5"/>
        <v>1339.3953884960001</v>
      </c>
      <c r="X54" s="45">
        <f t="shared" si="6"/>
        <v>359.17831161600037</v>
      </c>
      <c r="Y54" s="45">
        <f t="shared" si="0"/>
        <v>-118.60461150399988</v>
      </c>
      <c r="Z54" s="46"/>
      <c r="AA54" s="44"/>
      <c r="AB54" s="44"/>
      <c r="AC54" s="44"/>
      <c r="AD54" s="44"/>
      <c r="AE54" s="44"/>
      <c r="AF54" s="44"/>
      <c r="AG54" s="45">
        <v>91</v>
      </c>
      <c r="AH54" s="45" t="s">
        <v>164</v>
      </c>
      <c r="AI54" s="45">
        <f>'[1]Frm-3 DEMAND'!C102</f>
        <v>1257</v>
      </c>
      <c r="AJ54" s="44">
        <f>'[1]Frm-3 DEMAND'!F102</f>
        <v>0</v>
      </c>
      <c r="AK54" s="45">
        <f t="shared" si="7"/>
        <v>1257</v>
      </c>
      <c r="AL54" s="44">
        <f>'[1]Frm-1 Anticipated Gen.'!T108</f>
        <v>330</v>
      </c>
      <c r="AM54" s="44">
        <f>'[1]Frm-1 Anticipated Gen.'!B108</f>
        <v>120</v>
      </c>
      <c r="AN54" s="45">
        <f>'[1]Frm-1 Anticipated Gen.'!C108</f>
        <v>130</v>
      </c>
      <c r="AO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352.07</v>
      </c>
      <c r="AP54" s="45">
        <f t="shared" si="8"/>
        <v>602.06999999999994</v>
      </c>
      <c r="AQ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297.06329593691601</v>
      </c>
      <c r="AR54" s="45">
        <f>'[1]Frm-4 Shared Projects'!N103</f>
        <v>104.42</v>
      </c>
      <c r="AS54" s="45">
        <f>'[1]Annx-D (IE)'!Q97</f>
        <v>0</v>
      </c>
      <c r="AT54" s="45">
        <f>'[1]Annx-D (IE)'!S97</f>
        <v>0</v>
      </c>
      <c r="AU54" s="45">
        <f>'[1]Annx-D (IE)'!V97</f>
        <v>0</v>
      </c>
      <c r="AV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53.279351713694012</v>
      </c>
      <c r="AW54" s="45">
        <f>'[1]GoHP POWER'!G95+'[1]GoHP POWER'!H95</f>
        <v>629.91754700000001</v>
      </c>
      <c r="AX54" s="45">
        <f>'[1]Annx-D (IE)'!AT97</f>
        <v>180</v>
      </c>
      <c r="AY54" s="45">
        <f>'[1]Annx-D (IE)'!AR97</f>
        <v>708.61</v>
      </c>
      <c r="AZ54" s="45">
        <f>ABS('[1]Annx-D (IE)'!AV97)+'[1]Annx-D (IE)'!AU97</f>
        <v>0</v>
      </c>
      <c r="BA54" s="45">
        <f>'[1]CENTER SECTOR'!BW99-AW54-'[1]GoHP POWER'!F95</f>
        <v>337.84326861599993</v>
      </c>
      <c r="BB54" s="45">
        <f t="shared" si="9"/>
        <v>271.65064828630602</v>
      </c>
      <c r="BC54" s="45">
        <f t="shared" si="10"/>
        <v>1168.9201673296939</v>
      </c>
      <c r="BD54" s="45">
        <f t="shared" si="11"/>
        <v>183.57081561599995</v>
      </c>
      <c r="BE54" s="45">
        <f t="shared" si="1"/>
        <v>-88.079832670306132</v>
      </c>
      <c r="BF54" s="46"/>
      <c r="BG54" s="44"/>
      <c r="BH54" s="44"/>
      <c r="BI54" s="44"/>
      <c r="BJ54" s="44"/>
      <c r="BK54" s="44"/>
      <c r="BL54" s="44"/>
    </row>
    <row r="55" spans="1:71" ht="55.2" customHeight="1">
      <c r="A55" s="44">
        <v>44</v>
      </c>
      <c r="B55" s="45" t="s">
        <v>165</v>
      </c>
      <c r="C55" s="45">
        <f>'[1]Frm-3 DEMAND'!C55</f>
        <v>1457</v>
      </c>
      <c r="D55" s="44">
        <f>'[1]Frm-3 DEMAND'!F55</f>
        <v>0</v>
      </c>
      <c r="E55" s="45">
        <f t="shared" si="2"/>
        <v>1457</v>
      </c>
      <c r="F55" s="44">
        <f>'[1]Frm-1 Anticipated Gen.'!T61</f>
        <v>330</v>
      </c>
      <c r="G55" s="44">
        <f>'[1]Frm-1 Anticipated Gen.'!B61</f>
        <v>120</v>
      </c>
      <c r="H55" s="45">
        <f>'[1]Frm-1 Anticipated Gen.'!C61</f>
        <v>130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349.07</v>
      </c>
      <c r="J55" s="45">
        <f t="shared" si="3"/>
        <v>599.06999999999994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284.27852311999999</v>
      </c>
      <c r="L55" s="45">
        <f>'[1]Frm-4 Shared Projects'!N56</f>
        <v>104.42</v>
      </c>
      <c r="M55" s="45">
        <f>'[1]Annx-D (IE)'!Q50</f>
        <v>0</v>
      </c>
      <c r="N55" s="45">
        <f>'[1]Annx-D (IE)'!S50</f>
        <v>0</v>
      </c>
      <c r="O55" s="45">
        <f>'[1]Annx-D (IE)'!V50</f>
        <v>0</v>
      </c>
      <c r="P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51.14707688</v>
      </c>
      <c r="Q55" s="45">
        <f>'[1]GoHP POWER'!G48+'[1]GoHP POWER'!H48</f>
        <v>617.21481400000005</v>
      </c>
      <c r="R55" s="45">
        <f>'[1]Annx-D (IE)'!AT50</f>
        <v>180</v>
      </c>
      <c r="S55" s="45">
        <f>'[1]Annx-D (IE)'!AR50</f>
        <v>508.61</v>
      </c>
      <c r="T55" s="45">
        <f>ABS('[1]Annx-D (IE)'!AV50)+'[1]Annx-D (IE)'!AU50</f>
        <v>0</v>
      </c>
      <c r="U55" s="45">
        <f>'[1]CENTER SECTOR'!BW52-Q55-'[1]GoHP POWER'!F48</f>
        <v>325.44037061600011</v>
      </c>
      <c r="V55" s="45">
        <f t="shared" si="4"/>
        <v>476.78292312000008</v>
      </c>
      <c r="W55" s="45">
        <f t="shared" si="5"/>
        <v>1338.6822614960001</v>
      </c>
      <c r="X55" s="45">
        <f t="shared" si="6"/>
        <v>358.46518461600016</v>
      </c>
      <c r="Y55" s="45">
        <f t="shared" si="0"/>
        <v>-118.31773850399986</v>
      </c>
      <c r="Z55" s="46"/>
      <c r="AA55" s="44"/>
      <c r="AB55" s="44"/>
      <c r="AC55" s="44"/>
      <c r="AD55" s="44"/>
      <c r="AE55" s="44"/>
      <c r="AF55" s="44"/>
      <c r="AG55" s="45">
        <v>92</v>
      </c>
      <c r="AH55" s="45" t="s">
        <v>166</v>
      </c>
      <c r="AI55" s="45">
        <f>'[1]Frm-3 DEMAND'!C103</f>
        <v>1248</v>
      </c>
      <c r="AJ55" s="44">
        <f>'[1]Frm-3 DEMAND'!F103</f>
        <v>0</v>
      </c>
      <c r="AK55" s="45">
        <f t="shared" si="7"/>
        <v>1248</v>
      </c>
      <c r="AL55" s="44">
        <f>'[1]Frm-1 Anticipated Gen.'!T109</f>
        <v>330</v>
      </c>
      <c r="AM55" s="44">
        <f>'[1]Frm-1 Anticipated Gen.'!B109</f>
        <v>120</v>
      </c>
      <c r="AN55" s="45">
        <f>'[1]Frm-1 Anticipated Gen.'!C109</f>
        <v>130</v>
      </c>
      <c r="AO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352.07</v>
      </c>
      <c r="AP55" s="45">
        <f t="shared" si="8"/>
        <v>602.06999999999994</v>
      </c>
      <c r="AQ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297.06329593691601</v>
      </c>
      <c r="AR55" s="45">
        <f>'[1]Frm-4 Shared Projects'!N104</f>
        <v>104.42</v>
      </c>
      <c r="AS55" s="45">
        <f>'[1]Annx-D (IE)'!Q98</f>
        <v>0</v>
      </c>
      <c r="AT55" s="45">
        <f>'[1]Annx-D (IE)'!S98</f>
        <v>0</v>
      </c>
      <c r="AU55" s="45">
        <f>'[1]Annx-D (IE)'!V98</f>
        <v>0</v>
      </c>
      <c r="AV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53.279351713694012</v>
      </c>
      <c r="AW55" s="45">
        <f>'[1]GoHP POWER'!G96+'[1]GoHP POWER'!H96</f>
        <v>629.91754700000001</v>
      </c>
      <c r="AX55" s="45">
        <f>'[1]Annx-D (IE)'!AT98</f>
        <v>180</v>
      </c>
      <c r="AY55" s="45">
        <f>'[1]Annx-D (IE)'!AR98</f>
        <v>708.61</v>
      </c>
      <c r="AZ55" s="45">
        <f>ABS('[1]Annx-D (IE)'!AV98)+'[1]Annx-D (IE)'!AU98</f>
        <v>0</v>
      </c>
      <c r="BA55" s="45">
        <f>'[1]CENTER SECTOR'!BW100-AW55-'[1]GoHP POWER'!F96</f>
        <v>337.84326861599993</v>
      </c>
      <c r="BB55" s="45">
        <f t="shared" si="9"/>
        <v>262.65064828630602</v>
      </c>
      <c r="BC55" s="45">
        <f t="shared" si="10"/>
        <v>1168.9201673296939</v>
      </c>
      <c r="BD55" s="45">
        <f t="shared" si="11"/>
        <v>183.57081561599995</v>
      </c>
      <c r="BE55" s="45">
        <f t="shared" si="1"/>
        <v>-79.079832670306132</v>
      </c>
      <c r="BF55" s="46"/>
      <c r="BG55" s="44"/>
      <c r="BH55" s="44"/>
      <c r="BI55" s="44"/>
      <c r="BJ55" s="44"/>
      <c r="BK55" s="44"/>
      <c r="BL55" s="44"/>
    </row>
    <row r="56" spans="1:71" ht="55.2" customHeight="1">
      <c r="A56" s="44">
        <v>45</v>
      </c>
      <c r="B56" s="45" t="s">
        <v>167</v>
      </c>
      <c r="C56" s="45">
        <f>'[1]Frm-3 DEMAND'!C56</f>
        <v>1458</v>
      </c>
      <c r="D56" s="44">
        <f>'[1]Frm-3 DEMAND'!F56</f>
        <v>0</v>
      </c>
      <c r="E56" s="45">
        <f t="shared" si="2"/>
        <v>1458</v>
      </c>
      <c r="F56" s="44">
        <f>'[1]Frm-1 Anticipated Gen.'!T62</f>
        <v>330</v>
      </c>
      <c r="G56" s="44">
        <f>'[1]Frm-1 Anticipated Gen.'!B62</f>
        <v>120</v>
      </c>
      <c r="H56" s="45">
        <f>'[1]Frm-1 Anticipated Gen.'!C62</f>
        <v>130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349.07</v>
      </c>
      <c r="J56" s="45">
        <f t="shared" si="3"/>
        <v>599.06999999999994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232.07852312</v>
      </c>
      <c r="L56" s="45">
        <f>'[1]Frm-4 Shared Projects'!N57</f>
        <v>104.42</v>
      </c>
      <c r="M56" s="45">
        <f>'[1]Annx-D (IE)'!Q51</f>
        <v>0</v>
      </c>
      <c r="N56" s="45">
        <f>'[1]Annx-D (IE)'!S51</f>
        <v>0</v>
      </c>
      <c r="O56" s="45">
        <f>'[1]Annx-D (IE)'!V51</f>
        <v>0</v>
      </c>
      <c r="P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43.347076880000003</v>
      </c>
      <c r="Q56" s="45">
        <f>'[1]GoHP POWER'!G49+'[1]GoHP POWER'!H49</f>
        <v>617.21481400000005</v>
      </c>
      <c r="R56" s="45">
        <f>'[1]Annx-D (IE)'!AT51</f>
        <v>180</v>
      </c>
      <c r="S56" s="45">
        <f>'[1]Annx-D (IE)'!AR51</f>
        <v>508.61</v>
      </c>
      <c r="T56" s="45">
        <f>ABS('[1]Annx-D (IE)'!AV51)+'[1]Annx-D (IE)'!AU51</f>
        <v>0</v>
      </c>
      <c r="U56" s="45">
        <f>'[1]CENTER SECTOR'!BW53-Q56-'[1]GoHP POWER'!F49</f>
        <v>325.65740561600001</v>
      </c>
      <c r="V56" s="45">
        <f t="shared" si="4"/>
        <v>485.58292312000003</v>
      </c>
      <c r="W56" s="45">
        <f t="shared" si="5"/>
        <v>1331.0992964960001</v>
      </c>
      <c r="X56" s="45">
        <f t="shared" si="6"/>
        <v>358.68221961600005</v>
      </c>
      <c r="Y56" s="45">
        <f t="shared" si="0"/>
        <v>-126.90070350399992</v>
      </c>
      <c r="Z56" s="46"/>
      <c r="AA56" s="44"/>
      <c r="AB56" s="44"/>
      <c r="AC56" s="44"/>
      <c r="AD56" s="44"/>
      <c r="AE56" s="44"/>
      <c r="AF56" s="44"/>
      <c r="AG56" s="45">
        <v>93</v>
      </c>
      <c r="AH56" s="45" t="s">
        <v>168</v>
      </c>
      <c r="AI56" s="45">
        <f>'[1]Frm-3 DEMAND'!C104</f>
        <v>1225</v>
      </c>
      <c r="AJ56" s="44">
        <f>'[1]Frm-3 DEMAND'!F104</f>
        <v>0</v>
      </c>
      <c r="AK56" s="45">
        <f t="shared" si="7"/>
        <v>1225</v>
      </c>
      <c r="AL56" s="44">
        <f>'[1]Frm-1 Anticipated Gen.'!T110</f>
        <v>330</v>
      </c>
      <c r="AM56" s="44">
        <f>'[1]Frm-1 Anticipated Gen.'!B110</f>
        <v>120</v>
      </c>
      <c r="AN56" s="45">
        <f>'[1]Frm-1 Anticipated Gen.'!C110</f>
        <v>130</v>
      </c>
      <c r="AO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352.07</v>
      </c>
      <c r="AP56" s="45">
        <f t="shared" si="8"/>
        <v>602.06999999999994</v>
      </c>
      <c r="AQ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297.06329593691601</v>
      </c>
      <c r="AR56" s="45">
        <f>'[1]Frm-4 Shared Projects'!N105</f>
        <v>104.42</v>
      </c>
      <c r="AS56" s="45">
        <f>'[1]Annx-D (IE)'!Q99</f>
        <v>0</v>
      </c>
      <c r="AT56" s="45">
        <f>'[1]Annx-D (IE)'!S99</f>
        <v>0</v>
      </c>
      <c r="AU56" s="45">
        <f>'[1]Annx-D (IE)'!V99</f>
        <v>0</v>
      </c>
      <c r="AV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53.279351713694012</v>
      </c>
      <c r="AW56" s="45">
        <f>'[1]GoHP POWER'!G97+'[1]GoHP POWER'!H97</f>
        <v>629.91754700000001</v>
      </c>
      <c r="AX56" s="45">
        <f>'[1]Annx-D (IE)'!AT99</f>
        <v>180</v>
      </c>
      <c r="AY56" s="45">
        <f>'[1]Annx-D (IE)'!AR99</f>
        <v>708.61</v>
      </c>
      <c r="AZ56" s="45">
        <f>ABS('[1]Annx-D (IE)'!AV99)+'[1]Annx-D (IE)'!AU99</f>
        <v>0</v>
      </c>
      <c r="BA56" s="45">
        <f>'[1]CENTER SECTOR'!BW101-AW56-'[1]GoHP POWER'!F97</f>
        <v>337.84326861599993</v>
      </c>
      <c r="BB56" s="45">
        <f t="shared" si="9"/>
        <v>239.65064828630602</v>
      </c>
      <c r="BC56" s="45">
        <f t="shared" si="10"/>
        <v>1168.9201673296939</v>
      </c>
      <c r="BD56" s="45">
        <f t="shared" si="11"/>
        <v>183.57081561599995</v>
      </c>
      <c r="BE56" s="45">
        <f t="shared" si="1"/>
        <v>-56.079832670306132</v>
      </c>
      <c r="BF56" s="46"/>
      <c r="BG56" s="44"/>
      <c r="BH56" s="44"/>
      <c r="BI56" s="44"/>
      <c r="BJ56" s="44"/>
      <c r="BK56" s="44"/>
      <c r="BL56" s="44"/>
    </row>
    <row r="57" spans="1:71" ht="55.2" customHeight="1">
      <c r="A57" s="44">
        <v>46</v>
      </c>
      <c r="B57" s="45" t="s">
        <v>169</v>
      </c>
      <c r="C57" s="45">
        <f>'[1]Frm-3 DEMAND'!C57</f>
        <v>1466</v>
      </c>
      <c r="D57" s="44">
        <f>'[1]Frm-3 DEMAND'!F57</f>
        <v>0</v>
      </c>
      <c r="E57" s="45">
        <f t="shared" si="2"/>
        <v>1466</v>
      </c>
      <c r="F57" s="44">
        <f>'[1]Frm-1 Anticipated Gen.'!T63</f>
        <v>330</v>
      </c>
      <c r="G57" s="44">
        <f>'[1]Frm-1 Anticipated Gen.'!B63</f>
        <v>120</v>
      </c>
      <c r="H57" s="45">
        <f>'[1]Frm-1 Anticipated Gen.'!C63</f>
        <v>130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349.07</v>
      </c>
      <c r="J57" s="45">
        <f t="shared" si="3"/>
        <v>599.06999999999994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232.07852312</v>
      </c>
      <c r="L57" s="45">
        <f>'[1]Frm-4 Shared Projects'!N58</f>
        <v>104.42</v>
      </c>
      <c r="M57" s="45">
        <f>'[1]Annx-D (IE)'!Q52</f>
        <v>0</v>
      </c>
      <c r="N57" s="45">
        <f>'[1]Annx-D (IE)'!S52</f>
        <v>0</v>
      </c>
      <c r="O57" s="45">
        <f>'[1]Annx-D (IE)'!V52</f>
        <v>0</v>
      </c>
      <c r="P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43.347076880000003</v>
      </c>
      <c r="Q57" s="45">
        <f>'[1]GoHP POWER'!G50+'[1]GoHP POWER'!H50</f>
        <v>617.21481400000005</v>
      </c>
      <c r="R57" s="45">
        <f>'[1]Annx-D (IE)'!AT52</f>
        <v>180</v>
      </c>
      <c r="S57" s="45">
        <f>'[1]Annx-D (IE)'!AR52</f>
        <v>508.61</v>
      </c>
      <c r="T57" s="45">
        <f>ABS('[1]Annx-D (IE)'!AV52)+'[1]Annx-D (IE)'!AU52</f>
        <v>0</v>
      </c>
      <c r="U57" s="45">
        <f>'[1]CENTER SECTOR'!BW54-Q57-'[1]GoHP POWER'!F50</f>
        <v>326.40444261599964</v>
      </c>
      <c r="V57" s="45">
        <f t="shared" si="4"/>
        <v>493.58292312000003</v>
      </c>
      <c r="W57" s="45">
        <f t="shared" si="5"/>
        <v>1331.8463334959997</v>
      </c>
      <c r="X57" s="45">
        <f t="shared" si="6"/>
        <v>359.42925661599969</v>
      </c>
      <c r="Y57" s="45">
        <f t="shared" si="0"/>
        <v>-134.15366650400028</v>
      </c>
      <c r="Z57" s="46"/>
      <c r="AA57" s="44"/>
      <c r="AB57" s="44"/>
      <c r="AC57" s="44"/>
      <c r="AD57" s="44"/>
      <c r="AE57" s="44"/>
      <c r="AF57" s="44"/>
      <c r="AG57" s="45">
        <v>94</v>
      </c>
      <c r="AH57" s="45" t="s">
        <v>170</v>
      </c>
      <c r="AI57" s="45">
        <f>'[1]Frm-3 DEMAND'!C105</f>
        <v>1211</v>
      </c>
      <c r="AJ57" s="44">
        <f>'[1]Frm-3 DEMAND'!F105</f>
        <v>0</v>
      </c>
      <c r="AK57" s="45">
        <f t="shared" si="7"/>
        <v>1211</v>
      </c>
      <c r="AL57" s="44">
        <f>'[1]Frm-1 Anticipated Gen.'!T111</f>
        <v>330</v>
      </c>
      <c r="AM57" s="44">
        <f>'[1]Frm-1 Anticipated Gen.'!B111</f>
        <v>120</v>
      </c>
      <c r="AN57" s="45">
        <f>'[1]Frm-1 Anticipated Gen.'!C111</f>
        <v>130</v>
      </c>
      <c r="AO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352.07</v>
      </c>
      <c r="AP57" s="45">
        <f t="shared" si="8"/>
        <v>602.06999999999994</v>
      </c>
      <c r="AQ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297.06329593691601</v>
      </c>
      <c r="AR57" s="45">
        <f>'[1]Frm-4 Shared Projects'!N106</f>
        <v>104.42</v>
      </c>
      <c r="AS57" s="45">
        <f>'[1]Annx-D (IE)'!Q100</f>
        <v>0</v>
      </c>
      <c r="AT57" s="45">
        <f>'[1]Annx-D (IE)'!S100</f>
        <v>0</v>
      </c>
      <c r="AU57" s="45">
        <f>'[1]Annx-D (IE)'!V100</f>
        <v>0</v>
      </c>
      <c r="AV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53.279351713694012</v>
      </c>
      <c r="AW57" s="45">
        <f>'[1]GoHP POWER'!G98+'[1]GoHP POWER'!H98</f>
        <v>629.91754700000001</v>
      </c>
      <c r="AX57" s="45">
        <f>'[1]Annx-D (IE)'!AT100</f>
        <v>180</v>
      </c>
      <c r="AY57" s="45">
        <f>'[1]Annx-D (IE)'!AR100</f>
        <v>708.61</v>
      </c>
      <c r="AZ57" s="45">
        <f>ABS('[1]Annx-D (IE)'!AV100)+'[1]Annx-D (IE)'!AU100</f>
        <v>0</v>
      </c>
      <c r="BA57" s="45">
        <f>'[1]CENTER SECTOR'!BW102-AW57-'[1]GoHP POWER'!F98</f>
        <v>337.84326861599993</v>
      </c>
      <c r="BB57" s="45">
        <f t="shared" si="9"/>
        <v>225.65064828630602</v>
      </c>
      <c r="BC57" s="45">
        <f t="shared" si="10"/>
        <v>1168.9201673296939</v>
      </c>
      <c r="BD57" s="45">
        <f t="shared" si="11"/>
        <v>183.57081561599995</v>
      </c>
      <c r="BE57" s="45">
        <f t="shared" si="1"/>
        <v>-42.079832670306132</v>
      </c>
      <c r="BF57" s="46"/>
      <c r="BG57" s="44"/>
      <c r="BH57" s="44"/>
      <c r="BI57" s="44"/>
      <c r="BJ57" s="44"/>
      <c r="BK57" s="44"/>
      <c r="BL57" s="44"/>
    </row>
    <row r="58" spans="1:71" ht="55.2" customHeight="1">
      <c r="A58" s="44">
        <v>47</v>
      </c>
      <c r="B58" s="45" t="s">
        <v>171</v>
      </c>
      <c r="C58" s="45">
        <f>'[1]Frm-3 DEMAND'!C58</f>
        <v>1474</v>
      </c>
      <c r="D58" s="44">
        <f>'[1]Frm-3 DEMAND'!F58</f>
        <v>0</v>
      </c>
      <c r="E58" s="45">
        <f t="shared" si="2"/>
        <v>1474</v>
      </c>
      <c r="F58" s="44">
        <f>'[1]Frm-1 Anticipated Gen.'!T64</f>
        <v>330</v>
      </c>
      <c r="G58" s="44">
        <f>'[1]Frm-1 Anticipated Gen.'!B64</f>
        <v>120</v>
      </c>
      <c r="H58" s="45">
        <f>'[1]Frm-1 Anticipated Gen.'!C64</f>
        <v>130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349.07</v>
      </c>
      <c r="J58" s="45">
        <f t="shared" si="3"/>
        <v>599.06999999999994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232.07852312</v>
      </c>
      <c r="L58" s="45">
        <f>'[1]Frm-4 Shared Projects'!N59</f>
        <v>104.42</v>
      </c>
      <c r="M58" s="45">
        <f>'[1]Annx-D (IE)'!Q53</f>
        <v>0</v>
      </c>
      <c r="N58" s="45">
        <f>'[1]Annx-D (IE)'!S53</f>
        <v>0</v>
      </c>
      <c r="O58" s="45">
        <f>'[1]Annx-D (IE)'!V53</f>
        <v>0</v>
      </c>
      <c r="P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43.347076880000003</v>
      </c>
      <c r="Q58" s="45">
        <f>'[1]GoHP POWER'!G51+'[1]GoHP POWER'!H51</f>
        <v>617.21481400000005</v>
      </c>
      <c r="R58" s="45">
        <f>'[1]Annx-D (IE)'!AT53</f>
        <v>180</v>
      </c>
      <c r="S58" s="45">
        <f>'[1]Annx-D (IE)'!AR53</f>
        <v>508.61</v>
      </c>
      <c r="T58" s="45">
        <f>ABS('[1]Annx-D (IE)'!AV53)+'[1]Annx-D (IE)'!AU53</f>
        <v>0</v>
      </c>
      <c r="U58" s="45">
        <f>'[1]CENTER SECTOR'!BW55-Q58-'[1]GoHP POWER'!F51</f>
        <v>326.22444261599981</v>
      </c>
      <c r="V58" s="45">
        <f t="shared" si="4"/>
        <v>501.58292312000003</v>
      </c>
      <c r="W58" s="45">
        <f t="shared" si="5"/>
        <v>1331.6663334959999</v>
      </c>
      <c r="X58" s="45">
        <f t="shared" si="6"/>
        <v>359.24925661599985</v>
      </c>
      <c r="Y58" s="45">
        <f t="shared" si="0"/>
        <v>-142.33366650400012</v>
      </c>
      <c r="Z58" s="46"/>
      <c r="AA58" s="44"/>
      <c r="AB58" s="44"/>
      <c r="AC58" s="44"/>
      <c r="AD58" s="44"/>
      <c r="AE58" s="44"/>
      <c r="AF58" s="44"/>
      <c r="AG58" s="45">
        <v>95</v>
      </c>
      <c r="AH58" s="45" t="s">
        <v>172</v>
      </c>
      <c r="AI58" s="45">
        <f>'[1]Frm-3 DEMAND'!C106</f>
        <v>1204</v>
      </c>
      <c r="AJ58" s="44">
        <f>'[1]Frm-3 DEMAND'!F106</f>
        <v>0</v>
      </c>
      <c r="AK58" s="45">
        <f t="shared" si="7"/>
        <v>1204</v>
      </c>
      <c r="AL58" s="44">
        <f>'[1]Frm-1 Anticipated Gen.'!T112</f>
        <v>330</v>
      </c>
      <c r="AM58" s="44">
        <f>'[1]Frm-1 Anticipated Gen.'!B112</f>
        <v>120</v>
      </c>
      <c r="AN58" s="45">
        <f>'[1]Frm-1 Anticipated Gen.'!C112</f>
        <v>130</v>
      </c>
      <c r="AO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352.07</v>
      </c>
      <c r="AP58" s="45">
        <f t="shared" si="8"/>
        <v>602.06999999999994</v>
      </c>
      <c r="AQ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297.06329593691601</v>
      </c>
      <c r="AR58" s="45">
        <f>'[1]Frm-4 Shared Projects'!N107</f>
        <v>104.42</v>
      </c>
      <c r="AS58" s="45">
        <f>'[1]Annx-D (IE)'!Q101</f>
        <v>0</v>
      </c>
      <c r="AT58" s="45">
        <f>'[1]Annx-D (IE)'!S101</f>
        <v>0</v>
      </c>
      <c r="AU58" s="45">
        <f>'[1]Annx-D (IE)'!V101</f>
        <v>0</v>
      </c>
      <c r="AV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53.279351713694012</v>
      </c>
      <c r="AW58" s="45">
        <f>'[1]GoHP POWER'!G99+'[1]GoHP POWER'!H99</f>
        <v>621.977124</v>
      </c>
      <c r="AX58" s="45">
        <f>'[1]Annx-D (IE)'!AT101</f>
        <v>180</v>
      </c>
      <c r="AY58" s="45">
        <f>'[1]Annx-D (IE)'!AR101</f>
        <v>708.61</v>
      </c>
      <c r="AZ58" s="45">
        <f>ABS('[1]Annx-D (IE)'!AV101)+'[1]Annx-D (IE)'!AU101</f>
        <v>0</v>
      </c>
      <c r="BA58" s="45">
        <f>'[1]CENTER SECTOR'!BW103-AW58-'[1]GoHP POWER'!F99</f>
        <v>326.49192261599978</v>
      </c>
      <c r="BB58" s="45">
        <f t="shared" si="9"/>
        <v>218.65064828630602</v>
      </c>
      <c r="BC58" s="45">
        <f t="shared" si="10"/>
        <v>1149.6283983296939</v>
      </c>
      <c r="BD58" s="45">
        <f t="shared" si="11"/>
        <v>164.27904661599979</v>
      </c>
      <c r="BE58" s="45">
        <f t="shared" si="1"/>
        <v>-54.371601670306063</v>
      </c>
      <c r="BF58" s="46"/>
      <c r="BG58" s="44"/>
      <c r="BH58" s="44"/>
      <c r="BI58" s="44"/>
      <c r="BJ58" s="44"/>
      <c r="BK58" s="44"/>
      <c r="BL58" s="44"/>
    </row>
    <row r="59" spans="1:71" ht="55.2" customHeight="1">
      <c r="A59" s="44">
        <v>48</v>
      </c>
      <c r="B59" s="45" t="s">
        <v>173</v>
      </c>
      <c r="C59" s="45">
        <f>'[1]Frm-3 DEMAND'!C59</f>
        <v>1478</v>
      </c>
      <c r="D59" s="44">
        <f>'[1]Frm-3 DEMAND'!F59</f>
        <v>0</v>
      </c>
      <c r="E59" s="45">
        <f t="shared" si="2"/>
        <v>1478</v>
      </c>
      <c r="F59" s="44">
        <f>'[1]Frm-1 Anticipated Gen.'!T65</f>
        <v>330</v>
      </c>
      <c r="G59" s="44">
        <f>'[1]Frm-1 Anticipated Gen.'!B65</f>
        <v>120</v>
      </c>
      <c r="H59" s="45">
        <f>'[1]Frm-1 Anticipated Gen.'!C65</f>
        <v>130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349.07</v>
      </c>
      <c r="J59" s="45">
        <f t="shared" si="3"/>
        <v>599.06999999999994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232.07852312</v>
      </c>
      <c r="L59" s="45">
        <f>'[1]Frm-4 Shared Projects'!N60</f>
        <v>104.42</v>
      </c>
      <c r="M59" s="45">
        <f>'[1]Annx-D (IE)'!Q54</f>
        <v>0</v>
      </c>
      <c r="N59" s="45">
        <f>'[1]Annx-D (IE)'!S54</f>
        <v>0</v>
      </c>
      <c r="O59" s="45">
        <f>'[1]Annx-D (IE)'!V54</f>
        <v>0</v>
      </c>
      <c r="P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43.347076880000003</v>
      </c>
      <c r="Q59" s="45">
        <f>'[1]GoHP POWER'!G52+'[1]GoHP POWER'!H52</f>
        <v>617.21481400000005</v>
      </c>
      <c r="R59" s="45">
        <f>'[1]Annx-D (IE)'!AT54</f>
        <v>180</v>
      </c>
      <c r="S59" s="45">
        <f>'[1]Annx-D (IE)'!AR54</f>
        <v>508.61</v>
      </c>
      <c r="T59" s="45">
        <f>ABS('[1]Annx-D (IE)'!AV54)+'[1]Annx-D (IE)'!AU54</f>
        <v>0</v>
      </c>
      <c r="U59" s="45">
        <f>'[1]CENTER SECTOR'!BW56-Q59-'[1]GoHP POWER'!F52</f>
        <v>326.38444261599966</v>
      </c>
      <c r="V59" s="45">
        <f t="shared" si="4"/>
        <v>505.58292312000003</v>
      </c>
      <c r="W59" s="45">
        <f t="shared" si="5"/>
        <v>1331.8263334959997</v>
      </c>
      <c r="X59" s="45">
        <f t="shared" si="6"/>
        <v>359.40925661599971</v>
      </c>
      <c r="Y59" s="45">
        <f t="shared" si="0"/>
        <v>-146.17366650400027</v>
      </c>
      <c r="Z59" s="46"/>
      <c r="AA59" s="44"/>
      <c r="AB59" s="44"/>
      <c r="AC59" s="44"/>
      <c r="AD59" s="44"/>
      <c r="AE59" s="44"/>
      <c r="AF59" s="44"/>
      <c r="AG59" s="45">
        <v>96</v>
      </c>
      <c r="AH59" s="45" t="s">
        <v>174</v>
      </c>
      <c r="AI59" s="45">
        <f>'[1]Frm-3 DEMAND'!C107</f>
        <v>1184</v>
      </c>
      <c r="AJ59" s="44">
        <f>'[1]Frm-3 DEMAND'!F107</f>
        <v>0</v>
      </c>
      <c r="AK59" s="45">
        <f t="shared" si="7"/>
        <v>1184</v>
      </c>
      <c r="AL59" s="44">
        <f>'[1]Frm-1 Anticipated Gen.'!T113</f>
        <v>330</v>
      </c>
      <c r="AM59" s="44">
        <f>'[1]Frm-1 Anticipated Gen.'!B113</f>
        <v>120</v>
      </c>
      <c r="AN59" s="45">
        <f>'[1]Frm-1 Anticipated Gen.'!C113</f>
        <v>130</v>
      </c>
      <c r="AO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349.07</v>
      </c>
      <c r="AP59" s="45">
        <f>AM59+AN59+AO59</f>
        <v>599.06999999999994</v>
      </c>
      <c r="AQ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297.06329593691601</v>
      </c>
      <c r="AR59" s="45">
        <f>'[1]Frm-4 Shared Projects'!N108</f>
        <v>104.42</v>
      </c>
      <c r="AS59" s="45">
        <f>'[1]Annx-D (IE)'!Q102</f>
        <v>0</v>
      </c>
      <c r="AT59" s="45">
        <f>'[1]Annx-D (IE)'!S102</f>
        <v>0</v>
      </c>
      <c r="AU59" s="45">
        <f>'[1]Annx-D (IE)'!V102</f>
        <v>0</v>
      </c>
      <c r="AV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53.279351713694012</v>
      </c>
      <c r="AW59" s="45">
        <f>'[1]GoHP POWER'!G100+'[1]GoHP POWER'!H100</f>
        <v>621.977124</v>
      </c>
      <c r="AX59" s="45">
        <f>'[1]Annx-D (IE)'!AT102</f>
        <v>180</v>
      </c>
      <c r="AY59" s="45">
        <f>'[1]Annx-D (IE)'!AR102</f>
        <v>708.61</v>
      </c>
      <c r="AZ59" s="45">
        <f>ABS('[1]Annx-D (IE)'!AV102)+'[1]Annx-D (IE)'!AU102</f>
        <v>0</v>
      </c>
      <c r="BA59" s="45">
        <f>'[1]CENTER SECTOR'!BW104-AW59-'[1]GoHP POWER'!F100</f>
        <v>322.36542861600014</v>
      </c>
      <c r="BB59" s="45">
        <f t="shared" si="9"/>
        <v>201.65064828630602</v>
      </c>
      <c r="BC59" s="45">
        <f t="shared" si="10"/>
        <v>1142.5019043296943</v>
      </c>
      <c r="BD59" s="45">
        <f t="shared" si="11"/>
        <v>160.15255261600015</v>
      </c>
      <c r="BE59" s="45">
        <f t="shared" si="1"/>
        <v>-41.498095670305702</v>
      </c>
      <c r="BF59" s="46"/>
      <c r="BG59" s="44"/>
      <c r="BH59" s="44"/>
      <c r="BI59" s="44"/>
      <c r="BJ59" s="44"/>
      <c r="BK59" s="44"/>
      <c r="BL59" s="44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7" t="s">
        <v>176</v>
      </c>
      <c r="AI60" s="48">
        <f t="shared" ref="AI60:AX60" si="12">ROUND(SUM((C12:C59),(AI12:AI59))/4,0)</f>
        <v>30501</v>
      </c>
      <c r="AJ60" s="49">
        <f t="shared" si="12"/>
        <v>0</v>
      </c>
      <c r="AK60" s="49">
        <f t="shared" si="12"/>
        <v>30501</v>
      </c>
      <c r="AL60" s="49">
        <f t="shared" si="12"/>
        <v>7920</v>
      </c>
      <c r="AM60" s="49">
        <f t="shared" si="12"/>
        <v>2880</v>
      </c>
      <c r="AN60" s="49">
        <f t="shared" si="12"/>
        <v>3120</v>
      </c>
      <c r="AO60" s="49">
        <f t="shared" si="12"/>
        <v>8320</v>
      </c>
      <c r="AP60" s="49">
        <f t="shared" si="12"/>
        <v>14320</v>
      </c>
      <c r="AQ60" s="49">
        <f t="shared" si="12"/>
        <v>6699</v>
      </c>
      <c r="AR60" s="49">
        <f t="shared" si="12"/>
        <v>2506</v>
      </c>
      <c r="AS60" s="49">
        <f t="shared" si="12"/>
        <v>0</v>
      </c>
      <c r="AT60" s="49">
        <f t="shared" si="12"/>
        <v>0</v>
      </c>
      <c r="AU60" s="49">
        <f t="shared" si="12"/>
        <v>0</v>
      </c>
      <c r="AV60" s="49">
        <f t="shared" si="12"/>
        <v>1210</v>
      </c>
      <c r="AW60" s="49">
        <f t="shared" si="12"/>
        <v>14903</v>
      </c>
      <c r="AX60" s="49">
        <f t="shared" si="12"/>
        <v>4320</v>
      </c>
      <c r="AY60" s="49">
        <f>ROUND(SUM((S12:S59),(AY12:AY59))/4,2)</f>
        <v>13806.64</v>
      </c>
      <c r="AZ60" s="49">
        <f>ROUND(SUM((T12:T59),(AZ12:AZ59))/4,2)</f>
        <v>0</v>
      </c>
      <c r="BA60" s="49">
        <f>ROUND(SUM((U12:U59),(BA12:BA59))/4,0)</f>
        <v>7671</v>
      </c>
      <c r="BB60" s="49">
        <f>ROUND(SUM((V12:V59),(BB12:BB59))/4,0)</f>
        <v>7050</v>
      </c>
      <c r="BC60" s="49">
        <f>ROUND(SUM((W12:W59),(BC12:BC59))/4,0)</f>
        <v>30404</v>
      </c>
      <c r="BD60" s="49">
        <f>ROUND(SUM((X12:X59),(BD12:BD59))/4,0)</f>
        <v>6953</v>
      </c>
      <c r="BE60" s="49">
        <f>ROUND(SUM((Y12:Y59),(BE12:BE59))/4,2)</f>
        <v>-96.59</v>
      </c>
      <c r="BF60" s="49"/>
      <c r="BG60" s="49"/>
      <c r="BH60" s="49"/>
      <c r="BI60" s="49"/>
      <c r="BJ60" s="49"/>
      <c r="BK60" s="49"/>
      <c r="BL60" s="50"/>
    </row>
    <row r="61" spans="1:71" ht="24.75" customHeight="1" thickBot="1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4"/>
      <c r="AG61" s="55"/>
      <c r="AH61" s="55"/>
      <c r="AI61" s="55"/>
      <c r="AJ61" s="55"/>
      <c r="AK61" s="55"/>
      <c r="AL61" s="55"/>
      <c r="AM61" s="55"/>
      <c r="AN61" s="55"/>
      <c r="AO61" s="56"/>
      <c r="AP61" s="52"/>
      <c r="AQ61" s="57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/>
      <c r="BC61" s="56"/>
      <c r="BD61" s="56"/>
      <c r="BE61" s="56"/>
      <c r="BF61" s="54"/>
      <c r="BG61" s="54"/>
      <c r="BH61" s="54"/>
      <c r="BI61" s="54"/>
      <c r="BJ61" s="54"/>
      <c r="BK61" s="54"/>
      <c r="BL61" s="54"/>
      <c r="BM61" s="58"/>
    </row>
    <row r="62" spans="1:71" ht="77.400000000000006" customHeight="1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143.19999999999999</v>
      </c>
      <c r="N62" s="62"/>
      <c r="O62" s="62"/>
      <c r="P62" s="63"/>
      <c r="Q62" s="61"/>
      <c r="R62" s="63"/>
      <c r="S62" s="64">
        <v>6</v>
      </c>
      <c r="T62" s="65" t="str">
        <f>[1]Abstract!D8</f>
        <v xml:space="preserve">GoHP power scheduled to HPSEBL Equity : NJPC 22%,  Rampur  26.1%, Koldam 15% UA &amp; SOR  </v>
      </c>
      <c r="U62" s="65"/>
      <c r="V62" s="65"/>
      <c r="W62" s="65"/>
      <c r="X62" s="65"/>
      <c r="Y62" s="65"/>
      <c r="Z62" s="65"/>
      <c r="AA62" s="65"/>
      <c r="AB62" s="62">
        <f>[1]Abstract!$G$8</f>
        <v>149.0323608749998</v>
      </c>
      <c r="AC62" s="62"/>
      <c r="AD62" s="66">
        <v>11</v>
      </c>
      <c r="AE62" s="66"/>
      <c r="AF62" s="63">
        <f>[1]Abstract!G8</f>
        <v>149.0323608749998</v>
      </c>
      <c r="AG62" s="66"/>
      <c r="AH62" s="66">
        <v>11</v>
      </c>
      <c r="AI62" s="65" t="str">
        <f>[1]Abstract!$K$23</f>
        <v>Net Availability after Export/sale (9-10)</v>
      </c>
      <c r="AJ62" s="65"/>
      <c r="AK62" s="65"/>
      <c r="AL62" s="65"/>
      <c r="AM62" s="62">
        <f>[1]Abstract!$O$23</f>
        <v>317.64756362499975</v>
      </c>
      <c r="AN62" s="62"/>
      <c r="AO62" s="61"/>
      <c r="AP62" s="67">
        <v>16</v>
      </c>
      <c r="AQ62" s="68" t="str">
        <f>[1]Abstract!K28</f>
        <v>Surrender of Energy from central sector</v>
      </c>
      <c r="AR62" s="68"/>
      <c r="AS62" s="69"/>
      <c r="AT62" s="61"/>
      <c r="AU62" s="61"/>
      <c r="AV62" s="61"/>
      <c r="AW62" s="70"/>
      <c r="AX62" s="70"/>
      <c r="AY62" s="61"/>
      <c r="AZ62" s="61"/>
      <c r="BA62" s="71">
        <f>[1]Abstract!O28</f>
        <v>13.610802749999998</v>
      </c>
      <c r="BB62" s="72"/>
      <c r="BC62" s="55"/>
      <c r="BD62" s="55"/>
      <c r="BE62" s="55"/>
      <c r="BF62" s="55"/>
      <c r="BG62" s="55"/>
      <c r="BH62" s="55"/>
      <c r="BI62" s="55"/>
      <c r="BJ62" s="54"/>
      <c r="BK62" s="54"/>
      <c r="BL62" s="54"/>
      <c r="BM62" s="54"/>
      <c r="BN62" s="54"/>
      <c r="BO62" s="54"/>
      <c r="BP62" s="54"/>
      <c r="BS62" s="6">
        <f>3977-2879</f>
        <v>1098</v>
      </c>
    </row>
    <row r="63" spans="1:71" ht="43.5" customHeight="1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79.2</v>
      </c>
      <c r="N63" s="74"/>
      <c r="O63" s="74"/>
      <c r="P63" s="75"/>
      <c r="Q63" s="53"/>
      <c r="R63" s="75"/>
      <c r="S63" s="76">
        <v>7</v>
      </c>
      <c r="T63" s="77" t="str">
        <f>[1]Abstract!D9</f>
        <v>Total Availability with HPSEBL (1+2+3+4+5+6)</v>
      </c>
      <c r="U63" s="77"/>
      <c r="V63" s="77"/>
      <c r="W63" s="77"/>
      <c r="X63" s="77"/>
      <c r="Y63" s="77"/>
      <c r="Z63" s="77"/>
      <c r="AA63" s="77"/>
      <c r="AB63" s="74">
        <f>[1]Abstract!G9</f>
        <v>498.91396362499972</v>
      </c>
      <c r="AC63" s="74"/>
      <c r="AD63" s="78">
        <v>12</v>
      </c>
      <c r="AE63" s="78"/>
      <c r="AF63" s="75">
        <f>[1]Abstract!G9</f>
        <v>498.91396362499972</v>
      </c>
      <c r="AG63" s="78"/>
      <c r="AH63" s="78">
        <v>12</v>
      </c>
      <c r="AI63" s="77" t="str">
        <f>[1]Abstract!K24</f>
        <v xml:space="preserve">Demand of the State </v>
      </c>
      <c r="AJ63" s="77"/>
      <c r="AK63" s="77"/>
      <c r="AL63" s="77"/>
      <c r="AM63" s="74">
        <f>[1]Abstract!O24</f>
        <v>305.01</v>
      </c>
      <c r="AN63" s="74"/>
      <c r="AO63" s="53"/>
      <c r="AP63" s="79">
        <v>17</v>
      </c>
      <c r="AQ63" s="80" t="str">
        <f>[1]Abstract!K29</f>
        <v>Net Deficit (15-16)</v>
      </c>
      <c r="AR63" s="80"/>
      <c r="AS63" s="54"/>
      <c r="AT63" s="53"/>
      <c r="AU63" s="53"/>
      <c r="AV63" s="53"/>
      <c r="AW63" s="81"/>
      <c r="AX63" s="81"/>
      <c r="AY63" s="53"/>
      <c r="AZ63" s="53"/>
      <c r="BA63" s="82">
        <f>[1]Abstract!O29</f>
        <v>-0.97323912500024079</v>
      </c>
      <c r="BB63" s="83"/>
      <c r="BC63" s="55"/>
      <c r="BD63" s="56"/>
      <c r="BE63" s="57"/>
      <c r="BF63" s="55"/>
      <c r="BG63" s="55"/>
      <c r="BH63" s="55"/>
      <c r="BI63" s="55"/>
      <c r="BJ63" s="54"/>
      <c r="BK63" s="54"/>
      <c r="BL63" s="54"/>
      <c r="BM63" s="54"/>
      <c r="BN63" s="54"/>
      <c r="BO63" s="54"/>
      <c r="BP63" s="54"/>
    </row>
    <row r="64" spans="1:71" ht="43.5" customHeight="1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90.320802749999984</v>
      </c>
      <c r="N64" s="74"/>
      <c r="O64" s="74"/>
      <c r="P64" s="75"/>
      <c r="Q64" s="53"/>
      <c r="R64" s="75"/>
      <c r="S64" s="76">
        <v>8</v>
      </c>
      <c r="T64" s="77" t="str">
        <f>[1]Abstract!$D$29</f>
        <v>Total Import</v>
      </c>
      <c r="U64" s="77"/>
      <c r="V64" s="77"/>
      <c r="W64" s="77"/>
      <c r="X64" s="77"/>
      <c r="Y64" s="77"/>
      <c r="Z64" s="77"/>
      <c r="AA64" s="77"/>
      <c r="AB64" s="74">
        <f>[1]Abstract!G29</f>
        <v>0</v>
      </c>
      <c r="AC64" s="74"/>
      <c r="AD64" s="78">
        <v>13</v>
      </c>
      <c r="AE64" s="78"/>
      <c r="AF64" s="75">
        <f>[1]Abstract!G29</f>
        <v>0</v>
      </c>
      <c r="AG64" s="78"/>
      <c r="AH64" s="78">
        <v>13</v>
      </c>
      <c r="AI64" s="77" t="str">
        <f>[1]Abstract!K25</f>
        <v>Power Cut/ Restriction</v>
      </c>
      <c r="AJ64" s="77"/>
      <c r="AK64" s="77"/>
      <c r="AL64" s="77"/>
      <c r="AM64" s="74">
        <f>[1]Abstract!O25</f>
        <v>0</v>
      </c>
      <c r="AN64" s="74"/>
      <c r="AO64" s="53"/>
      <c r="AP64" s="79"/>
      <c r="AQ64" s="80"/>
      <c r="AR64" s="80"/>
      <c r="AS64" s="54"/>
      <c r="AT64" s="53"/>
      <c r="AU64" s="53"/>
      <c r="AV64" s="53"/>
      <c r="AW64" s="81"/>
      <c r="AX64" s="81"/>
      <c r="AY64" s="53"/>
      <c r="AZ64" s="53"/>
      <c r="BA64" s="82"/>
      <c r="BB64" s="83"/>
      <c r="BC64" s="55"/>
      <c r="BD64" s="55"/>
      <c r="BE64" s="55"/>
      <c r="BF64" s="55"/>
      <c r="BG64" s="55"/>
      <c r="BH64" s="55"/>
      <c r="BI64" s="55"/>
      <c r="BJ64" s="54"/>
      <c r="BK64" s="54"/>
      <c r="BL64" s="54"/>
      <c r="BM64" s="54"/>
      <c r="BN64" s="54"/>
      <c r="BO64" s="54"/>
      <c r="BP64" s="54"/>
    </row>
    <row r="65" spans="1:70" ht="43.5" customHeight="1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12.1</v>
      </c>
      <c r="N65" s="74"/>
      <c r="O65" s="74"/>
      <c r="P65" s="75"/>
      <c r="Q65" s="53"/>
      <c r="R65" s="75"/>
      <c r="S65" s="76">
        <v>9</v>
      </c>
      <c r="T65" s="84" t="str">
        <f>[1]Abstract!$D$30</f>
        <v>Total Availability with HPSEBL (7+8)</v>
      </c>
      <c r="U65" s="84"/>
      <c r="V65" s="84"/>
      <c r="W65" s="84"/>
      <c r="X65" s="84"/>
      <c r="Y65" s="84"/>
      <c r="Z65" s="84"/>
      <c r="AA65" s="84"/>
      <c r="AB65" s="74">
        <f>[1]Abstract!$G$30</f>
        <v>498.91396362499972</v>
      </c>
      <c r="AC65" s="74"/>
      <c r="AD65" s="78">
        <v>14</v>
      </c>
      <c r="AE65" s="78"/>
      <c r="AF65" s="75">
        <f>[1]Abstract!G30</f>
        <v>498.91396362499972</v>
      </c>
      <c r="AG65" s="78"/>
      <c r="AH65" s="78">
        <v>14</v>
      </c>
      <c r="AI65" s="77" t="str">
        <f>[1]Abstract!K26</f>
        <v>Restricted Demand (12-13)</v>
      </c>
      <c r="AJ65" s="77"/>
      <c r="AK65" s="77"/>
      <c r="AL65" s="77"/>
      <c r="AM65" s="74">
        <f>[1]Abstract!O26</f>
        <v>305.01</v>
      </c>
      <c r="AN65" s="74"/>
      <c r="AO65" s="53"/>
      <c r="AP65" s="79"/>
      <c r="AQ65" s="80"/>
      <c r="AR65" s="80"/>
      <c r="AS65" s="54"/>
      <c r="AT65" s="54"/>
      <c r="AU65" s="53"/>
      <c r="AV65" s="53"/>
      <c r="AW65" s="81"/>
      <c r="AX65" s="81"/>
      <c r="AY65" s="53"/>
      <c r="AZ65" s="53"/>
      <c r="BA65" s="82"/>
      <c r="BB65" s="83"/>
      <c r="BC65" s="55"/>
      <c r="BD65" s="55"/>
      <c r="BE65" s="55"/>
      <c r="BF65" s="55"/>
      <c r="BG65" s="55"/>
      <c r="BH65" s="55"/>
      <c r="BI65" s="57"/>
      <c r="BJ65" s="54"/>
      <c r="BK65" s="54"/>
      <c r="BL65" s="85" t="s">
        <v>178</v>
      </c>
      <c r="BM65" s="54"/>
      <c r="BN65" s="54"/>
      <c r="BO65" s="54"/>
      <c r="BP65" s="54"/>
      <c r="BQ65" s="58"/>
      <c r="BR65" s="58"/>
    </row>
    <row r="66" spans="1:70" ht="43.5" customHeight="1" thickBot="1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25.060799999999983</v>
      </c>
      <c r="N66" s="89"/>
      <c r="O66" s="89"/>
      <c r="P66" s="90"/>
      <c r="Q66" s="88"/>
      <c r="R66" s="91"/>
      <c r="S66" s="92">
        <v>10</v>
      </c>
      <c r="T66" s="93" t="str">
        <f>[1]Abstract!$K$22</f>
        <v xml:space="preserve">Total Export </v>
      </c>
      <c r="U66" s="93"/>
      <c r="V66" s="93"/>
      <c r="W66" s="93"/>
      <c r="X66" s="93"/>
      <c r="Y66" s="93"/>
      <c r="Z66" s="93"/>
      <c r="AA66" s="93"/>
      <c r="AB66" s="89">
        <f>[1]Abstract!$O$22</f>
        <v>181.2664</v>
      </c>
      <c r="AC66" s="89"/>
      <c r="AD66" s="94">
        <v>15</v>
      </c>
      <c r="AE66" s="94"/>
      <c r="AF66" s="90">
        <f>[1]Abstract!O22</f>
        <v>181.2664</v>
      </c>
      <c r="AG66" s="94"/>
      <c r="AH66" s="94">
        <v>15</v>
      </c>
      <c r="AI66" s="95" t="str">
        <f>[1]Abstract!K27</f>
        <v xml:space="preserve">Gross Surplus/Deficit (+/-) </v>
      </c>
      <c r="AJ66" s="95"/>
      <c r="AK66" s="95"/>
      <c r="AL66" s="95"/>
      <c r="AM66" s="89">
        <f>[1]Abstract!O27</f>
        <v>12.637563624999757</v>
      </c>
      <c r="AN66" s="89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96"/>
      <c r="BC66" s="55"/>
      <c r="BD66" s="55"/>
      <c r="BE66" s="55"/>
      <c r="BF66" s="55"/>
      <c r="BG66" s="55"/>
      <c r="BH66" s="55"/>
      <c r="BI66" s="55"/>
      <c r="BJ66" s="54"/>
      <c r="BK66" s="54"/>
      <c r="BL66" s="85" t="s">
        <v>179</v>
      </c>
      <c r="BM66" s="54"/>
      <c r="BN66" s="54"/>
      <c r="BO66" s="54"/>
      <c r="BP66" s="54"/>
    </row>
    <row r="67" spans="1:70" ht="15.75" customHeight="1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8"/>
      <c r="AE67" s="98"/>
      <c r="AF67" s="98"/>
      <c r="AG67" s="99"/>
      <c r="AH67" s="99"/>
      <c r="AI67" s="100"/>
      <c r="AJ67" s="99"/>
      <c r="AK67" s="99"/>
      <c r="AL67" s="99"/>
      <c r="AM67" s="99"/>
      <c r="AN67" s="99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F67" s="54"/>
      <c r="BG67" s="54"/>
      <c r="BI67" s="54"/>
      <c r="BJ67" s="85"/>
      <c r="BK67" s="54"/>
      <c r="BL67" s="54"/>
    </row>
    <row r="68" spans="1:70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8"/>
      <c r="AE68" s="98"/>
      <c r="AF68" s="98"/>
      <c r="AG68" s="99"/>
      <c r="AH68" s="99"/>
      <c r="AI68" s="100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F68" s="98"/>
      <c r="BG68" s="98"/>
      <c r="BI68" s="98"/>
      <c r="BJ68" s="98"/>
      <c r="BK68" s="98"/>
      <c r="BL68" s="98"/>
    </row>
    <row r="69" spans="1:70" ht="15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8"/>
      <c r="AE69" s="98"/>
      <c r="AF69" s="98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8"/>
      <c r="BG69" s="98"/>
      <c r="BH69" s="98"/>
      <c r="BI69" s="98"/>
      <c r="BJ69" s="98"/>
      <c r="BK69" s="98"/>
      <c r="BL69" s="98"/>
    </row>
    <row r="70" spans="1:70">
      <c r="M70" s="58"/>
      <c r="N70" s="58"/>
      <c r="O70" s="58"/>
      <c r="P70" s="58"/>
      <c r="AC70" s="102"/>
    </row>
    <row r="72" spans="1:70">
      <c r="BJ72" s="103"/>
    </row>
    <row r="73" spans="1:70">
      <c r="BJ73" s="103"/>
    </row>
    <row r="83" spans="29:43">
      <c r="AC83" s="102"/>
      <c r="AD83" s="102"/>
      <c r="AE83" s="102"/>
      <c r="AF83" s="102"/>
      <c r="AG83" s="104"/>
      <c r="AH83" s="104"/>
      <c r="AI83" s="104"/>
      <c r="AJ83" s="104"/>
      <c r="AK83" s="104"/>
      <c r="AL83" s="104"/>
      <c r="AN83" s="104"/>
      <c r="AO83" s="104"/>
      <c r="AQ83" s="104"/>
    </row>
    <row r="84" spans="29:43">
      <c r="AC84" s="102"/>
      <c r="AD84" s="102"/>
      <c r="AE84" s="102"/>
      <c r="AF84" s="102"/>
      <c r="AG84" s="104"/>
      <c r="AH84" s="104"/>
      <c r="AI84" s="104"/>
      <c r="AJ84" s="104"/>
      <c r="AK84" s="104"/>
      <c r="AL84" s="104"/>
      <c r="AN84" s="104"/>
      <c r="AO84" s="104"/>
      <c r="AQ84" s="104"/>
    </row>
    <row r="85" spans="29:43">
      <c r="AC85" s="102"/>
      <c r="AD85" s="102"/>
      <c r="AE85" s="102"/>
      <c r="AF85" s="102"/>
      <c r="AG85" s="104"/>
      <c r="AH85" s="104"/>
      <c r="AI85" s="104"/>
      <c r="AJ85" s="104"/>
      <c r="AK85" s="104"/>
      <c r="AL85" s="104"/>
      <c r="AN85" s="104"/>
      <c r="AO85" s="104"/>
      <c r="AQ85" s="104"/>
    </row>
    <row r="86" spans="29:43">
      <c r="AC86" s="102"/>
      <c r="AD86" s="102"/>
      <c r="AE86" s="102"/>
      <c r="AF86" s="102"/>
      <c r="AG86" s="104"/>
      <c r="AH86" s="104"/>
      <c r="AI86" s="104"/>
      <c r="AJ86" s="104"/>
      <c r="AK86" s="104"/>
      <c r="AL86" s="104"/>
      <c r="AN86" s="104"/>
      <c r="AO86" s="104"/>
      <c r="AQ86" s="104"/>
    </row>
    <row r="87" spans="29:43">
      <c r="AC87" s="102"/>
      <c r="AD87" s="102"/>
      <c r="AE87" s="102"/>
      <c r="AF87" s="102"/>
      <c r="AG87" s="104"/>
      <c r="AH87" s="104"/>
      <c r="AI87" s="104"/>
      <c r="AJ87" s="104"/>
      <c r="AK87" s="104"/>
      <c r="AL87" s="104"/>
      <c r="AN87" s="104"/>
      <c r="AO87" s="104"/>
      <c r="AQ87" s="104"/>
    </row>
    <row r="88" spans="29:43">
      <c r="AC88" s="102"/>
      <c r="AD88" s="102"/>
      <c r="AE88" s="102"/>
      <c r="AF88" s="102"/>
      <c r="AG88" s="104"/>
      <c r="AH88" s="104"/>
      <c r="AI88" s="104"/>
      <c r="AJ88" s="104"/>
      <c r="AK88" s="104"/>
      <c r="AL88" s="104"/>
      <c r="AN88" s="104"/>
      <c r="AO88" s="104"/>
      <c r="AQ88" s="104"/>
    </row>
    <row r="89" spans="29:43">
      <c r="AC89" s="102"/>
      <c r="AD89" s="102"/>
      <c r="AE89" s="102"/>
      <c r="AF89" s="102"/>
      <c r="AG89" s="104"/>
      <c r="AH89" s="104"/>
      <c r="AI89" s="104"/>
      <c r="AJ89" s="104"/>
      <c r="AK89" s="104"/>
      <c r="AL89" s="104"/>
      <c r="AN89" s="104"/>
      <c r="AO89" s="104"/>
      <c r="AQ89" s="104"/>
    </row>
    <row r="90" spans="29:43">
      <c r="AC90" s="102"/>
      <c r="AD90" s="102"/>
      <c r="AE90" s="102"/>
      <c r="AF90" s="102"/>
      <c r="AG90" s="104"/>
      <c r="AH90" s="104"/>
      <c r="AI90" s="104"/>
      <c r="AJ90" s="104"/>
      <c r="AK90" s="104"/>
      <c r="AL90" s="104"/>
      <c r="AN90" s="104"/>
      <c r="AO90" s="104"/>
      <c r="AQ90" s="104"/>
    </row>
    <row r="91" spans="29:43">
      <c r="AC91" s="102"/>
      <c r="AD91" s="102"/>
      <c r="AE91" s="102"/>
      <c r="AF91" s="102"/>
      <c r="AG91" s="104"/>
      <c r="AH91" s="104"/>
      <c r="AI91" s="104"/>
      <c r="AJ91" s="104"/>
      <c r="AK91" s="104"/>
      <c r="AL91" s="104"/>
      <c r="AN91" s="104"/>
      <c r="AO91" s="104"/>
      <c r="AQ91" s="104"/>
    </row>
    <row r="92" spans="29:43">
      <c r="AC92" s="102"/>
      <c r="AG92" s="104"/>
      <c r="AH92" s="104"/>
      <c r="AI92" s="104"/>
      <c r="AJ92" s="104"/>
      <c r="AK92" s="104"/>
      <c r="AL92" s="104"/>
      <c r="AN92" s="104"/>
      <c r="AO92" s="104"/>
      <c r="AQ92" s="104"/>
    </row>
    <row r="93" spans="29:43">
      <c r="AC93" s="102"/>
      <c r="AD93" s="102"/>
      <c r="AE93" s="102"/>
      <c r="AF93" s="102"/>
    </row>
    <row r="94" spans="29:43">
      <c r="AC94" s="102"/>
      <c r="AD94" s="102"/>
      <c r="AE94" s="102"/>
      <c r="AF94" s="102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2021-07-13T05:05:08Z</dcterms:created>
  <dcterms:modified xsi:type="dcterms:W3CDTF">2021-07-13T05:05:51Z</dcterms:modified>
</cp:coreProperties>
</file>