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 HPSLDC" sheetId="1" r:id="rId1"/>
  </sheets>
  <externalReferences>
    <externalReference r:id="rId2"/>
  </externalReferences>
  <definedNames>
    <definedName name="_xlnm.Print_Area" localSheetId="0">'DA HPSLDC'!$A$1:$AB$65</definedName>
  </definedNames>
  <calcPr calcId="125725"/>
</workbook>
</file>

<file path=xl/calcChain.xml><?xml version="1.0" encoding="utf-8"?>
<calcChain xmlns="http://schemas.openxmlformats.org/spreadsheetml/2006/main">
  <c r="C63" i="1"/>
  <c r="AB62"/>
  <c r="AA62"/>
  <c r="Z62"/>
  <c r="Y62"/>
  <c r="X62"/>
  <c r="W62"/>
  <c r="AB61"/>
  <c r="AA61"/>
  <c r="Z61"/>
  <c r="Y61"/>
  <c r="X61"/>
  <c r="W61"/>
  <c r="V61"/>
  <c r="T60"/>
  <c r="S60"/>
  <c r="U60" s="1"/>
  <c r="R60"/>
  <c r="Q60"/>
  <c r="F60"/>
  <c r="G60" s="1"/>
  <c r="E60"/>
  <c r="D60"/>
  <c r="C60"/>
  <c r="U59"/>
  <c r="T59"/>
  <c r="S59"/>
  <c r="R59"/>
  <c r="Q59"/>
  <c r="F59"/>
  <c r="E59"/>
  <c r="G59" s="1"/>
  <c r="D59"/>
  <c r="C59"/>
  <c r="T58"/>
  <c r="S58"/>
  <c r="U58" s="1"/>
  <c r="R58"/>
  <c r="Q58"/>
  <c r="F58"/>
  <c r="E58"/>
  <c r="G58" s="1"/>
  <c r="D58"/>
  <c r="C58"/>
  <c r="U57"/>
  <c r="T57"/>
  <c r="S57"/>
  <c r="R57"/>
  <c r="Q57"/>
  <c r="F57"/>
  <c r="E57"/>
  <c r="G57" s="1"/>
  <c r="D57"/>
  <c r="C57"/>
  <c r="T56"/>
  <c r="S56"/>
  <c r="U56" s="1"/>
  <c r="R56"/>
  <c r="Q56"/>
  <c r="F56"/>
  <c r="G56" s="1"/>
  <c r="E56"/>
  <c r="D56"/>
  <c r="C56"/>
  <c r="U55"/>
  <c r="T55"/>
  <c r="S55"/>
  <c r="R55"/>
  <c r="Q55"/>
  <c r="F55"/>
  <c r="E55"/>
  <c r="G55" s="1"/>
  <c r="D55"/>
  <c r="C55"/>
  <c r="T54"/>
  <c r="S54"/>
  <c r="U54" s="1"/>
  <c r="R54"/>
  <c r="Q54"/>
  <c r="F54"/>
  <c r="E54"/>
  <c r="G54" s="1"/>
  <c r="D54"/>
  <c r="C54"/>
  <c r="U53"/>
  <c r="T53"/>
  <c r="S53"/>
  <c r="R53"/>
  <c r="Q53"/>
  <c r="F53"/>
  <c r="E53"/>
  <c r="G53" s="1"/>
  <c r="D53"/>
  <c r="C53"/>
  <c r="T52"/>
  <c r="S52"/>
  <c r="U52" s="1"/>
  <c r="R52"/>
  <c r="Q52"/>
  <c r="F52"/>
  <c r="G52" s="1"/>
  <c r="E52"/>
  <c r="D52"/>
  <c r="C52"/>
  <c r="U51"/>
  <c r="T51"/>
  <c r="S51"/>
  <c r="R51"/>
  <c r="Q51"/>
  <c r="F51"/>
  <c r="E51"/>
  <c r="G51" s="1"/>
  <c r="D51"/>
  <c r="C51"/>
  <c r="T50"/>
  <c r="S50"/>
  <c r="U50" s="1"/>
  <c r="R50"/>
  <c r="Q50"/>
  <c r="F50"/>
  <c r="E50"/>
  <c r="G50" s="1"/>
  <c r="D50"/>
  <c r="C50"/>
  <c r="U49"/>
  <c r="T49"/>
  <c r="S49"/>
  <c r="R49"/>
  <c r="Q49"/>
  <c r="F49"/>
  <c r="E49"/>
  <c r="G49" s="1"/>
  <c r="D49"/>
  <c r="C49"/>
  <c r="T48"/>
  <c r="S48"/>
  <c r="U48" s="1"/>
  <c r="R48"/>
  <c r="Q48"/>
  <c r="G48"/>
  <c r="F48"/>
  <c r="E48"/>
  <c r="D48"/>
  <c r="C48"/>
  <c r="U47"/>
  <c r="T47"/>
  <c r="S47"/>
  <c r="R47"/>
  <c r="Q47"/>
  <c r="F47"/>
  <c r="E47"/>
  <c r="G47" s="1"/>
  <c r="D47"/>
  <c r="C47"/>
  <c r="T46"/>
  <c r="S46"/>
  <c r="U46" s="1"/>
  <c r="R46"/>
  <c r="Q46"/>
  <c r="F46"/>
  <c r="E46"/>
  <c r="G46" s="1"/>
  <c r="D46"/>
  <c r="C46"/>
  <c r="U45"/>
  <c r="T45"/>
  <c r="S45"/>
  <c r="R45"/>
  <c r="Q45"/>
  <c r="F45"/>
  <c r="E45"/>
  <c r="G45" s="1"/>
  <c r="D45"/>
  <c r="C45"/>
  <c r="T44"/>
  <c r="S44"/>
  <c r="U44" s="1"/>
  <c r="R44"/>
  <c r="Q44"/>
  <c r="G44"/>
  <c r="F44"/>
  <c r="E44"/>
  <c r="D44"/>
  <c r="C44"/>
  <c r="U43"/>
  <c r="T43"/>
  <c r="S43"/>
  <c r="R43"/>
  <c r="Q43"/>
  <c r="F43"/>
  <c r="E43"/>
  <c r="G43" s="1"/>
  <c r="D43"/>
  <c r="C43"/>
  <c r="T42"/>
  <c r="S42"/>
  <c r="U42" s="1"/>
  <c r="R42"/>
  <c r="Q42"/>
  <c r="F42"/>
  <c r="E42"/>
  <c r="G42" s="1"/>
  <c r="D42"/>
  <c r="C42"/>
  <c r="U41"/>
  <c r="T41"/>
  <c r="S41"/>
  <c r="R41"/>
  <c r="Q41"/>
  <c r="F41"/>
  <c r="E41"/>
  <c r="G41" s="1"/>
  <c r="D41"/>
  <c r="C41"/>
  <c r="T40"/>
  <c r="S40"/>
  <c r="U40" s="1"/>
  <c r="R40"/>
  <c r="Q40"/>
  <c r="F40"/>
  <c r="G40" s="1"/>
  <c r="E40"/>
  <c r="D40"/>
  <c r="C40"/>
  <c r="U39"/>
  <c r="T39"/>
  <c r="S39"/>
  <c r="R39"/>
  <c r="Q39"/>
  <c r="F39"/>
  <c r="E39"/>
  <c r="G39" s="1"/>
  <c r="D39"/>
  <c r="C39"/>
  <c r="T38"/>
  <c r="S38"/>
  <c r="U38" s="1"/>
  <c r="R38"/>
  <c r="Q38"/>
  <c r="F38"/>
  <c r="E38"/>
  <c r="G38" s="1"/>
  <c r="D38"/>
  <c r="C38"/>
  <c r="U37"/>
  <c r="T37"/>
  <c r="S37"/>
  <c r="R37"/>
  <c r="Q37"/>
  <c r="F37"/>
  <c r="E37"/>
  <c r="G37" s="1"/>
  <c r="D37"/>
  <c r="C37"/>
  <c r="T36"/>
  <c r="S36"/>
  <c r="U36" s="1"/>
  <c r="R36"/>
  <c r="Q36"/>
  <c r="G36"/>
  <c r="F36"/>
  <c r="E36"/>
  <c r="D36"/>
  <c r="C36"/>
  <c r="U35"/>
  <c r="T35"/>
  <c r="S35"/>
  <c r="R35"/>
  <c r="Q35"/>
  <c r="G35"/>
  <c r="F35"/>
  <c r="E35"/>
  <c r="D35"/>
  <c r="C35"/>
  <c r="T34"/>
  <c r="S34"/>
  <c r="U34" s="1"/>
  <c r="R34"/>
  <c r="Q34"/>
  <c r="F34"/>
  <c r="E34"/>
  <c r="G34" s="1"/>
  <c r="D34"/>
  <c r="C34"/>
  <c r="U33"/>
  <c r="T33"/>
  <c r="S33"/>
  <c r="R33"/>
  <c r="Q33"/>
  <c r="F33"/>
  <c r="E33"/>
  <c r="G33" s="1"/>
  <c r="D33"/>
  <c r="C33"/>
  <c r="T32"/>
  <c r="S32"/>
  <c r="U32" s="1"/>
  <c r="R32"/>
  <c r="Q32"/>
  <c r="G32"/>
  <c r="F32"/>
  <c r="E32"/>
  <c r="D32"/>
  <c r="C32"/>
  <c r="U31"/>
  <c r="T31"/>
  <c r="S31"/>
  <c r="R31"/>
  <c r="Q31"/>
  <c r="F31"/>
  <c r="E31"/>
  <c r="G31" s="1"/>
  <c r="D31"/>
  <c r="C31"/>
  <c r="T30"/>
  <c r="S30"/>
  <c r="U30" s="1"/>
  <c r="R30"/>
  <c r="Q30"/>
  <c r="F30"/>
  <c r="E30"/>
  <c r="G30" s="1"/>
  <c r="D30"/>
  <c r="C30"/>
  <c r="U29"/>
  <c r="T29"/>
  <c r="S29"/>
  <c r="R29"/>
  <c r="Q29"/>
  <c r="F29"/>
  <c r="E29"/>
  <c r="G29" s="1"/>
  <c r="D29"/>
  <c r="C29"/>
  <c r="T28"/>
  <c r="S28"/>
  <c r="U28" s="1"/>
  <c r="R28"/>
  <c r="Q28"/>
  <c r="G28"/>
  <c r="F28"/>
  <c r="E28"/>
  <c r="D28"/>
  <c r="C28"/>
  <c r="U27"/>
  <c r="T27"/>
  <c r="S27"/>
  <c r="R27"/>
  <c r="Q27"/>
  <c r="F27"/>
  <c r="E27"/>
  <c r="G27" s="1"/>
  <c r="D27"/>
  <c r="C27"/>
  <c r="T26"/>
  <c r="S26"/>
  <c r="U26" s="1"/>
  <c r="R26"/>
  <c r="Q26"/>
  <c r="F26"/>
  <c r="E26"/>
  <c r="G26" s="1"/>
  <c r="D26"/>
  <c r="C26"/>
  <c r="U25"/>
  <c r="T25"/>
  <c r="S25"/>
  <c r="R25"/>
  <c r="Q25"/>
  <c r="F25"/>
  <c r="E25"/>
  <c r="G25" s="1"/>
  <c r="D25"/>
  <c r="C25"/>
  <c r="T24"/>
  <c r="S24"/>
  <c r="U24" s="1"/>
  <c r="R24"/>
  <c r="Q24"/>
  <c r="G24"/>
  <c r="F24"/>
  <c r="E24"/>
  <c r="D24"/>
  <c r="C24"/>
  <c r="U23"/>
  <c r="T23"/>
  <c r="S23"/>
  <c r="R23"/>
  <c r="Q23"/>
  <c r="F23"/>
  <c r="E23"/>
  <c r="G23" s="1"/>
  <c r="D23"/>
  <c r="C23"/>
  <c r="T22"/>
  <c r="S22"/>
  <c r="U22" s="1"/>
  <c r="R22"/>
  <c r="Q22"/>
  <c r="F22"/>
  <c r="E22"/>
  <c r="G22" s="1"/>
  <c r="D22"/>
  <c r="C22"/>
  <c r="U21"/>
  <c r="T21"/>
  <c r="S21"/>
  <c r="R21"/>
  <c r="Q21"/>
  <c r="F21"/>
  <c r="E21"/>
  <c r="G21" s="1"/>
  <c r="D21"/>
  <c r="C21"/>
  <c r="T20"/>
  <c r="S20"/>
  <c r="U20" s="1"/>
  <c r="R20"/>
  <c r="Q20"/>
  <c r="G20"/>
  <c r="F20"/>
  <c r="E20"/>
  <c r="D20"/>
  <c r="C20"/>
  <c r="U19"/>
  <c r="T19"/>
  <c r="S19"/>
  <c r="R19"/>
  <c r="Q19"/>
  <c r="F19"/>
  <c r="E19"/>
  <c r="G19" s="1"/>
  <c r="D19"/>
  <c r="C19"/>
  <c r="T18"/>
  <c r="S18"/>
  <c r="U18" s="1"/>
  <c r="R18"/>
  <c r="Q18"/>
  <c r="F18"/>
  <c r="E18"/>
  <c r="G18" s="1"/>
  <c r="D18"/>
  <c r="C18"/>
  <c r="U17"/>
  <c r="T17"/>
  <c r="S17"/>
  <c r="R17"/>
  <c r="Q17"/>
  <c r="F17"/>
  <c r="E17"/>
  <c r="G17" s="1"/>
  <c r="D17"/>
  <c r="C17"/>
  <c r="T16"/>
  <c r="S16"/>
  <c r="U16" s="1"/>
  <c r="R16"/>
  <c r="Q16"/>
  <c r="G16"/>
  <c r="F16"/>
  <c r="E16"/>
  <c r="D16"/>
  <c r="C16"/>
  <c r="U15"/>
  <c r="T15"/>
  <c r="S15"/>
  <c r="R15"/>
  <c r="Q15"/>
  <c r="F15"/>
  <c r="E15"/>
  <c r="G15" s="1"/>
  <c r="D15"/>
  <c r="C15"/>
  <c r="T14"/>
  <c r="S14"/>
  <c r="U14" s="1"/>
  <c r="R14"/>
  <c r="Q14"/>
  <c r="F14"/>
  <c r="E14"/>
  <c r="G14" s="1"/>
  <c r="D14"/>
  <c r="C14"/>
  <c r="U13"/>
  <c r="T13"/>
  <c r="S13"/>
  <c r="R13"/>
  <c r="Q13"/>
  <c r="F13"/>
  <c r="T61" s="1"/>
  <c r="E13"/>
  <c r="S61" s="1"/>
  <c r="D13"/>
  <c r="R61" s="1"/>
  <c r="C13"/>
  <c r="Q61" s="1"/>
  <c r="O6"/>
  <c r="M6"/>
  <c r="A6"/>
  <c r="A5"/>
  <c r="A3"/>
  <c r="D2"/>
  <c r="C1"/>
  <c r="D4" s="1"/>
  <c r="T62" l="1"/>
  <c r="S62"/>
  <c r="R62"/>
  <c r="Q62"/>
  <c r="G13"/>
  <c r="U62" l="1"/>
  <c r="U61"/>
</calcChain>
</file>

<file path=xl/sharedStrings.xml><?xml version="1.0" encoding="utf-8"?>
<sst xmlns="http://schemas.openxmlformats.org/spreadsheetml/2006/main" count="176" uniqueCount="159">
  <si>
    <t>File Name:   HPSLDC- DASv/sA</t>
  </si>
  <si>
    <t>Annexure 1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</si>
  <si>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</si>
  <si>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</si>
  <si>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</si>
  <si>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</si>
  <si>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</si>
  <si>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S.No.</t>
  </si>
  <si>
    <t xml:space="preserve"> TIME hh:mm</t>
  </si>
  <si>
    <t>FORECASTED</t>
  </si>
  <si>
    <t>ACTUAL</t>
  </si>
  <si>
    <t>DEMAND (MW)</t>
  </si>
  <si>
    <t>AVAILABILITY (MW)</t>
  </si>
  <si>
    <t>SCHEDULE (MW)</t>
  </si>
  <si>
    <t>DRAWL (MW)</t>
  </si>
  <si>
    <t>OD(-)/ UD(+) (MW)                    (5-6)</t>
  </si>
  <si>
    <t>FREQUENCY (Hz)</t>
  </si>
  <si>
    <t xml:space="preserve">AVAILABILITY (MW)                        (Sch + HP Gen)    </t>
  </si>
  <si>
    <t xml:space="preserve">OD(-)/ UD (+)  (MW)          </t>
  </si>
  <si>
    <t>TOTAL OWN GENERATION (MW)</t>
  </si>
  <si>
    <t>OD(-)/ UD(+)  (MW)                  (5a-6a)</t>
  </si>
  <si>
    <t xml:space="preserve">AVAILABILITY (MW)                           (Sch + HP Gen)    </t>
  </si>
  <si>
    <t xml:space="preserve">OD(-)/ UD(+) 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</si>
  <si>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</si>
  <si>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</si>
  <si>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</si>
  <si>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</si>
  <si>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</si>
  <si>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</si>
  <si>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</si>
  <si>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</si>
  <si>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</si>
  <si>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</si>
  <si>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</si>
  <si>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</si>
  <si>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</si>
  <si>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</si>
  <si>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Col.1a</t>
  </si>
  <si>
    <t>Col.2a</t>
  </si>
  <si>
    <t>Col.3a</t>
  </si>
  <si>
    <t>Col.4a</t>
  </si>
  <si>
    <t>Col.5a</t>
  </si>
  <si>
    <t>Col.6a</t>
  </si>
  <si>
    <t>Col.7a</t>
  </si>
  <si>
    <t>Col.8a</t>
  </si>
  <si>
    <t>Col.9a</t>
  </si>
  <si>
    <t>Col.10a</t>
  </si>
  <si>
    <t>Col.11a</t>
  </si>
  <si>
    <t>Col.12a</t>
  </si>
  <si>
    <t>Col.13a</t>
  </si>
  <si>
    <t>Col.14a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</si>
  <si>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</si>
  <si>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</si>
  <si>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</si>
  <si>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</si>
  <si>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</si>
  <si>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</si>
  <si>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</si>
  <si>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</si>
  <si>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</si>
  <si>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</si>
  <si>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</si>
  <si>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</si>
  <si>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</si>
  <si>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</si>
  <si>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</si>
  <si>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</si>
  <si>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</si>
  <si>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</si>
  <si>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</si>
  <si>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</si>
  <si>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</si>
  <si>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</si>
  <si>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</si>
  <si>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</si>
  <si>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</si>
  <si>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</si>
  <si>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</si>
  <si>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</si>
  <si>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</si>
  <si>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</si>
  <si>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</si>
  <si>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</si>
  <si>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</si>
  <si>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</si>
  <si>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</si>
  <si>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</si>
  <si>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</si>
  <si>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</si>
  <si>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</si>
  <si>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</si>
  <si>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</si>
  <si>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</si>
  <si>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</si>
  <si>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</si>
  <si>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</si>
  <si>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</si>
  <si>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</si>
  <si>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</si>
  <si>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</si>
  <si>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</si>
  <si>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</si>
  <si>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</si>
  <si>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</si>
  <si>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</si>
  <si>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</si>
  <si>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</si>
  <si>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</si>
  <si>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</si>
  <si>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</si>
  <si>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</si>
  <si>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</si>
  <si>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</si>
  <si>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</si>
  <si>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</si>
  <si>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</si>
  <si>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</si>
  <si>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</si>
  <si>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</si>
  <si>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</si>
  <si>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</si>
  <si>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</si>
  <si>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</si>
  <si>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</si>
  <si>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</si>
  <si>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</si>
  <si>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</si>
  <si>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</si>
  <si>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</si>
  <si>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</si>
  <si>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</si>
  <si>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</si>
  <si>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</si>
  <si>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</si>
  <si>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</si>
  <si>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</si>
  <si>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</si>
  <si>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</si>
  <si>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</si>
  <si>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</si>
  <si>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</si>
  <si>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</si>
  <si>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</si>
  <si>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</si>
  <si>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</si>
  <si>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</si>
  <si>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</si>
  <si>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</si>
  <si>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Average</t>
  </si>
  <si>
    <t>Total (in MWh)</t>
  </si>
  <si>
    <t>-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</si>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</sst>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26">
    <font>
      <sz val="10"/>
      <name val="Arial"/>
    </font>
    <font>
      <sz val="10"/>
      <name val="Arial"/>
      <family val="2"/>
    </font>
    <font>
      <b/>
      <sz val="50"/>
      <color indexed="10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b/>
      <sz val="48"/>
      <color indexed="18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sz val="24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b/>
      <sz val="48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3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907">
    <xf numFmtId="0" fontId="0" fillId="0" borderId="0"/>
    <xf numFmtId="0" fontId="1" fillId="0" borderId="0"/>
    <xf numFmtId="0" fontId="1" fillId="0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36">
    <xf numFmtId="0" fontId="0" fillId="0" borderId="0" xfId="0"/>
    <xf numFmtId="0" fontId="2" fillId="15" borderId="0" xfId="1" applyFont="1" applyFill="1" applyBorder="1" applyAlignment="1" applyProtection="1">
      <alignment horizontal="left" vertical="center"/>
    </xf>
    <xf numFmtId="164" fontId="3" fillId="15" borderId="0" xfId="1" applyNumberFormat="1" applyFont="1" applyFill="1" applyBorder="1" applyAlignment="1" applyProtection="1">
      <alignment horizontal="left" vertical="center"/>
    </xf>
    <xf numFmtId="0" fontId="4" fillId="0" borderId="0" xfId="1" applyFont="1" applyAlignment="1" applyProtection="1">
      <alignment horizontal="center" vertical="center"/>
      <protection hidden="1"/>
    </xf>
    <xf numFmtId="164" fontId="5" fillId="15" borderId="0" xfId="1" applyNumberFormat="1" applyFont="1" applyFill="1" applyBorder="1" applyAlignment="1" applyProtection="1">
      <alignment horizontal="left" vertical="center"/>
    </xf>
    <xf numFmtId="0" fontId="6" fillId="15" borderId="0" xfId="1" applyFont="1" applyFill="1" applyBorder="1" applyAlignment="1" applyProtection="1">
      <alignment horizontal="center" vertical="center"/>
    </xf>
    <xf numFmtId="0" fontId="7" fillId="15" borderId="0" xfId="1" applyFont="1" applyFill="1" applyBorder="1" applyAlignment="1" applyProtection="1">
      <alignment horizontal="center" vertical="center"/>
    </xf>
    <xf numFmtId="0" fontId="8" fillId="15" borderId="0" xfId="1" applyFont="1" applyFill="1" applyBorder="1" applyAlignment="1" applyProtection="1">
      <alignment horizontal="left" vertical="center"/>
    </xf>
    <xf numFmtId="0" fontId="6" fillId="0" borderId="0" xfId="1" applyFont="1" applyAlignment="1" applyProtection="1">
      <alignment horizontal="center" vertical="center"/>
      <protection hidden="1"/>
    </xf>
    <xf numFmtId="0" fontId="9" fillId="15" borderId="0" xfId="1" applyFont="1" applyFill="1" applyBorder="1" applyAlignment="1" applyProtection="1">
      <alignment horizontal="center" vertical="center"/>
    </xf>
    <xf numFmtId="0" fontId="9" fillId="15" borderId="0" xfId="1" applyFont="1" applyFill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  <protection hidden="1"/>
    </xf>
    <xf numFmtId="1" fontId="11" fillId="0" borderId="0" xfId="1" applyNumberFormat="1" applyFont="1" applyAlignment="1" applyProtection="1">
      <alignment horizontal="left" vertical="center"/>
      <protection hidden="1"/>
    </xf>
    <xf numFmtId="0" fontId="12" fillId="0" borderId="0" xfId="1" applyFont="1" applyAlignment="1" applyProtection="1">
      <alignment horizontal="center" vertical="center"/>
      <protection hidden="1"/>
    </xf>
    <xf numFmtId="1" fontId="7" fillId="0" borderId="0" xfId="1" applyNumberFormat="1" applyFont="1" applyAlignment="1" applyProtection="1">
      <alignment horizontal="left" vertical="center"/>
      <protection hidden="1"/>
    </xf>
    <xf numFmtId="0" fontId="9" fillId="16" borderId="2" xfId="1" applyFont="1" applyFill="1" applyBorder="1" applyAlignment="1" applyProtection="1">
      <alignment horizontal="right" vertical="center"/>
      <protection hidden="1"/>
    </xf>
    <xf numFmtId="0" fontId="9" fillId="16" borderId="3" xfId="1" applyFont="1" applyFill="1" applyBorder="1" applyAlignment="1" applyProtection="1">
      <alignment horizontal="right" vertical="center"/>
      <protection hidden="1"/>
    </xf>
    <xf numFmtId="164" fontId="9" fillId="16" borderId="2" xfId="1" applyNumberFormat="1" applyFont="1" applyFill="1" applyBorder="1" applyAlignment="1" applyProtection="1">
      <alignment horizontal="center" vertical="center"/>
      <protection hidden="1"/>
    </xf>
    <xf numFmtId="164" fontId="9" fillId="16" borderId="4" xfId="1" applyNumberFormat="1" applyFont="1" applyFill="1" applyBorder="1" applyAlignment="1" applyProtection="1">
      <alignment horizontal="center" vertical="center"/>
      <protection hidden="1"/>
    </xf>
    <xf numFmtId="165" fontId="9" fillId="16" borderId="5" xfId="1" applyNumberFormat="1" applyFont="1" applyFill="1" applyBorder="1" applyAlignment="1" applyProtection="1">
      <alignment horizontal="left" vertical="center"/>
      <protection hidden="1"/>
    </xf>
    <xf numFmtId="0" fontId="13" fillId="16" borderId="2" xfId="1" applyFont="1" applyFill="1" applyBorder="1" applyAlignment="1" applyProtection="1">
      <alignment vertical="center"/>
      <protection hidden="1"/>
    </xf>
    <xf numFmtId="0" fontId="0" fillId="0" borderId="3" xfId="0" applyBorder="1" applyAlignment="1"/>
    <xf numFmtId="0" fontId="0" fillId="0" borderId="4" xfId="0" applyBorder="1" applyAlignment="1"/>
    <xf numFmtId="0" fontId="13" fillId="16" borderId="2" xfId="2" applyFont="1" applyFill="1" applyBorder="1" applyAlignment="1" applyProtection="1">
      <alignment vertical="center"/>
      <protection hidden="1"/>
    </xf>
    <xf numFmtId="164" fontId="9" fillId="16" borderId="3" xfId="1" applyNumberFormat="1" applyFont="1" applyFill="1" applyBorder="1" applyAlignment="1" applyProtection="1">
      <alignment horizontal="center" vertical="center"/>
      <protection hidden="1"/>
    </xf>
    <xf numFmtId="164" fontId="9" fillId="16" borderId="5" xfId="1" applyNumberFormat="1" applyFont="1" applyFill="1" applyBorder="1" applyAlignment="1" applyProtection="1">
      <alignment horizontal="center" vertical="center"/>
      <protection hidden="1"/>
    </xf>
    <xf numFmtId="0" fontId="10" fillId="16" borderId="0" xfId="1" applyFont="1" applyFill="1" applyAlignment="1" applyProtection="1">
      <alignment horizontal="center" vertical="center"/>
      <protection hidden="1"/>
    </xf>
    <xf numFmtId="0" fontId="14" fillId="16" borderId="6" xfId="1" applyFont="1" applyFill="1" applyBorder="1" applyAlignment="1" applyProtection="1">
      <alignment horizontal="center" vertical="center" wrapText="1"/>
    </xf>
    <xf numFmtId="0" fontId="9" fillId="17" borderId="6" xfId="1" applyFont="1" applyFill="1" applyBorder="1" applyAlignment="1" applyProtection="1">
      <alignment horizontal="center" vertical="center" wrapText="1"/>
    </xf>
    <xf numFmtId="0" fontId="9" fillId="18" borderId="6" xfId="1" applyFont="1" applyFill="1" applyBorder="1" applyAlignment="1" applyProtection="1">
      <alignment horizontal="center" vertical="center" wrapText="1"/>
    </xf>
    <xf numFmtId="0" fontId="9" fillId="18" borderId="6" xfId="1" applyFont="1" applyFill="1" applyBorder="1" applyAlignment="1" applyProtection="1">
      <alignment horizontal="center" vertical="center" wrapText="1"/>
    </xf>
    <xf numFmtId="0" fontId="9" fillId="18" borderId="5" xfId="1" applyFont="1" applyFill="1" applyBorder="1" applyAlignment="1" applyProtection="1">
      <alignment horizontal="center" vertical="center" wrapText="1"/>
    </xf>
    <xf numFmtId="0" fontId="14" fillId="16" borderId="5" xfId="1" applyFont="1" applyFill="1" applyBorder="1" applyAlignment="1" applyProtection="1">
      <alignment horizontal="center" vertical="center" wrapText="1"/>
    </xf>
    <xf numFmtId="0" fontId="14" fillId="19" borderId="7" xfId="1" applyFont="1" applyFill="1" applyBorder="1" applyAlignment="1" applyProtection="1">
      <alignment horizontal="center" vertical="center" wrapText="1"/>
    </xf>
    <xf numFmtId="0" fontId="14" fillId="20" borderId="7" xfId="1" applyFont="1" applyFill="1" applyBorder="1" applyAlignment="1" applyProtection="1">
      <alignment horizontal="center" vertical="center" wrapText="1"/>
    </xf>
    <xf numFmtId="0" fontId="14" fillId="17" borderId="7" xfId="1" applyFont="1" applyFill="1" applyBorder="1" applyAlignment="1" applyProtection="1">
      <alignment horizontal="center" vertical="center" wrapText="1"/>
    </xf>
    <xf numFmtId="0" fontId="14" fillId="21" borderId="7" xfId="1" applyFont="1" applyFill="1" applyBorder="1" applyAlignment="1" applyProtection="1">
      <alignment horizontal="center" vertical="center" wrapText="1"/>
    </xf>
    <xf numFmtId="0" fontId="14" fillId="22" borderId="7" xfId="1" applyFont="1" applyFill="1" applyBorder="1" applyAlignment="1" applyProtection="1">
      <alignment horizontal="center" vertical="center" wrapText="1"/>
    </xf>
    <xf numFmtId="0" fontId="14" fillId="16" borderId="7" xfId="1" applyFont="1" applyFill="1" applyBorder="1" applyAlignment="1" applyProtection="1">
      <alignment horizontal="center" vertical="center" wrapText="1"/>
    </xf>
    <xf numFmtId="0" fontId="14" fillId="23" borderId="7" xfId="1" applyFont="1" applyFill="1" applyBorder="1" applyAlignment="1" applyProtection="1">
      <alignment horizontal="center" vertical="center" wrapText="1"/>
    </xf>
    <xf numFmtId="0" fontId="14" fillId="24" borderId="7" xfId="1" applyFont="1" applyFill="1" applyBorder="1" applyAlignment="1" applyProtection="1">
      <alignment horizontal="center" vertical="center" wrapText="1"/>
    </xf>
    <xf numFmtId="0" fontId="14" fillId="18" borderId="7" xfId="1" applyFont="1" applyFill="1" applyBorder="1" applyAlignment="1" applyProtection="1">
      <alignment horizontal="center" vertical="center" wrapText="1"/>
    </xf>
    <xf numFmtId="0" fontId="14" fillId="25" borderId="7" xfId="1" applyFont="1" applyFill="1" applyBorder="1" applyAlignment="1" applyProtection="1">
      <alignment horizontal="center" vertical="center" wrapText="1"/>
    </xf>
    <xf numFmtId="0" fontId="14" fillId="26" borderId="7" xfId="1" applyFont="1" applyFill="1" applyBorder="1" applyAlignment="1" applyProtection="1">
      <alignment horizontal="center" vertical="center" wrapText="1"/>
    </xf>
    <xf numFmtId="0" fontId="15" fillId="23" borderId="7" xfId="1" applyFont="1" applyFill="1" applyBorder="1" applyAlignment="1" applyProtection="1">
      <alignment horizontal="center" vertical="center" wrapText="1"/>
    </xf>
    <xf numFmtId="0" fontId="14" fillId="19" borderId="8" xfId="1" applyFont="1" applyFill="1" applyBorder="1" applyAlignment="1" applyProtection="1">
      <alignment horizontal="center" vertical="center" wrapText="1"/>
    </xf>
    <xf numFmtId="0" fontId="14" fillId="20" borderId="8" xfId="1" applyFont="1" applyFill="1" applyBorder="1" applyAlignment="1" applyProtection="1">
      <alignment horizontal="center" vertical="center" wrapText="1"/>
    </xf>
    <xf numFmtId="0" fontId="14" fillId="17" borderId="8" xfId="1" applyFont="1" applyFill="1" applyBorder="1" applyAlignment="1" applyProtection="1">
      <alignment horizontal="center" vertical="center" wrapText="1"/>
    </xf>
    <xf numFmtId="0" fontId="14" fillId="21" borderId="8" xfId="1" applyFont="1" applyFill="1" applyBorder="1" applyAlignment="1" applyProtection="1">
      <alignment horizontal="center" vertical="center" wrapText="1"/>
    </xf>
    <xf numFmtId="0" fontId="14" fillId="22" borderId="8" xfId="1" applyFont="1" applyFill="1" applyBorder="1" applyAlignment="1" applyProtection="1">
      <alignment horizontal="center" vertical="center" wrapText="1"/>
    </xf>
    <xf numFmtId="0" fontId="14" fillId="16" borderId="8" xfId="1" applyFont="1" applyFill="1" applyBorder="1" applyAlignment="1" applyProtection="1">
      <alignment horizontal="center" vertical="center" wrapText="1"/>
    </xf>
    <xf numFmtId="0" fontId="14" fillId="23" borderId="8" xfId="1" applyFont="1" applyFill="1" applyBorder="1" applyAlignment="1" applyProtection="1">
      <alignment horizontal="center" vertical="center" wrapText="1"/>
    </xf>
    <xf numFmtId="0" fontId="14" fillId="24" borderId="8" xfId="1" applyFont="1" applyFill="1" applyBorder="1" applyAlignment="1" applyProtection="1">
      <alignment horizontal="center" vertical="center" wrapText="1"/>
    </xf>
    <xf numFmtId="0" fontId="14" fillId="18" borderId="8" xfId="1" applyFont="1" applyFill="1" applyBorder="1" applyAlignment="1" applyProtection="1">
      <alignment horizontal="center" vertical="center" wrapText="1"/>
    </xf>
    <xf numFmtId="0" fontId="14" fillId="25" borderId="8" xfId="1" applyFont="1" applyFill="1" applyBorder="1" applyAlignment="1" applyProtection="1">
      <alignment horizontal="center" vertical="center" wrapText="1"/>
    </xf>
    <xf numFmtId="0" fontId="14" fillId="26" borderId="8" xfId="1" applyFont="1" applyFill="1" applyBorder="1" applyAlignment="1" applyProtection="1">
      <alignment horizontal="center" vertical="center" wrapText="1"/>
    </xf>
    <xf numFmtId="0" fontId="15" fillId="23" borderId="8" xfId="1" applyFont="1" applyFill="1" applyBorder="1" applyAlignment="1" applyProtection="1">
      <alignment horizontal="center" vertical="center" wrapText="1"/>
    </xf>
    <xf numFmtId="0" fontId="14" fillId="19" borderId="6" xfId="1" applyFont="1" applyFill="1" applyBorder="1" applyAlignment="1" applyProtection="1">
      <alignment horizontal="center" vertical="center" wrapText="1"/>
    </xf>
    <xf numFmtId="0" fontId="14" fillId="20" borderId="6" xfId="1" applyFont="1" applyFill="1" applyBorder="1" applyAlignment="1" applyProtection="1">
      <alignment horizontal="center" vertical="center" wrapText="1"/>
    </xf>
    <xf numFmtId="0" fontId="14" fillId="17" borderId="6" xfId="1" applyFont="1" applyFill="1" applyBorder="1" applyAlignment="1" applyProtection="1">
      <alignment horizontal="center" vertical="center" wrapText="1"/>
    </xf>
    <xf numFmtId="0" fontId="14" fillId="21" borderId="6" xfId="1" applyFont="1" applyFill="1" applyBorder="1" applyAlignment="1" applyProtection="1">
      <alignment horizontal="center" vertical="center" wrapText="1"/>
    </xf>
    <xf numFmtId="0" fontId="14" fillId="22" borderId="6" xfId="1" applyFont="1" applyFill="1" applyBorder="1" applyAlignment="1" applyProtection="1">
      <alignment horizontal="center" vertical="center" wrapText="1"/>
    </xf>
    <xf numFmtId="0" fontId="14" fillId="23" borderId="6" xfId="1" applyFont="1" applyFill="1" applyBorder="1" applyAlignment="1" applyProtection="1">
      <alignment horizontal="center" vertical="center" wrapText="1"/>
    </xf>
    <xf numFmtId="0" fontId="14" fillId="24" borderId="6" xfId="1" applyFont="1" applyFill="1" applyBorder="1" applyAlignment="1" applyProtection="1">
      <alignment horizontal="center" vertical="center" wrapText="1"/>
    </xf>
    <xf numFmtId="0" fontId="14" fillId="18" borderId="6" xfId="1" applyFont="1" applyFill="1" applyBorder="1" applyAlignment="1" applyProtection="1">
      <alignment horizontal="center" vertical="center" wrapText="1"/>
    </xf>
    <xf numFmtId="0" fontId="14" fillId="25" borderId="6" xfId="1" applyFont="1" applyFill="1" applyBorder="1" applyAlignment="1" applyProtection="1">
      <alignment horizontal="center" vertical="center" wrapText="1"/>
    </xf>
    <xf numFmtId="0" fontId="14" fillId="26" borderId="6" xfId="1" applyFont="1" applyFill="1" applyBorder="1" applyAlignment="1" applyProtection="1">
      <alignment horizontal="center" vertical="center" wrapText="1"/>
    </xf>
    <xf numFmtId="0" fontId="15" fillId="23" borderId="6" xfId="1" applyFont="1" applyFill="1" applyBorder="1" applyAlignment="1" applyProtection="1">
      <alignment horizontal="center" vertical="center" wrapText="1"/>
    </xf>
    <xf numFmtId="0" fontId="7" fillId="16" borderId="5" xfId="1" applyFont="1" applyFill="1" applyBorder="1" applyAlignment="1" applyProtection="1">
      <alignment horizontal="center" vertical="center"/>
    </xf>
    <xf numFmtId="0" fontId="7" fillId="19" borderId="5" xfId="1" applyFont="1" applyFill="1" applyBorder="1" applyAlignment="1" applyProtection="1">
      <alignment horizontal="center" vertical="center"/>
    </xf>
    <xf numFmtId="0" fontId="7" fillId="20" borderId="5" xfId="1" applyFont="1" applyFill="1" applyBorder="1" applyAlignment="1" applyProtection="1">
      <alignment horizontal="center" vertical="center"/>
    </xf>
    <xf numFmtId="0" fontId="7" fillId="17" borderId="5" xfId="1" applyFont="1" applyFill="1" applyBorder="1" applyAlignment="1" applyProtection="1">
      <alignment horizontal="center" vertical="center"/>
    </xf>
    <xf numFmtId="0" fontId="7" fillId="21" borderId="5" xfId="1" applyFont="1" applyFill="1" applyBorder="1" applyAlignment="1" applyProtection="1">
      <alignment horizontal="center" vertical="center"/>
    </xf>
    <xf numFmtId="0" fontId="7" fillId="22" borderId="5" xfId="1" applyFont="1" applyFill="1" applyBorder="1" applyAlignment="1" applyProtection="1">
      <alignment horizontal="center" vertical="center"/>
    </xf>
    <xf numFmtId="0" fontId="7" fillId="23" borderId="5" xfId="1" applyFont="1" applyFill="1" applyBorder="1" applyAlignment="1" applyProtection="1">
      <alignment horizontal="center" vertical="center"/>
    </xf>
    <xf numFmtId="0" fontId="7" fillId="24" borderId="5" xfId="1" applyFont="1" applyFill="1" applyBorder="1" applyAlignment="1" applyProtection="1">
      <alignment horizontal="center" vertical="center"/>
    </xf>
    <xf numFmtId="0" fontId="7" fillId="18" borderId="5" xfId="1" applyFont="1" applyFill="1" applyBorder="1" applyAlignment="1" applyProtection="1">
      <alignment horizontal="center" vertical="center"/>
    </xf>
    <xf numFmtId="0" fontId="7" fillId="25" borderId="5" xfId="1" applyFont="1" applyFill="1" applyBorder="1" applyAlignment="1" applyProtection="1">
      <alignment horizontal="center" vertical="center"/>
    </xf>
    <xf numFmtId="0" fontId="7" fillId="26" borderId="5" xfId="1" applyFont="1" applyFill="1" applyBorder="1" applyAlignment="1" applyProtection="1">
      <alignment horizontal="center" vertical="center"/>
    </xf>
    <xf numFmtId="0" fontId="16" fillId="23" borderId="5" xfId="1" applyFont="1" applyFill="1" applyBorder="1" applyAlignment="1" applyProtection="1">
      <alignment horizontal="center" vertical="center"/>
    </xf>
    <xf numFmtId="0" fontId="10" fillId="15" borderId="5" xfId="1" applyFont="1" applyFill="1" applyBorder="1" applyAlignment="1" applyProtection="1">
      <alignment horizontal="center" vertical="center"/>
    </xf>
    <xf numFmtId="0" fontId="10" fillId="19" borderId="5" xfId="1" applyFont="1" applyFill="1" applyBorder="1" applyAlignment="1" applyProtection="1">
      <alignment horizontal="center" vertical="center"/>
    </xf>
    <xf numFmtId="0" fontId="10" fillId="20" borderId="5" xfId="1" applyFont="1" applyFill="1" applyBorder="1" applyAlignment="1" applyProtection="1">
      <alignment horizontal="center" vertical="center"/>
    </xf>
    <xf numFmtId="0" fontId="10" fillId="17" borderId="5" xfId="1" applyFont="1" applyFill="1" applyBorder="1" applyAlignment="1" applyProtection="1">
      <alignment horizontal="center" vertical="center"/>
    </xf>
    <xf numFmtId="0" fontId="10" fillId="21" borderId="5" xfId="1" applyFont="1" applyFill="1" applyBorder="1" applyAlignment="1" applyProtection="1">
      <alignment horizontal="center" vertical="center"/>
    </xf>
    <xf numFmtId="0" fontId="10" fillId="22" borderId="5" xfId="1" applyFont="1" applyFill="1" applyBorder="1" applyAlignment="1" applyProtection="1">
      <alignment horizontal="center" vertical="center"/>
    </xf>
    <xf numFmtId="0" fontId="12" fillId="15" borderId="5" xfId="1" applyFont="1" applyFill="1" applyBorder="1" applyAlignment="1" applyProtection="1">
      <alignment horizontal="center" vertical="center"/>
    </xf>
    <xf numFmtId="0" fontId="12" fillId="23" borderId="5" xfId="1" applyFont="1" applyFill="1" applyBorder="1" applyAlignment="1" applyProtection="1">
      <alignment horizontal="center" vertical="center"/>
    </xf>
    <xf numFmtId="0" fontId="12" fillId="27" borderId="5" xfId="1" applyFont="1" applyFill="1" applyBorder="1" applyAlignment="1" applyProtection="1">
      <alignment horizontal="center" vertical="center"/>
    </xf>
    <xf numFmtId="0" fontId="12" fillId="28" borderId="5" xfId="1" applyFont="1" applyFill="1" applyBorder="1" applyAlignment="1" applyProtection="1">
      <alignment horizontal="center" vertical="center"/>
    </xf>
    <xf numFmtId="0" fontId="12" fillId="25" borderId="5" xfId="1" applyFont="1" applyFill="1" applyBorder="1" applyAlignment="1" applyProtection="1">
      <alignment horizontal="center" vertical="center"/>
    </xf>
    <xf numFmtId="0" fontId="12" fillId="26" borderId="5" xfId="1" applyFont="1" applyFill="1" applyBorder="1" applyAlignment="1" applyProtection="1">
      <alignment horizontal="center" vertical="center"/>
    </xf>
    <xf numFmtId="0" fontId="17" fillId="23" borderId="5" xfId="1" applyFont="1" applyFill="1" applyBorder="1" applyAlignment="1" applyProtection="1">
      <alignment horizontal="center" vertical="center"/>
    </xf>
    <xf numFmtId="0" fontId="10" fillId="27" borderId="5" xfId="1" applyFont="1" applyFill="1" applyBorder="1" applyAlignment="1" applyProtection="1">
      <alignment horizontal="center" vertical="center"/>
    </xf>
    <xf numFmtId="0" fontId="10" fillId="28" borderId="5" xfId="1" applyFont="1" applyFill="1" applyBorder="1" applyAlignment="1" applyProtection="1">
      <alignment horizontal="center" vertical="center"/>
    </xf>
    <xf numFmtId="0" fontId="10" fillId="25" borderId="5" xfId="1" applyFont="1" applyFill="1" applyBorder="1" applyAlignment="1" applyProtection="1">
      <alignment horizontal="center" vertical="center"/>
    </xf>
    <xf numFmtId="0" fontId="10" fillId="26" borderId="5" xfId="1" applyFont="1" applyFill="1" applyBorder="1" applyAlignment="1" applyProtection="1">
      <alignment horizontal="center" vertical="center"/>
    </xf>
    <xf numFmtId="0" fontId="9" fillId="15" borderId="5" xfId="1" applyFont="1" applyFill="1" applyBorder="1" applyAlignment="1" applyProtection="1">
      <alignment horizontal="center" vertical="center"/>
    </xf>
    <xf numFmtId="1" fontId="9" fillId="15" borderId="5" xfId="1" applyNumberFormat="1" applyFont="1" applyFill="1" applyBorder="1" applyAlignment="1" applyProtection="1">
      <alignment horizontal="center" vertical="center"/>
    </xf>
    <xf numFmtId="1" fontId="9" fillId="19" borderId="5" xfId="1" applyNumberFormat="1" applyFont="1" applyFill="1" applyBorder="1" applyAlignment="1" applyProtection="1">
      <alignment horizontal="center" vertical="center"/>
    </xf>
    <xf numFmtId="1" fontId="9" fillId="20" borderId="5" xfId="1" applyNumberFormat="1" applyFont="1" applyFill="1" applyBorder="1" applyAlignment="1" applyProtection="1">
      <alignment horizontal="center" vertical="center"/>
    </xf>
    <xf numFmtId="1" fontId="9" fillId="17" borderId="5" xfId="1" applyNumberFormat="1" applyFont="1" applyFill="1" applyBorder="1" applyAlignment="1" applyProtection="1">
      <alignment horizontal="center" vertical="center"/>
    </xf>
    <xf numFmtId="1" fontId="9" fillId="21" borderId="5" xfId="1" applyNumberFormat="1" applyFont="1" applyFill="1" applyBorder="1" applyAlignment="1" applyProtection="1">
      <alignment horizontal="center" vertical="center"/>
    </xf>
    <xf numFmtId="1" fontId="9" fillId="22" borderId="5" xfId="1" applyNumberFormat="1" applyFont="1" applyFill="1" applyBorder="1" applyAlignment="1" applyProtection="1">
      <alignment horizontal="center" vertical="center"/>
    </xf>
    <xf numFmtId="2" fontId="9" fillId="29" borderId="5" xfId="1" applyNumberFormat="1" applyFont="1" applyFill="1" applyBorder="1" applyAlignment="1" applyProtection="1">
      <alignment horizontal="center" vertical="center"/>
    </xf>
    <xf numFmtId="1" fontId="9" fillId="29" borderId="5" xfId="1" applyNumberFormat="1" applyFont="1" applyFill="1" applyBorder="1" applyAlignment="1" applyProtection="1">
      <alignment horizontal="center" vertical="center"/>
    </xf>
    <xf numFmtId="1" fontId="15" fillId="29" borderId="5" xfId="1" applyNumberFormat="1" applyFont="1" applyFill="1" applyBorder="1" applyAlignment="1" applyProtection="1">
      <alignment horizontal="center" vertical="center"/>
    </xf>
    <xf numFmtId="0" fontId="18" fillId="0" borderId="0" xfId="1" applyFont="1" applyAlignment="1" applyProtection="1">
      <alignment horizontal="center" vertical="center"/>
      <protection hidden="1"/>
    </xf>
    <xf numFmtId="1" fontId="9" fillId="15" borderId="0" xfId="1" applyNumberFormat="1" applyFont="1" applyFill="1" applyBorder="1" applyAlignment="1" applyProtection="1">
      <alignment horizontal="center" vertical="center"/>
    </xf>
    <xf numFmtId="1" fontId="9" fillId="19" borderId="0" xfId="1" applyNumberFormat="1" applyFont="1" applyFill="1" applyBorder="1" applyAlignment="1" applyProtection="1">
      <alignment horizontal="center" vertical="center"/>
    </xf>
    <xf numFmtId="1" fontId="9" fillId="20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1" fontId="9" fillId="21" borderId="0" xfId="1" applyNumberFormat="1" applyFont="1" applyFill="1" applyBorder="1" applyAlignment="1" applyProtection="1">
      <alignment horizontal="center" vertical="center"/>
    </xf>
    <xf numFmtId="1" fontId="9" fillId="22" borderId="0" xfId="1" applyNumberFormat="1" applyFont="1" applyFill="1" applyBorder="1" applyAlignment="1" applyProtection="1">
      <alignment horizontal="center" vertical="center"/>
    </xf>
    <xf numFmtId="2" fontId="9" fillId="29" borderId="0" xfId="1" applyNumberFormat="1" applyFont="1" applyFill="1" applyBorder="1" applyAlignment="1" applyProtection="1">
      <alignment horizontal="center" vertical="center"/>
    </xf>
    <xf numFmtId="1" fontId="9" fillId="29" borderId="0" xfId="1" applyNumberFormat="1" applyFont="1" applyFill="1" applyBorder="1" applyAlignment="1" applyProtection="1">
      <alignment horizontal="center" vertical="center"/>
    </xf>
    <xf numFmtId="1" fontId="9" fillId="15" borderId="2" xfId="1" applyNumberFormat="1" applyFont="1" applyFill="1" applyBorder="1" applyAlignment="1" applyProtection="1">
      <alignment horizontal="center" vertical="center"/>
    </xf>
    <xf numFmtId="1" fontId="9" fillId="15" borderId="4" xfId="1" applyNumberFormat="1" applyFont="1" applyFill="1" applyBorder="1" applyAlignment="1" applyProtection="1">
      <alignment horizontal="center" vertical="center"/>
    </xf>
    <xf numFmtId="0" fontId="18" fillId="15" borderId="0" xfId="1" applyFont="1" applyFill="1" applyBorder="1" applyAlignment="1" applyProtection="1">
      <alignment horizontal="center" vertical="center"/>
    </xf>
    <xf numFmtId="0" fontId="9" fillId="16" borderId="5" xfId="1" applyFont="1" applyFill="1" applyBorder="1" applyAlignment="1" applyProtection="1">
      <alignment vertical="center"/>
    </xf>
    <xf numFmtId="2" fontId="9" fillId="21" borderId="5" xfId="1" applyNumberFormat="1" applyFont="1" applyFill="1" applyBorder="1" applyAlignment="1" applyProtection="1">
      <alignment horizontal="center" vertical="center"/>
    </xf>
    <xf numFmtId="0" fontId="8" fillId="15" borderId="0" xfId="1" applyFont="1" applyFill="1" applyBorder="1" applyAlignment="1" applyProtection="1">
      <alignment horizontal="left"/>
    </xf>
    <xf numFmtId="0" fontId="10" fillId="15" borderId="0" xfId="1" applyFont="1" applyFill="1" applyBorder="1" applyAlignment="1" applyProtection="1">
      <alignment horizontal="center" vertical="center"/>
    </xf>
    <xf numFmtId="22" fontId="16" fillId="15" borderId="0" xfId="1" applyNumberFormat="1" applyFont="1" applyFill="1" applyBorder="1" applyAlignment="1" applyProtection="1">
      <alignment horizontal="left"/>
    </xf>
    <xf numFmtId="0" fontId="12" fillId="15" borderId="0" xfId="1" applyFont="1" applyFill="1" applyBorder="1" applyAlignment="1" applyProtection="1">
      <alignment horizontal="center" vertical="center"/>
    </xf>
    <xf numFmtId="0" fontId="12" fillId="16" borderId="0" xfId="1" applyFont="1" applyFill="1" applyBorder="1" applyAlignment="1" applyProtection="1">
      <alignment horizontal="center" vertical="center"/>
    </xf>
    <xf numFmtId="1" fontId="12" fillId="16" borderId="0" xfId="1" applyNumberFormat="1" applyFont="1" applyFill="1" applyBorder="1" applyAlignment="1" applyProtection="1">
      <alignment horizontal="center" vertical="center"/>
    </xf>
    <xf numFmtId="1" fontId="9" fillId="16" borderId="9" xfId="1" applyNumberFormat="1" applyFont="1" applyFill="1" applyBorder="1" applyAlignment="1" applyProtection="1">
      <alignment horizontal="center"/>
    </xf>
    <xf numFmtId="1" fontId="9" fillId="16" borderId="0" xfId="1" applyNumberFormat="1" applyFont="1" applyFill="1" applyBorder="1" applyAlignment="1" applyProtection="1">
      <alignment horizontal="center"/>
    </xf>
    <xf numFmtId="0" fontId="7" fillId="15" borderId="0" xfId="1" applyFont="1" applyFill="1" applyBorder="1" applyAlignment="1" applyProtection="1">
      <alignment horizontal="right" vertical="center" wrapText="1"/>
    </xf>
    <xf numFmtId="0" fontId="7" fillId="15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Alignment="1" applyProtection="1">
      <alignment horizontal="left" vertical="center"/>
      <protection hidden="1"/>
    </xf>
    <xf numFmtId="0" fontId="7" fillId="15" borderId="0" xfId="1" applyNumberFormat="1" applyFont="1" applyFill="1" applyBorder="1" applyAlignment="1" applyProtection="1">
      <alignment horizontal="left" vertical="center" wrapText="1"/>
    </xf>
    <xf numFmtId="1" fontId="12" fillId="16" borderId="0" xfId="1" applyNumberFormat="1" applyFont="1" applyFill="1" applyBorder="1" applyAlignment="1" applyProtection="1">
      <alignment horizontal="left" vertical="center"/>
    </xf>
    <xf numFmtId="0" fontId="7" fillId="15" borderId="0" xfId="1" applyFont="1" applyFill="1" applyBorder="1" applyAlignment="1" applyProtection="1">
      <alignment horizontal="right" vertical="center"/>
    </xf>
    <xf numFmtId="0" fontId="12" fillId="0" borderId="0" xfId="1" applyFont="1" applyAlignment="1" applyProtection="1">
      <alignment horizontal="left" vertical="center"/>
      <protection hidden="1"/>
    </xf>
  </cellXfs>
  <cellStyles count="907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2 2" xfId="36"/>
    <cellStyle name="20% - Accent2 2 2" xfId="37"/>
    <cellStyle name="20% - Accent2 2 2 2" xfId="38"/>
    <cellStyle name="20% - Accent2 2 3" xfId="39"/>
    <cellStyle name="20% - Accent2 2 3 2" xfId="40"/>
    <cellStyle name="20% - Accent2 2 4" xfId="41"/>
    <cellStyle name="20% - Accent2 2 4 2" xfId="42"/>
    <cellStyle name="20% - Accent2 2 5" xfId="43"/>
    <cellStyle name="20% - Accent2 2 5 2" xfId="44"/>
    <cellStyle name="20% - Accent2 2 6" xfId="45"/>
    <cellStyle name="20% - Accent2 2 6 2" xfId="46"/>
    <cellStyle name="20% - Accent2 2 7" xfId="47"/>
    <cellStyle name="20% - Accent2 3" xfId="48"/>
    <cellStyle name="20% - Accent2 3 2" xfId="49"/>
    <cellStyle name="20% - Accent2 3 2 2" xfId="50"/>
    <cellStyle name="20% - Accent2 3 3" xfId="51"/>
    <cellStyle name="20% - Accent2 3 3 2" xfId="52"/>
    <cellStyle name="20% - Accent2 3 4" xfId="53"/>
    <cellStyle name="20% - Accent2 3 4 2" xfId="54"/>
    <cellStyle name="20% - Accent2 3 5" xfId="55"/>
    <cellStyle name="20% - Accent2 4" xfId="56"/>
    <cellStyle name="20% - Accent2 4 2" xfId="57"/>
    <cellStyle name="20% - Accent2 4 2 2" xfId="58"/>
    <cellStyle name="20% - Accent2 4 3" xfId="59"/>
    <cellStyle name="20% - Accent2 4 3 2" xfId="60"/>
    <cellStyle name="20% - Accent2 4 4" xfId="61"/>
    <cellStyle name="20% - Accent2 4 4 2" xfId="62"/>
    <cellStyle name="20% - Accent2 4 5" xfId="63"/>
    <cellStyle name="20% - Accent2 5" xfId="64"/>
    <cellStyle name="20% - Accent2 5 2" xfId="65"/>
    <cellStyle name="20% - Accent2 6" xfId="66"/>
    <cellStyle name="20% - Accent2 6 2" xfId="67"/>
    <cellStyle name="20% - Accent2 7" xfId="68"/>
    <cellStyle name="20% - Accent3 2" xfId="69"/>
    <cellStyle name="20% - Accent3 2 2" xfId="70"/>
    <cellStyle name="20% - Accent3 2 2 2" xfId="71"/>
    <cellStyle name="20% - Accent3 2 3" xfId="72"/>
    <cellStyle name="20% - Accent3 2 3 2" xfId="73"/>
    <cellStyle name="20% - Accent3 2 4" xfId="74"/>
    <cellStyle name="20% - Accent3 2 4 2" xfId="75"/>
    <cellStyle name="20% - Accent3 2 5" xfId="76"/>
    <cellStyle name="20% - Accent3 2 5 2" xfId="77"/>
    <cellStyle name="20% - Accent3 2 6" xfId="78"/>
    <cellStyle name="20% - Accent3 2 6 2" xfId="79"/>
    <cellStyle name="20% - Accent3 2 7" xfId="80"/>
    <cellStyle name="20% - Accent3 3" xfId="81"/>
    <cellStyle name="20% - Accent3 3 2" xfId="82"/>
    <cellStyle name="20% - Accent3 3 2 2" xfId="83"/>
    <cellStyle name="20% - Accent3 3 3" xfId="84"/>
    <cellStyle name="20% - Accent3 3 3 2" xfId="85"/>
    <cellStyle name="20% - Accent3 3 4" xfId="86"/>
    <cellStyle name="20% - Accent3 3 4 2" xfId="87"/>
    <cellStyle name="20% - Accent3 3 5" xfId="88"/>
    <cellStyle name="20% - Accent3 4" xfId="89"/>
    <cellStyle name="20% - Accent3 4 2" xfId="90"/>
    <cellStyle name="20% - Accent3 4 2 2" xfId="91"/>
    <cellStyle name="20% - Accent3 4 3" xfId="92"/>
    <cellStyle name="20% - Accent3 4 3 2" xfId="93"/>
    <cellStyle name="20% - Accent3 4 4" xfId="94"/>
    <cellStyle name="20% - Accent3 4 4 2" xfId="95"/>
    <cellStyle name="20% - Accent3 4 5" xfId="96"/>
    <cellStyle name="20% - Accent3 5" xfId="97"/>
    <cellStyle name="20% - Accent3 5 2" xfId="98"/>
    <cellStyle name="20% - Accent3 6" xfId="99"/>
    <cellStyle name="20% - Accent3 6 2" xfId="100"/>
    <cellStyle name="20% - Accent3 7" xfId="101"/>
    <cellStyle name="20% - Accent4 2" xfId="102"/>
    <cellStyle name="20% - Accent4 2 2" xfId="103"/>
    <cellStyle name="20% - Accent4 2 2 2" xfId="104"/>
    <cellStyle name="20% - Accent4 2 3" xfId="105"/>
    <cellStyle name="20% - Accent4 2 3 2" xfId="106"/>
    <cellStyle name="20% - Accent4 2 4" xfId="107"/>
    <cellStyle name="20% - Accent4 2 4 2" xfId="108"/>
    <cellStyle name="20% - Accent4 2 5" xfId="109"/>
    <cellStyle name="20% - Accent4 2 5 2" xfId="110"/>
    <cellStyle name="20% - Accent4 2 6" xfId="111"/>
    <cellStyle name="20% - Accent4 2 6 2" xfId="112"/>
    <cellStyle name="20% - Accent4 2 7" xfId="113"/>
    <cellStyle name="20% - Accent4 3" xfId="114"/>
    <cellStyle name="20% - Accent4 3 2" xfId="115"/>
    <cellStyle name="20% - Accent4 3 2 2" xfId="116"/>
    <cellStyle name="20% - Accent4 3 3" xfId="117"/>
    <cellStyle name="20% - Accent4 3 3 2" xfId="118"/>
    <cellStyle name="20% - Accent4 3 4" xfId="119"/>
    <cellStyle name="20% - Accent4 3 4 2" xfId="120"/>
    <cellStyle name="20% - Accent4 3 5" xfId="121"/>
    <cellStyle name="20% - Accent4 4" xfId="122"/>
    <cellStyle name="20% - Accent4 4 2" xfId="123"/>
    <cellStyle name="20% - Accent4 4 2 2" xfId="124"/>
    <cellStyle name="20% - Accent4 4 3" xfId="125"/>
    <cellStyle name="20% - Accent4 4 3 2" xfId="126"/>
    <cellStyle name="20% - Accent4 4 4" xfId="127"/>
    <cellStyle name="20% - Accent4 4 4 2" xfId="128"/>
    <cellStyle name="20% - Accent4 4 5" xfId="129"/>
    <cellStyle name="20% - Accent4 5" xfId="130"/>
    <cellStyle name="20% - Accent4 5 2" xfId="131"/>
    <cellStyle name="20% - Accent4 6" xfId="132"/>
    <cellStyle name="20% - Accent4 6 2" xfId="133"/>
    <cellStyle name="20% - Accent4 7" xfId="134"/>
    <cellStyle name="20% - Accent5 2" xfId="135"/>
    <cellStyle name="20% - Accent5 2 2" xfId="136"/>
    <cellStyle name="20% - Accent5 2 2 2" xfId="137"/>
    <cellStyle name="20% - Accent5 2 3" xfId="138"/>
    <cellStyle name="20% - Accent5 2 3 2" xfId="139"/>
    <cellStyle name="20% - Accent5 2 4" xfId="140"/>
    <cellStyle name="20% - Accent5 2 4 2" xfId="141"/>
    <cellStyle name="20% - Accent5 2 5" xfId="142"/>
    <cellStyle name="20% - Accent5 2 5 2" xfId="143"/>
    <cellStyle name="20% - Accent5 2 6" xfId="144"/>
    <cellStyle name="20% - Accent5 2 6 2" xfId="145"/>
    <cellStyle name="20% - Accent5 2 7" xfId="146"/>
    <cellStyle name="20% - Accent5 3" xfId="147"/>
    <cellStyle name="20% - Accent5 3 2" xfId="148"/>
    <cellStyle name="20% - Accent5 3 2 2" xfId="149"/>
    <cellStyle name="20% - Accent5 3 3" xfId="150"/>
    <cellStyle name="20% - Accent5 3 3 2" xfId="151"/>
    <cellStyle name="20% - Accent5 3 4" xfId="152"/>
    <cellStyle name="20% - Accent5 3 4 2" xfId="153"/>
    <cellStyle name="20% - Accent5 3 5" xfId="154"/>
    <cellStyle name="20% - Accent5 4" xfId="155"/>
    <cellStyle name="20% - Accent5 4 2" xfId="156"/>
    <cellStyle name="20% - Accent5 4 2 2" xfId="157"/>
    <cellStyle name="20% - Accent5 4 3" xfId="158"/>
    <cellStyle name="20% - Accent5 4 3 2" xfId="159"/>
    <cellStyle name="20% - Accent5 4 4" xfId="160"/>
    <cellStyle name="20% - Accent5 4 4 2" xfId="161"/>
    <cellStyle name="20% - Accent5 4 5" xfId="162"/>
    <cellStyle name="20% - Accent5 5" xfId="163"/>
    <cellStyle name="20% - Accent5 5 2" xfId="164"/>
    <cellStyle name="20% - Accent5 6" xfId="165"/>
    <cellStyle name="20% - Accent5 6 2" xfId="166"/>
    <cellStyle name="20% - Accent5 7" xfId="167"/>
    <cellStyle name="20% - Accent6 2" xfId="168"/>
    <cellStyle name="20% - Accent6 2 2" xfId="169"/>
    <cellStyle name="20% - Accent6 2 2 2" xfId="170"/>
    <cellStyle name="20% - Accent6 2 3" xfId="171"/>
    <cellStyle name="20% - Accent6 2 3 2" xfId="172"/>
    <cellStyle name="20% - Accent6 2 4" xfId="173"/>
    <cellStyle name="20% - Accent6 2 4 2" xfId="174"/>
    <cellStyle name="20% - Accent6 2 5" xfId="175"/>
    <cellStyle name="20% - Accent6 2 5 2" xfId="176"/>
    <cellStyle name="20% - Accent6 2 6" xfId="177"/>
    <cellStyle name="20% - Accent6 2 6 2" xfId="178"/>
    <cellStyle name="20% - Accent6 2 7" xfId="179"/>
    <cellStyle name="20% - Accent6 3" xfId="180"/>
    <cellStyle name="20% - Accent6 3 2" xfId="181"/>
    <cellStyle name="20% - Accent6 3 2 2" xfId="182"/>
    <cellStyle name="20% - Accent6 3 3" xfId="183"/>
    <cellStyle name="20% - Accent6 3 3 2" xfId="184"/>
    <cellStyle name="20% - Accent6 3 4" xfId="185"/>
    <cellStyle name="20% - Accent6 3 4 2" xfId="186"/>
    <cellStyle name="20% - Accent6 3 5" xfId="187"/>
    <cellStyle name="20% - Accent6 4" xfId="188"/>
    <cellStyle name="20% - Accent6 4 2" xfId="189"/>
    <cellStyle name="20% - Accent6 4 2 2" xfId="190"/>
    <cellStyle name="20% - Accent6 4 3" xfId="191"/>
    <cellStyle name="20% - Accent6 4 3 2" xfId="192"/>
    <cellStyle name="20% - Accent6 4 4" xfId="193"/>
    <cellStyle name="20% - Accent6 4 4 2" xfId="194"/>
    <cellStyle name="20% - Accent6 4 5" xfId="195"/>
    <cellStyle name="20% - Accent6 5" xfId="196"/>
    <cellStyle name="20% - Accent6 5 2" xfId="197"/>
    <cellStyle name="20% - Accent6 6" xfId="198"/>
    <cellStyle name="20% - Accent6 6 2" xfId="199"/>
    <cellStyle name="20% - Accent6 7" xfId="200"/>
    <cellStyle name="40% - Accent1 2" xfId="201"/>
    <cellStyle name="40% - Accent1 2 2" xfId="202"/>
    <cellStyle name="40% - Accent1 2 2 2" xfId="203"/>
    <cellStyle name="40% - Accent1 2 3" xfId="204"/>
    <cellStyle name="40% - Accent1 2 3 2" xfId="205"/>
    <cellStyle name="40% - Accent1 2 4" xfId="206"/>
    <cellStyle name="40% - Accent1 2 4 2" xfId="207"/>
    <cellStyle name="40% - Accent1 2 5" xfId="208"/>
    <cellStyle name="40% - Accent1 2 5 2" xfId="209"/>
    <cellStyle name="40% - Accent1 2 6" xfId="210"/>
    <cellStyle name="40% - Accent1 2 6 2" xfId="211"/>
    <cellStyle name="40% - Accent1 2 7" xfId="212"/>
    <cellStyle name="40% - Accent1 3" xfId="213"/>
    <cellStyle name="40% - Accent1 3 2" xfId="214"/>
    <cellStyle name="40% - Accent1 3 2 2" xfId="215"/>
    <cellStyle name="40% - Accent1 3 3" xfId="216"/>
    <cellStyle name="40% - Accent1 3 3 2" xfId="217"/>
    <cellStyle name="40% - Accent1 3 4" xfId="218"/>
    <cellStyle name="40% - Accent1 3 4 2" xfId="219"/>
    <cellStyle name="40% - Accent1 3 5" xfId="220"/>
    <cellStyle name="40% - Accent1 4" xfId="221"/>
    <cellStyle name="40% - Accent1 4 2" xfId="222"/>
    <cellStyle name="40% - Accent1 4 2 2" xfId="223"/>
    <cellStyle name="40% - Accent1 4 3" xfId="224"/>
    <cellStyle name="40% - Accent1 4 3 2" xfId="225"/>
    <cellStyle name="40% - Accent1 4 4" xfId="226"/>
    <cellStyle name="40% - Accent1 4 4 2" xfId="227"/>
    <cellStyle name="40% - Accent1 4 5" xfId="228"/>
    <cellStyle name="40% - Accent1 5" xfId="229"/>
    <cellStyle name="40% - Accent1 5 2" xfId="230"/>
    <cellStyle name="40% - Accent1 6" xfId="231"/>
    <cellStyle name="40% - Accent1 6 2" xfId="232"/>
    <cellStyle name="40% - Accent1 7" xfId="233"/>
    <cellStyle name="40% - Accent2 2" xfId="234"/>
    <cellStyle name="40% - Accent2 2 2" xfId="235"/>
    <cellStyle name="40% - Accent2 2 2 2" xfId="236"/>
    <cellStyle name="40% - Accent2 2 3" xfId="237"/>
    <cellStyle name="40% - Accent2 2 3 2" xfId="238"/>
    <cellStyle name="40% - Accent2 2 4" xfId="239"/>
    <cellStyle name="40% - Accent2 2 4 2" xfId="240"/>
    <cellStyle name="40% - Accent2 2 5" xfId="241"/>
    <cellStyle name="40% - Accent2 2 5 2" xfId="242"/>
    <cellStyle name="40% - Accent2 2 6" xfId="243"/>
    <cellStyle name="40% - Accent2 2 6 2" xfId="244"/>
    <cellStyle name="40% - Accent2 2 7" xfId="245"/>
    <cellStyle name="40% - Accent2 3" xfId="246"/>
    <cellStyle name="40% - Accent2 3 2" xfId="247"/>
    <cellStyle name="40% - Accent2 3 2 2" xfId="248"/>
    <cellStyle name="40% - Accent2 3 3" xfId="249"/>
    <cellStyle name="40% - Accent2 3 3 2" xfId="250"/>
    <cellStyle name="40% - Accent2 3 4" xfId="251"/>
    <cellStyle name="40% - Accent2 3 4 2" xfId="252"/>
    <cellStyle name="40% - Accent2 3 5" xfId="253"/>
    <cellStyle name="40% - Accent2 4" xfId="254"/>
    <cellStyle name="40% - Accent2 4 2" xfId="255"/>
    <cellStyle name="40% - Accent2 4 2 2" xfId="256"/>
    <cellStyle name="40% - Accent2 4 3" xfId="257"/>
    <cellStyle name="40% - Accent2 4 3 2" xfId="258"/>
    <cellStyle name="40% - Accent2 4 4" xfId="259"/>
    <cellStyle name="40% - Accent2 4 4 2" xfId="260"/>
    <cellStyle name="40% - Accent2 4 5" xfId="261"/>
    <cellStyle name="40% - Accent2 5" xfId="262"/>
    <cellStyle name="40% - Accent2 5 2" xfId="263"/>
    <cellStyle name="40% - Accent2 6" xfId="264"/>
    <cellStyle name="40% - Accent2 6 2" xfId="265"/>
    <cellStyle name="40% - Accent2 7" xfId="266"/>
    <cellStyle name="40% - Accent3 2" xfId="267"/>
    <cellStyle name="40% - Accent3 2 2" xfId="268"/>
    <cellStyle name="40% - Accent3 2 2 2" xfId="269"/>
    <cellStyle name="40% - Accent3 2 3" xfId="270"/>
    <cellStyle name="40% - Accent3 2 3 2" xfId="271"/>
    <cellStyle name="40% - Accent3 2 4" xfId="272"/>
    <cellStyle name="40% - Accent3 2 4 2" xfId="273"/>
    <cellStyle name="40% - Accent3 2 5" xfId="274"/>
    <cellStyle name="40% - Accent3 2 5 2" xfId="275"/>
    <cellStyle name="40% - Accent3 2 6" xfId="276"/>
    <cellStyle name="40% - Accent3 2 6 2" xfId="277"/>
    <cellStyle name="40% - Accent3 2 7" xfId="278"/>
    <cellStyle name="40% - Accent3 3" xfId="279"/>
    <cellStyle name="40% - Accent3 3 2" xfId="280"/>
    <cellStyle name="40% - Accent3 3 2 2" xfId="281"/>
    <cellStyle name="40% - Accent3 3 3" xfId="282"/>
    <cellStyle name="40% - Accent3 3 3 2" xfId="283"/>
    <cellStyle name="40% - Accent3 3 4" xfId="284"/>
    <cellStyle name="40% - Accent3 3 4 2" xfId="285"/>
    <cellStyle name="40% - Accent3 3 5" xfId="286"/>
    <cellStyle name="40% - Accent3 4" xfId="287"/>
    <cellStyle name="40% - Accent3 4 2" xfId="288"/>
    <cellStyle name="40% - Accent3 4 2 2" xfId="289"/>
    <cellStyle name="40% - Accent3 4 3" xfId="290"/>
    <cellStyle name="40% - Accent3 4 3 2" xfId="291"/>
    <cellStyle name="40% - Accent3 4 4" xfId="292"/>
    <cellStyle name="40% - Accent3 4 4 2" xfId="293"/>
    <cellStyle name="40% - Accent3 4 5" xfId="294"/>
    <cellStyle name="40% - Accent3 5" xfId="295"/>
    <cellStyle name="40% - Accent3 5 2" xfId="296"/>
    <cellStyle name="40% - Accent3 6" xfId="297"/>
    <cellStyle name="40% - Accent3 6 2" xfId="298"/>
    <cellStyle name="40% - Accent3 7" xfId="299"/>
    <cellStyle name="40% - Accent4 2" xfId="300"/>
    <cellStyle name="40% - Accent4 2 2" xfId="301"/>
    <cellStyle name="40% - Accent4 2 2 2" xfId="302"/>
    <cellStyle name="40% - Accent4 2 3" xfId="303"/>
    <cellStyle name="40% - Accent4 2 3 2" xfId="304"/>
    <cellStyle name="40% - Accent4 2 4" xfId="305"/>
    <cellStyle name="40% - Accent4 2 4 2" xfId="306"/>
    <cellStyle name="40% - Accent4 2 5" xfId="307"/>
    <cellStyle name="40% - Accent4 2 5 2" xfId="308"/>
    <cellStyle name="40% - Accent4 2 6" xfId="309"/>
    <cellStyle name="40% - Accent4 2 6 2" xfId="310"/>
    <cellStyle name="40% - Accent4 2 7" xfId="311"/>
    <cellStyle name="40% - Accent4 3" xfId="312"/>
    <cellStyle name="40% - Accent4 3 2" xfId="313"/>
    <cellStyle name="40% - Accent4 3 2 2" xfId="314"/>
    <cellStyle name="40% - Accent4 3 3" xfId="315"/>
    <cellStyle name="40% - Accent4 3 3 2" xfId="316"/>
    <cellStyle name="40% - Accent4 3 4" xfId="317"/>
    <cellStyle name="40% - Accent4 3 4 2" xfId="318"/>
    <cellStyle name="40% - Accent4 3 5" xfId="319"/>
    <cellStyle name="40% - Accent4 4" xfId="320"/>
    <cellStyle name="40% - Accent4 4 2" xfId="321"/>
    <cellStyle name="40% - Accent4 4 2 2" xfId="322"/>
    <cellStyle name="40% - Accent4 4 3" xfId="323"/>
    <cellStyle name="40% - Accent4 4 3 2" xfId="324"/>
    <cellStyle name="40% - Accent4 4 4" xfId="325"/>
    <cellStyle name="40% - Accent4 4 4 2" xfId="326"/>
    <cellStyle name="40% - Accent4 4 5" xfId="327"/>
    <cellStyle name="40% - Accent4 5" xfId="328"/>
    <cellStyle name="40% - Accent4 5 2" xfId="329"/>
    <cellStyle name="40% - Accent4 6" xfId="330"/>
    <cellStyle name="40% - Accent4 6 2" xfId="331"/>
    <cellStyle name="40% - Accent4 7" xfId="332"/>
    <cellStyle name="40% - Accent5 2" xfId="333"/>
    <cellStyle name="40% - Accent5 2 2" xfId="334"/>
    <cellStyle name="40% - Accent5 2 2 2" xfId="335"/>
    <cellStyle name="40% - Accent5 2 3" xfId="336"/>
    <cellStyle name="40% - Accent5 2 3 2" xfId="337"/>
    <cellStyle name="40% - Accent5 2 4" xfId="338"/>
    <cellStyle name="40% - Accent5 2 4 2" xfId="339"/>
    <cellStyle name="40% - Accent5 2 5" xfId="340"/>
    <cellStyle name="40% - Accent5 2 5 2" xfId="341"/>
    <cellStyle name="40% - Accent5 2 6" xfId="342"/>
    <cellStyle name="40% - Accent5 2 6 2" xfId="343"/>
    <cellStyle name="40% - Accent5 2 7" xfId="344"/>
    <cellStyle name="40% - Accent5 3" xfId="345"/>
    <cellStyle name="40% - Accent5 3 2" xfId="346"/>
    <cellStyle name="40% - Accent5 3 2 2" xfId="347"/>
    <cellStyle name="40% - Accent5 3 3" xfId="348"/>
    <cellStyle name="40% - Accent5 3 3 2" xfId="349"/>
    <cellStyle name="40% - Accent5 3 4" xfId="350"/>
    <cellStyle name="40% - Accent5 3 4 2" xfId="351"/>
    <cellStyle name="40% - Accent5 3 5" xfId="352"/>
    <cellStyle name="40% - Accent5 4" xfId="353"/>
    <cellStyle name="40% - Accent5 4 2" xfId="354"/>
    <cellStyle name="40% - Accent5 4 2 2" xfId="355"/>
    <cellStyle name="40% - Accent5 4 3" xfId="356"/>
    <cellStyle name="40% - Accent5 4 3 2" xfId="357"/>
    <cellStyle name="40% - Accent5 4 4" xfId="358"/>
    <cellStyle name="40% - Accent5 4 4 2" xfId="359"/>
    <cellStyle name="40% - Accent5 4 5" xfId="360"/>
    <cellStyle name="40% - Accent5 5" xfId="361"/>
    <cellStyle name="40% - Accent5 5 2" xfId="362"/>
    <cellStyle name="40% - Accent5 6" xfId="363"/>
    <cellStyle name="40% - Accent5 6 2" xfId="364"/>
    <cellStyle name="40% - Accent5 7" xfId="365"/>
    <cellStyle name="40% - Accent6 2" xfId="366"/>
    <cellStyle name="40% - Accent6 2 2" xfId="367"/>
    <cellStyle name="40% - Accent6 2 2 2" xfId="368"/>
    <cellStyle name="40% - Accent6 2 3" xfId="369"/>
    <cellStyle name="40% - Accent6 2 3 2" xfId="370"/>
    <cellStyle name="40% - Accent6 2 4" xfId="371"/>
    <cellStyle name="40% - Accent6 2 4 2" xfId="372"/>
    <cellStyle name="40% - Accent6 2 5" xfId="373"/>
    <cellStyle name="40% - Accent6 2 5 2" xfId="374"/>
    <cellStyle name="40% - Accent6 2 6" xfId="375"/>
    <cellStyle name="40% - Accent6 2 6 2" xfId="376"/>
    <cellStyle name="40% - Accent6 2 7" xfId="377"/>
    <cellStyle name="40% - Accent6 3" xfId="378"/>
    <cellStyle name="40% - Accent6 3 2" xfId="379"/>
    <cellStyle name="40% - Accent6 3 2 2" xfId="380"/>
    <cellStyle name="40% - Accent6 3 3" xfId="381"/>
    <cellStyle name="40% - Accent6 3 3 2" xfId="382"/>
    <cellStyle name="40% - Accent6 3 4" xfId="383"/>
    <cellStyle name="40% - Accent6 3 4 2" xfId="384"/>
    <cellStyle name="40% - Accent6 3 5" xfId="385"/>
    <cellStyle name="40% - Accent6 4" xfId="386"/>
    <cellStyle name="40% - Accent6 4 2" xfId="387"/>
    <cellStyle name="40% - Accent6 4 2 2" xfId="388"/>
    <cellStyle name="40% - Accent6 4 3" xfId="389"/>
    <cellStyle name="40% - Accent6 4 3 2" xfId="390"/>
    <cellStyle name="40% - Accent6 4 4" xfId="391"/>
    <cellStyle name="40% - Accent6 4 4 2" xfId="392"/>
    <cellStyle name="40% - Accent6 4 5" xfId="393"/>
    <cellStyle name="40% - Accent6 5" xfId="394"/>
    <cellStyle name="40% - Accent6 5 2" xfId="395"/>
    <cellStyle name="40% - Accent6 6" xfId="396"/>
    <cellStyle name="40% - Accent6 6 2" xfId="397"/>
    <cellStyle name="40% - Accent6 7" xfId="398"/>
    <cellStyle name="Comma 2" xfId="399"/>
    <cellStyle name="Comma 2 2" xfId="400"/>
    <cellStyle name="Currency 2" xfId="401"/>
    <cellStyle name="Currency 2 2" xfId="402"/>
    <cellStyle name="Currency 2 2 2" xfId="403"/>
    <cellStyle name="Currency 2 3" xfId="404"/>
    <cellStyle name="Currency 3" xfId="405"/>
    <cellStyle name="Currency 3 2" xfId="406"/>
    <cellStyle name="Currency 4" xfId="407"/>
    <cellStyle name="Currency 4 2" xfId="408"/>
    <cellStyle name="Currency 4 2 2" xfId="409"/>
    <cellStyle name="Currency 4 3" xfId="410"/>
    <cellStyle name="Hyperlink 2" xfId="411"/>
    <cellStyle name="Hyperlink 2 2" xfId="412"/>
    <cellStyle name="Normal" xfId="0" builtinId="0"/>
    <cellStyle name="Normal 10" xfId="413"/>
    <cellStyle name="Normal 10 2" xfId="414"/>
    <cellStyle name="Normal 10 2 2" xfId="415"/>
    <cellStyle name="Normal 10 3" xfId="416"/>
    <cellStyle name="Normal 10 3 2" xfId="417"/>
    <cellStyle name="Normal 10 4" xfId="418"/>
    <cellStyle name="Normal 10 4 2" xfId="419"/>
    <cellStyle name="Normal 10 5" xfId="420"/>
    <cellStyle name="Normal 10 5 2" xfId="421"/>
    <cellStyle name="Normal 10 6" xfId="422"/>
    <cellStyle name="Normal 10 6 2" xfId="423"/>
    <cellStyle name="Normal 10 7" xfId="424"/>
    <cellStyle name="Normal 100" xfId="425"/>
    <cellStyle name="Normal 100 2" xfId="426"/>
    <cellStyle name="Normal 101" xfId="427"/>
    <cellStyle name="Normal 101 2" xfId="428"/>
    <cellStyle name="Normal 102" xfId="429"/>
    <cellStyle name="Normal 102 2" xfId="430"/>
    <cellStyle name="Normal 103" xfId="431"/>
    <cellStyle name="Normal 103 2" xfId="432"/>
    <cellStyle name="Normal 104" xfId="433"/>
    <cellStyle name="Normal 104 2" xfId="434"/>
    <cellStyle name="Normal 105" xfId="435"/>
    <cellStyle name="Normal 105 2" xfId="436"/>
    <cellStyle name="Normal 106" xfId="437"/>
    <cellStyle name="Normal 106 2" xfId="438"/>
    <cellStyle name="Normal 107" xfId="439"/>
    <cellStyle name="Normal 107 2" xfId="440"/>
    <cellStyle name="Normal 108" xfId="441"/>
    <cellStyle name="Normal 108 2" xfId="442"/>
    <cellStyle name="Normal 109" xfId="443"/>
    <cellStyle name="Normal 109 2" xfId="444"/>
    <cellStyle name="Normal 11" xfId="445"/>
    <cellStyle name="Normal 11 2" xfId="446"/>
    <cellStyle name="Normal 11 2 2" xfId="447"/>
    <cellStyle name="Normal 11 2 2 2" xfId="448"/>
    <cellStyle name="Normal 11 2 3" xfId="449"/>
    <cellStyle name="Normal 11 2 3 2" xfId="450"/>
    <cellStyle name="Normal 11 2 4" xfId="451"/>
    <cellStyle name="Normal 11 2 4 2" xfId="452"/>
    <cellStyle name="Normal 11 2 5" xfId="453"/>
    <cellStyle name="Normal 11 2 5 2" xfId="454"/>
    <cellStyle name="Normal 11 2 6" xfId="455"/>
    <cellStyle name="Normal 11 2 6 2" xfId="456"/>
    <cellStyle name="Normal 11 2 7" xfId="457"/>
    <cellStyle name="Normal 11 3" xfId="458"/>
    <cellStyle name="Normal 11 3 2" xfId="459"/>
    <cellStyle name="Normal 11 4" xfId="460"/>
    <cellStyle name="Normal 11 4 2" xfId="461"/>
    <cellStyle name="Normal 11 5" xfId="462"/>
    <cellStyle name="Normal 11 5 2" xfId="463"/>
    <cellStyle name="Normal 11 6" xfId="464"/>
    <cellStyle name="Normal 11 6 2" xfId="465"/>
    <cellStyle name="Normal 11 7" xfId="466"/>
    <cellStyle name="Normal 11 7 2" xfId="467"/>
    <cellStyle name="Normal 11 8" xfId="468"/>
    <cellStyle name="Normal 110" xfId="469"/>
    <cellStyle name="Normal 110 2" xfId="470"/>
    <cellStyle name="Normal 111" xfId="471"/>
    <cellStyle name="Normal 111 2" xfId="472"/>
    <cellStyle name="Normal 112" xfId="473"/>
    <cellStyle name="Normal 112 2" xfId="474"/>
    <cellStyle name="Normal 113" xfId="475"/>
    <cellStyle name="Normal 113 2" xfId="476"/>
    <cellStyle name="Normal 114" xfId="477"/>
    <cellStyle name="Normal 114 2" xfId="478"/>
    <cellStyle name="Normal 115" xfId="479"/>
    <cellStyle name="Normal 115 2" xfId="480"/>
    <cellStyle name="Normal 116" xfId="481"/>
    <cellStyle name="Normal 116 2" xfId="482"/>
    <cellStyle name="Normal 117" xfId="483"/>
    <cellStyle name="Normal 117 2" xfId="484"/>
    <cellStyle name="Normal 118" xfId="485"/>
    <cellStyle name="Normal 118 2" xfId="486"/>
    <cellStyle name="Normal 119" xfId="487"/>
    <cellStyle name="Normal 119 2" xfId="488"/>
    <cellStyle name="Normal 12" xfId="489"/>
    <cellStyle name="Normal 12 2" xfId="490"/>
    <cellStyle name="Normal 12 2 2" xfId="491"/>
    <cellStyle name="Normal 12 3" xfId="492"/>
    <cellStyle name="Normal 12 3 2" xfId="493"/>
    <cellStyle name="Normal 12 4" xfId="494"/>
    <cellStyle name="Normal 120" xfId="495"/>
    <cellStyle name="Normal 120 2" xfId="496"/>
    <cellStyle name="Normal 121" xfId="497"/>
    <cellStyle name="Normal 121 2" xfId="498"/>
    <cellStyle name="Normal 122" xfId="499"/>
    <cellStyle name="Normal 122 2" xfId="500"/>
    <cellStyle name="Normal 123" xfId="501"/>
    <cellStyle name="Normal 123 2" xfId="502"/>
    <cellStyle name="Normal 124" xfId="503"/>
    <cellStyle name="Normal 124 2" xfId="504"/>
    <cellStyle name="Normal 125" xfId="505"/>
    <cellStyle name="Normal 125 2" xfId="506"/>
    <cellStyle name="Normal 126" xfId="507"/>
    <cellStyle name="Normal 126 2" xfId="508"/>
    <cellStyle name="Normal 127" xfId="509"/>
    <cellStyle name="Normal 127 2" xfId="510"/>
    <cellStyle name="Normal 128" xfId="511"/>
    <cellStyle name="Normal 128 2" xfId="512"/>
    <cellStyle name="Normal 129" xfId="513"/>
    <cellStyle name="Normal 129 2" xfId="514"/>
    <cellStyle name="Normal 13" xfId="515"/>
    <cellStyle name="Normal 13 2" xfId="516"/>
    <cellStyle name="Normal 13 2 2" xfId="517"/>
    <cellStyle name="Normal 13 3" xfId="518"/>
    <cellStyle name="Normal 13 3 2" xfId="519"/>
    <cellStyle name="Normal 13 4" xfId="520"/>
    <cellStyle name="Normal 13 4 2" xfId="521"/>
    <cellStyle name="Normal 13 5" xfId="522"/>
    <cellStyle name="Normal 130" xfId="523"/>
    <cellStyle name="Normal 130 2" xfId="524"/>
    <cellStyle name="Normal 131" xfId="525"/>
    <cellStyle name="Normal 131 2" xfId="526"/>
    <cellStyle name="Normal 132" xfId="527"/>
    <cellStyle name="Normal 132 2" xfId="528"/>
    <cellStyle name="Normal 133" xfId="529"/>
    <cellStyle name="Normal 133 2" xfId="530"/>
    <cellStyle name="Normal 134" xfId="531"/>
    <cellStyle name="Normal 134 2" xfId="532"/>
    <cellStyle name="Normal 135" xfId="533"/>
    <cellStyle name="Normal 135 2" xfId="534"/>
    <cellStyle name="Normal 136" xfId="535"/>
    <cellStyle name="Normal 136 2" xfId="536"/>
    <cellStyle name="Normal 137" xfId="537"/>
    <cellStyle name="Normal 137 2" xfId="538"/>
    <cellStyle name="Normal 138" xfId="539"/>
    <cellStyle name="Normal 138 2" xfId="540"/>
    <cellStyle name="Normal 139" xfId="541"/>
    <cellStyle name="Normal 139 2" xfId="542"/>
    <cellStyle name="Normal 14" xfId="543"/>
    <cellStyle name="Normal 14 2" xfId="544"/>
    <cellStyle name="Normal 140" xfId="545"/>
    <cellStyle name="Normal 140 2" xfId="546"/>
    <cellStyle name="Normal 141" xfId="547"/>
    <cellStyle name="Normal 141 2" xfId="548"/>
    <cellStyle name="Normal 142" xfId="549"/>
    <cellStyle name="Normal 142 2" xfId="550"/>
    <cellStyle name="Normal 143" xfId="551"/>
    <cellStyle name="Normal 143 2" xfId="552"/>
    <cellStyle name="Normal 144" xfId="553"/>
    <cellStyle name="Normal 144 2" xfId="554"/>
    <cellStyle name="Normal 145" xfId="555"/>
    <cellStyle name="Normal 145 2" xfId="556"/>
    <cellStyle name="Normal 146" xfId="557"/>
    <cellStyle name="Normal 146 2" xfId="558"/>
    <cellStyle name="Normal 147" xfId="559"/>
    <cellStyle name="Normal 147 2" xfId="560"/>
    <cellStyle name="Normal 148" xfId="561"/>
    <cellStyle name="Normal 148 2" xfId="562"/>
    <cellStyle name="Normal 149" xfId="563"/>
    <cellStyle name="Normal 149 2" xfId="564"/>
    <cellStyle name="Normal 149 2 2" xfId="565"/>
    <cellStyle name="Normal 149 2 3" xfId="566"/>
    <cellStyle name="Normal 149 3" xfId="567"/>
    <cellStyle name="Normal 15" xfId="568"/>
    <cellStyle name="Normal 15 2" xfId="569"/>
    <cellStyle name="Normal 150" xfId="570"/>
    <cellStyle name="Normal 151" xfId="571"/>
    <cellStyle name="Normal 16" xfId="572"/>
    <cellStyle name="Normal 16 2" xfId="573"/>
    <cellStyle name="Normal 17" xfId="574"/>
    <cellStyle name="Normal 17 2" xfId="575"/>
    <cellStyle name="Normal 18" xfId="576"/>
    <cellStyle name="Normal 18 2" xfId="577"/>
    <cellStyle name="Normal 19" xfId="578"/>
    <cellStyle name="Normal 19 2" xfId="579"/>
    <cellStyle name="Normal 2" xfId="2"/>
    <cellStyle name="Normal 2 2" xfId="580"/>
    <cellStyle name="Normal 2 2 2" xfId="581"/>
    <cellStyle name="Normal 2 2 3" xfId="582"/>
    <cellStyle name="Normal 2 2 4" xfId="583"/>
    <cellStyle name="Normal 2 3" xfId="584"/>
    <cellStyle name="Normal 2 4" xfId="585"/>
    <cellStyle name="Normal 2 5" xfId="586"/>
    <cellStyle name="Normal 2 6" xfId="587"/>
    <cellStyle name="Normal 2 7" xfId="588"/>
    <cellStyle name="Normal 2_SAVI-020612_Xl0000003_SAVI-091112-T_SAVI-071212-T" xfId="589"/>
    <cellStyle name="Normal 20" xfId="590"/>
    <cellStyle name="Normal 20 2" xfId="591"/>
    <cellStyle name="Normal 21" xfId="592"/>
    <cellStyle name="Normal 21 2" xfId="593"/>
    <cellStyle name="Normal 22" xfId="594"/>
    <cellStyle name="Normal 23" xfId="595"/>
    <cellStyle name="Normal 23 2" xfId="596"/>
    <cellStyle name="Normal 24" xfId="597"/>
    <cellStyle name="Normal 24 2" xfId="598"/>
    <cellStyle name="Normal 25" xfId="599"/>
    <cellStyle name="Normal 25 2" xfId="600"/>
    <cellStyle name="Normal 26" xfId="601"/>
    <cellStyle name="Normal 26 2" xfId="602"/>
    <cellStyle name="Normal 27" xfId="603"/>
    <cellStyle name="Normal 27 2" xfId="604"/>
    <cellStyle name="Normal 28" xfId="605"/>
    <cellStyle name="Normal 28 2" xfId="606"/>
    <cellStyle name="Normal 29" xfId="607"/>
    <cellStyle name="Normal 29 2" xfId="608"/>
    <cellStyle name="Normal 3" xfId="1"/>
    <cellStyle name="Normal 3 2" xfId="609"/>
    <cellStyle name="Normal 3 2 2" xfId="610"/>
    <cellStyle name="Normal 3 2 2 2" xfId="611"/>
    <cellStyle name="Normal 3 2 3" xfId="612"/>
    <cellStyle name="Normal 3 2 3 2" xfId="613"/>
    <cellStyle name="Normal 3 2 4" xfId="614"/>
    <cellStyle name="Normal 3 2 4 2" xfId="615"/>
    <cellStyle name="Normal 3 2 5" xfId="616"/>
    <cellStyle name="Normal 3 2 5 2" xfId="617"/>
    <cellStyle name="Normal 3 2 6" xfId="618"/>
    <cellStyle name="Normal 3 2 6 2" xfId="619"/>
    <cellStyle name="Normal 3 2 7" xfId="620"/>
    <cellStyle name="Normal 3 3" xfId="621"/>
    <cellStyle name="Normal 3 4" xfId="622"/>
    <cellStyle name="Normal 3 4 2" xfId="623"/>
    <cellStyle name="Normal 3 5" xfId="624"/>
    <cellStyle name="Normal 3 5 2" xfId="625"/>
    <cellStyle name="Normal 3 6" xfId="626"/>
    <cellStyle name="Normal 3 6 2" xfId="627"/>
    <cellStyle name="Normal 3 7" xfId="628"/>
    <cellStyle name="Normal 3 7 2" xfId="629"/>
    <cellStyle name="Normal 3 8" xfId="630"/>
    <cellStyle name="Normal 3 8 2" xfId="631"/>
    <cellStyle name="Normal 30" xfId="632"/>
    <cellStyle name="Normal 30 2" xfId="633"/>
    <cellStyle name="Normal 31" xfId="634"/>
    <cellStyle name="Normal 31 2" xfId="635"/>
    <cellStyle name="Normal 32" xfId="636"/>
    <cellStyle name="Normal 32 2" xfId="637"/>
    <cellStyle name="Normal 33" xfId="638"/>
    <cellStyle name="Normal 33 2" xfId="639"/>
    <cellStyle name="Normal 34" xfId="640"/>
    <cellStyle name="Normal 34 2" xfId="641"/>
    <cellStyle name="Normal 35" xfId="642"/>
    <cellStyle name="Normal 35 2" xfId="643"/>
    <cellStyle name="Normal 36" xfId="644"/>
    <cellStyle name="Normal 36 2" xfId="645"/>
    <cellStyle name="Normal 37" xfId="646"/>
    <cellStyle name="Normal 37 2" xfId="647"/>
    <cellStyle name="Normal 38" xfId="648"/>
    <cellStyle name="Normal 38 2" xfId="649"/>
    <cellStyle name="Normal 39" xfId="650"/>
    <cellStyle name="Normal 39 2" xfId="651"/>
    <cellStyle name="Normal 4" xfId="652"/>
    <cellStyle name="Normal 4 2" xfId="653"/>
    <cellStyle name="Normal 4 3" xfId="654"/>
    <cellStyle name="Normal 4 4" xfId="655"/>
    <cellStyle name="Normal 4 5" xfId="656"/>
    <cellStyle name="Normal 40" xfId="657"/>
    <cellStyle name="Normal 40 2" xfId="658"/>
    <cellStyle name="Normal 41" xfId="659"/>
    <cellStyle name="Normal 41 2" xfId="660"/>
    <cellStyle name="Normal 42" xfId="661"/>
    <cellStyle name="Normal 42 2" xfId="662"/>
    <cellStyle name="Normal 43" xfId="663"/>
    <cellStyle name="Normal 43 2" xfId="664"/>
    <cellStyle name="Normal 44" xfId="665"/>
    <cellStyle name="Normal 44 2" xfId="666"/>
    <cellStyle name="Normal 45" xfId="667"/>
    <cellStyle name="Normal 45 2" xfId="668"/>
    <cellStyle name="Normal 46" xfId="669"/>
    <cellStyle name="Normal 46 2" xfId="670"/>
    <cellStyle name="Normal 47" xfId="671"/>
    <cellStyle name="Normal 47 2" xfId="672"/>
    <cellStyle name="Normal 48" xfId="673"/>
    <cellStyle name="Normal 48 2" xfId="674"/>
    <cellStyle name="Normal 49" xfId="675"/>
    <cellStyle name="Normal 49 2" xfId="676"/>
    <cellStyle name="Normal 5" xfId="677"/>
    <cellStyle name="Normal 5 2" xfId="678"/>
    <cellStyle name="Normal 5 2 2" xfId="679"/>
    <cellStyle name="Normal 5 2 2 2" xfId="680"/>
    <cellStyle name="Normal 5 2 3" xfId="681"/>
    <cellStyle name="Normal 5 2 3 2" xfId="682"/>
    <cellStyle name="Normal 5 2 4" xfId="683"/>
    <cellStyle name="Normal 5 2 4 2" xfId="684"/>
    <cellStyle name="Normal 5 2 5" xfId="685"/>
    <cellStyle name="Normal 5 2 5 2" xfId="686"/>
    <cellStyle name="Normal 5 2 6" xfId="687"/>
    <cellStyle name="Normal 5 2 6 2" xfId="688"/>
    <cellStyle name="Normal 5 2 7" xfId="689"/>
    <cellStyle name="Normal 5 3" xfId="690"/>
    <cellStyle name="Normal 5 4" xfId="691"/>
    <cellStyle name="Normal 5 5" xfId="692"/>
    <cellStyle name="Normal 50" xfId="693"/>
    <cellStyle name="Normal 50 2" xfId="694"/>
    <cellStyle name="Normal 51" xfId="695"/>
    <cellStyle name="Normal 51 2" xfId="696"/>
    <cellStyle name="Normal 52" xfId="697"/>
    <cellStyle name="Normal 52 2" xfId="698"/>
    <cellStyle name="Normal 53" xfId="699"/>
    <cellStyle name="Normal 53 2" xfId="700"/>
    <cellStyle name="Normal 54" xfId="701"/>
    <cellStyle name="Normal 54 2" xfId="702"/>
    <cellStyle name="Normal 55" xfId="703"/>
    <cellStyle name="Normal 55 2" xfId="704"/>
    <cellStyle name="Normal 56" xfId="705"/>
    <cellStyle name="Normal 56 2" xfId="706"/>
    <cellStyle name="Normal 57" xfId="707"/>
    <cellStyle name="Normal 57 2" xfId="708"/>
    <cellStyle name="Normal 58" xfId="709"/>
    <cellStyle name="Normal 58 2" xfId="710"/>
    <cellStyle name="Normal 59" xfId="711"/>
    <cellStyle name="Normal 59 2" xfId="712"/>
    <cellStyle name="Normal 6" xfId="713"/>
    <cellStyle name="Normal 6 2" xfId="714"/>
    <cellStyle name="Normal 6 2 2" xfId="715"/>
    <cellStyle name="Normal 6 3" xfId="716"/>
    <cellStyle name="Normal 6 3 2" xfId="717"/>
    <cellStyle name="Normal 6 4" xfId="718"/>
    <cellStyle name="Normal 6 4 2" xfId="719"/>
    <cellStyle name="Normal 6 5" xfId="720"/>
    <cellStyle name="Normal 6 5 2" xfId="721"/>
    <cellStyle name="Normal 6 6" xfId="722"/>
    <cellStyle name="Normal 6 6 2" xfId="723"/>
    <cellStyle name="Normal 6 7" xfId="724"/>
    <cellStyle name="Normal 60" xfId="725"/>
    <cellStyle name="Normal 60 2" xfId="726"/>
    <cellStyle name="Normal 61" xfId="727"/>
    <cellStyle name="Normal 61 2" xfId="728"/>
    <cellStyle name="Normal 62" xfId="729"/>
    <cellStyle name="Normal 62 2" xfId="730"/>
    <cellStyle name="Normal 63" xfId="731"/>
    <cellStyle name="Normal 63 2" xfId="732"/>
    <cellStyle name="Normal 64" xfId="733"/>
    <cellStyle name="Normal 64 2" xfId="734"/>
    <cellStyle name="Normal 65" xfId="735"/>
    <cellStyle name="Normal 65 2" xfId="736"/>
    <cellStyle name="Normal 66" xfId="737"/>
    <cellStyle name="Normal 66 2" xfId="738"/>
    <cellStyle name="Normal 67" xfId="739"/>
    <cellStyle name="Normal 67 2" xfId="740"/>
    <cellStyle name="Normal 68" xfId="741"/>
    <cellStyle name="Normal 68 2" xfId="742"/>
    <cellStyle name="Normal 69" xfId="743"/>
    <cellStyle name="Normal 69 2" xfId="744"/>
    <cellStyle name="Normal 7" xfId="745"/>
    <cellStyle name="Normal 7 2" xfId="746"/>
    <cellStyle name="Normal 7 2 2" xfId="747"/>
    <cellStyle name="Normal 7 3" xfId="748"/>
    <cellStyle name="Normal 7 3 2" xfId="749"/>
    <cellStyle name="Normal 7 4" xfId="750"/>
    <cellStyle name="Normal 7 4 2" xfId="751"/>
    <cellStyle name="Normal 7 5" xfId="752"/>
    <cellStyle name="Normal 7 5 2" xfId="753"/>
    <cellStyle name="Normal 7 6" xfId="754"/>
    <cellStyle name="Normal 7 6 2" xfId="755"/>
    <cellStyle name="Normal 7 7" xfId="756"/>
    <cellStyle name="Normal 70" xfId="757"/>
    <cellStyle name="Normal 70 2" xfId="758"/>
    <cellStyle name="Normal 71" xfId="759"/>
    <cellStyle name="Normal 71 2" xfId="760"/>
    <cellStyle name="Normal 72" xfId="761"/>
    <cellStyle name="Normal 72 2" xfId="762"/>
    <cellStyle name="Normal 73" xfId="763"/>
    <cellStyle name="Normal 73 2" xfId="764"/>
    <cellStyle name="Normal 74" xfId="765"/>
    <cellStyle name="Normal 74 2" xfId="766"/>
    <cellStyle name="Normal 75" xfId="767"/>
    <cellStyle name="Normal 75 2" xfId="768"/>
    <cellStyle name="Normal 76" xfId="769"/>
    <cellStyle name="Normal 76 2" xfId="770"/>
    <cellStyle name="Normal 77" xfId="771"/>
    <cellStyle name="Normal 77 2" xfId="772"/>
    <cellStyle name="Normal 78" xfId="773"/>
    <cellStyle name="Normal 78 2" xfId="774"/>
    <cellStyle name="Normal 79" xfId="775"/>
    <cellStyle name="Normal 79 2" xfId="776"/>
    <cellStyle name="Normal 8" xfId="777"/>
    <cellStyle name="Normal 8 2" xfId="778"/>
    <cellStyle name="Normal 8 2 2" xfId="779"/>
    <cellStyle name="Normal 8 3" xfId="780"/>
    <cellStyle name="Normal 8 3 2" xfId="781"/>
    <cellStyle name="Normal 8 4" xfId="782"/>
    <cellStyle name="Normal 8 4 2" xfId="783"/>
    <cellStyle name="Normal 8 5" xfId="784"/>
    <cellStyle name="Normal 8 5 2" xfId="785"/>
    <cellStyle name="Normal 8 6" xfId="786"/>
    <cellStyle name="Normal 8 6 2" xfId="787"/>
    <cellStyle name="Normal 8 7" xfId="788"/>
    <cellStyle name="Normal 80" xfId="789"/>
    <cellStyle name="Normal 80 2" xfId="790"/>
    <cellStyle name="Normal 81" xfId="791"/>
    <cellStyle name="Normal 81 2" xfId="792"/>
    <cellStyle name="Normal 82" xfId="793"/>
    <cellStyle name="Normal 82 2" xfId="794"/>
    <cellStyle name="Normal 83" xfId="795"/>
    <cellStyle name="Normal 83 2" xfId="796"/>
    <cellStyle name="Normal 84" xfId="797"/>
    <cellStyle name="Normal 84 2" xfId="798"/>
    <cellStyle name="Normal 85" xfId="799"/>
    <cellStyle name="Normal 85 2" xfId="800"/>
    <cellStyle name="Normal 86" xfId="801"/>
    <cellStyle name="Normal 86 2" xfId="802"/>
    <cellStyle name="Normal 87" xfId="803"/>
    <cellStyle name="Normal 87 2" xfId="804"/>
    <cellStyle name="Normal 88" xfId="805"/>
    <cellStyle name="Normal 88 2" xfId="806"/>
    <cellStyle name="Normal 89" xfId="807"/>
    <cellStyle name="Normal 89 2" xfId="808"/>
    <cellStyle name="Normal 9" xfId="809"/>
    <cellStyle name="Normal 9 2" xfId="810"/>
    <cellStyle name="Normal 9 2 2" xfId="811"/>
    <cellStyle name="Normal 9 3" xfId="812"/>
    <cellStyle name="Normal 9 3 2" xfId="813"/>
    <cellStyle name="Normal 9 4" xfId="814"/>
    <cellStyle name="Normal 9 4 2" xfId="815"/>
    <cellStyle name="Normal 9 5" xfId="816"/>
    <cellStyle name="Normal 9 5 2" xfId="817"/>
    <cellStyle name="Normal 9 6" xfId="818"/>
    <cellStyle name="Normal 9 6 2" xfId="819"/>
    <cellStyle name="Normal 9 7" xfId="820"/>
    <cellStyle name="Normal 90" xfId="821"/>
    <cellStyle name="Normal 90 2" xfId="822"/>
    <cellStyle name="Normal 91" xfId="823"/>
    <cellStyle name="Normal 91 2" xfId="824"/>
    <cellStyle name="Normal 92" xfId="825"/>
    <cellStyle name="Normal 92 2" xfId="826"/>
    <cellStyle name="Normal 93" xfId="827"/>
    <cellStyle name="Normal 93 2" xfId="828"/>
    <cellStyle name="Normal 94" xfId="829"/>
    <cellStyle name="Normal 94 2" xfId="830"/>
    <cellStyle name="Normal 95" xfId="831"/>
    <cellStyle name="Normal 95 2" xfId="832"/>
    <cellStyle name="Normal 96" xfId="833"/>
    <cellStyle name="Normal 96 2" xfId="834"/>
    <cellStyle name="Normal 97" xfId="835"/>
    <cellStyle name="Normal 97 2" xfId="836"/>
    <cellStyle name="Normal 98" xfId="837"/>
    <cellStyle name="Normal 98 2" xfId="838"/>
    <cellStyle name="Normal 99" xfId="839"/>
    <cellStyle name="Normal 99 2" xfId="840"/>
    <cellStyle name="Note 2" xfId="841"/>
    <cellStyle name="Note 2 2" xfId="842"/>
    <cellStyle name="Note 2 2 2" xfId="843"/>
    <cellStyle name="Note 2 3" xfId="844"/>
    <cellStyle name="Note 2 3 2" xfId="845"/>
    <cellStyle name="Note 2 4" xfId="846"/>
    <cellStyle name="Note 2 4 2" xfId="847"/>
    <cellStyle name="Note 2 5" xfId="848"/>
    <cellStyle name="Note 2 5 2" xfId="849"/>
    <cellStyle name="Note 2 6" xfId="850"/>
    <cellStyle name="Note 2 6 2" xfId="851"/>
    <cellStyle name="Note 2 7" xfId="852"/>
    <cellStyle name="Note 3" xfId="853"/>
    <cellStyle name="Note 3 2" xfId="854"/>
    <cellStyle name="Note 3 2 2" xfId="855"/>
    <cellStyle name="Note 3 3" xfId="856"/>
    <cellStyle name="Note 3 3 2" xfId="857"/>
    <cellStyle name="Note 3 4" xfId="858"/>
    <cellStyle name="Note 3 4 2" xfId="859"/>
    <cellStyle name="Note 3 5" xfId="860"/>
    <cellStyle name="Note 3 5 2" xfId="861"/>
    <cellStyle name="Note 3 6" xfId="862"/>
    <cellStyle name="Note 3 6 2" xfId="863"/>
    <cellStyle name="Note 3 7" xfId="864"/>
    <cellStyle name="Note 4" xfId="865"/>
    <cellStyle name="Note 4 2" xfId="866"/>
    <cellStyle name="Note 4 2 2" xfId="867"/>
    <cellStyle name="Note 4 3" xfId="868"/>
    <cellStyle name="Note 4 3 2" xfId="869"/>
    <cellStyle name="Note 4 4" xfId="870"/>
    <cellStyle name="Note 4 4 2" xfId="871"/>
    <cellStyle name="Note 4 5" xfId="872"/>
    <cellStyle name="Note 5" xfId="873"/>
    <cellStyle name="Note 5 2" xfId="874"/>
    <cellStyle name="Note 5 2 2" xfId="875"/>
    <cellStyle name="Note 5 3" xfId="876"/>
    <cellStyle name="Note 5 3 2" xfId="877"/>
    <cellStyle name="Note 5 4" xfId="878"/>
    <cellStyle name="Note 5 4 2" xfId="879"/>
    <cellStyle name="Note 5 5" xfId="880"/>
    <cellStyle name="Note 6" xfId="881"/>
    <cellStyle name="Note 6 2" xfId="882"/>
    <cellStyle name="Note 7" xfId="883"/>
    <cellStyle name="Note 7 2" xfId="884"/>
    <cellStyle name="Percent 10" xfId="885"/>
    <cellStyle name="Percent 10 2" xfId="886"/>
    <cellStyle name="Percent 11" xfId="887"/>
    <cellStyle name="Percent 11 2" xfId="888"/>
    <cellStyle name="Percent 12" xfId="889"/>
    <cellStyle name="Percent 12 2" xfId="890"/>
    <cellStyle name="Percent 2" xfId="891"/>
    <cellStyle name="Percent 2 2" xfId="892"/>
    <cellStyle name="Percent 3" xfId="893"/>
    <cellStyle name="Percent 3 2" xfId="894"/>
    <cellStyle name="Percent 4" xfId="895"/>
    <cellStyle name="Percent 4 2" xfId="896"/>
    <cellStyle name="Percent 5" xfId="897"/>
    <cellStyle name="Percent 5 2" xfId="898"/>
    <cellStyle name="Percent 6" xfId="899"/>
    <cellStyle name="Percent 6 2" xfId="900"/>
    <cellStyle name="Percent 7" xfId="901"/>
    <cellStyle name="Percent 7 2" xfId="902"/>
    <cellStyle name="Percent 8" xfId="903"/>
    <cellStyle name="Percent 8 2" xfId="904"/>
    <cellStyle name="Percent 9" xfId="905"/>
    <cellStyle name="Percent 9 2" xfId="90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433935872"/>
        <c:axId val="433937408"/>
      </c:lineChart>
      <c:catAx>
        <c:axId val="433935872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433937408"/>
        <c:crosses val="autoZero"/>
        <c:auto val="1"/>
        <c:lblAlgn val="ctr"/>
        <c:lblOffset val="100"/>
      </c:catAx>
      <c:valAx>
        <c:axId val="43393740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433935872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1446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866</xdr:rowOff>
    </xdr:from>
    <xdr:to>
      <xdr:col>3</xdr:col>
      <xdr:colOff>0</xdr:colOff>
      <xdr:row>162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15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</sheetNames>
    <sheetDataSet>
      <sheetData sheetId="0"/>
      <sheetData sheetId="1">
        <row r="1">
          <cell r="L1">
            <v>44392</v>
          </cell>
        </row>
      </sheetData>
      <sheetData sheetId="2"/>
      <sheetData sheetId="3"/>
      <sheetData sheetId="4">
        <row r="12">
          <cell r="E12">
            <v>1088</v>
          </cell>
          <cell r="V12">
            <v>70.001282899999978</v>
          </cell>
          <cell r="W12">
            <v>1142.1836520999996</v>
          </cell>
          <cell r="X12">
            <v>124.18493499999994</v>
          </cell>
          <cell r="AI12">
            <v>1460</v>
          </cell>
          <cell r="BB12">
            <v>426.15568289999987</v>
          </cell>
          <cell r="BC12">
            <v>1370.7348227160003</v>
          </cell>
          <cell r="BD12">
            <v>336.89050561600033</v>
          </cell>
        </row>
        <row r="13">
          <cell r="E13">
            <v>1079</v>
          </cell>
          <cell r="V13">
            <v>61.001282899999978</v>
          </cell>
          <cell r="W13">
            <v>1142.1836520999996</v>
          </cell>
          <cell r="X13">
            <v>124.18493499999994</v>
          </cell>
          <cell r="AI13">
            <v>1446</v>
          </cell>
          <cell r="BB13">
            <v>412.15568289999987</v>
          </cell>
          <cell r="BC13">
            <v>1369.588557716</v>
          </cell>
          <cell r="BD13">
            <v>335.74424061600024</v>
          </cell>
        </row>
        <row r="14">
          <cell r="E14">
            <v>1076</v>
          </cell>
          <cell r="V14">
            <v>58.001282899999978</v>
          </cell>
          <cell r="W14">
            <v>1142.1836520999996</v>
          </cell>
          <cell r="X14">
            <v>124.18493499999994</v>
          </cell>
          <cell r="AI14">
            <v>1430</v>
          </cell>
          <cell r="BB14">
            <v>421.86208290000002</v>
          </cell>
          <cell r="BC14">
            <v>1343.6680827160001</v>
          </cell>
          <cell r="BD14">
            <v>335.53016561600015</v>
          </cell>
        </row>
        <row r="15">
          <cell r="E15">
            <v>1068</v>
          </cell>
          <cell r="V15">
            <v>50.001282899999978</v>
          </cell>
          <cell r="W15">
            <v>1142.1836520999996</v>
          </cell>
          <cell r="X15">
            <v>124.18493499999994</v>
          </cell>
          <cell r="AI15">
            <v>1408</v>
          </cell>
          <cell r="BB15">
            <v>399.86208290000002</v>
          </cell>
          <cell r="BC15">
            <v>1343.1980827159998</v>
          </cell>
          <cell r="BD15">
            <v>335.06016561599989</v>
          </cell>
        </row>
        <row r="16">
          <cell r="E16">
            <v>1057</v>
          </cell>
          <cell r="V16">
            <v>39.513482899999985</v>
          </cell>
          <cell r="W16">
            <v>1133.4957881</v>
          </cell>
          <cell r="X16">
            <v>116.00927100000007</v>
          </cell>
          <cell r="AI16">
            <v>1371</v>
          </cell>
          <cell r="BB16">
            <v>362.86208290000002</v>
          </cell>
          <cell r="BC16">
            <v>1334.5854447159998</v>
          </cell>
          <cell r="BD16">
            <v>326.44752761600006</v>
          </cell>
        </row>
        <row r="17">
          <cell r="E17">
            <v>1051</v>
          </cell>
          <cell r="V17">
            <v>33.513482899999985</v>
          </cell>
          <cell r="W17">
            <v>1133.4957881</v>
          </cell>
          <cell r="X17">
            <v>116.00927100000007</v>
          </cell>
          <cell r="AI17">
            <v>1381</v>
          </cell>
          <cell r="BB17">
            <v>372.86208290000002</v>
          </cell>
          <cell r="BC17">
            <v>1334.5913687159998</v>
          </cell>
          <cell r="BD17">
            <v>326.45345161600011</v>
          </cell>
        </row>
        <row r="18">
          <cell r="E18">
            <v>1037</v>
          </cell>
          <cell r="V18">
            <v>19.513482899999985</v>
          </cell>
          <cell r="W18">
            <v>1129.0111391</v>
          </cell>
          <cell r="X18">
            <v>111.52462200000008</v>
          </cell>
          <cell r="AI18">
            <v>1397</v>
          </cell>
          <cell r="BB18">
            <v>388.86208290000002</v>
          </cell>
          <cell r="BC18">
            <v>1334.7513687159997</v>
          </cell>
          <cell r="BD18">
            <v>326.61345161599996</v>
          </cell>
        </row>
        <row r="19">
          <cell r="E19">
            <v>1049</v>
          </cell>
          <cell r="V19">
            <v>31.513482899999985</v>
          </cell>
          <cell r="W19">
            <v>1119.3364891000001</v>
          </cell>
          <cell r="X19">
            <v>101.84997200000015</v>
          </cell>
          <cell r="AI19">
            <v>1428</v>
          </cell>
          <cell r="BB19">
            <v>419.86208290000002</v>
          </cell>
          <cell r="BC19">
            <v>1334.2590537160002</v>
          </cell>
          <cell r="BD19">
            <v>326.12113661600023</v>
          </cell>
        </row>
        <row r="20">
          <cell r="E20">
            <v>1029</v>
          </cell>
          <cell r="V20">
            <v>11.513482899999985</v>
          </cell>
          <cell r="W20">
            <v>1119.3424131000002</v>
          </cell>
          <cell r="X20">
            <v>101.8558960000002</v>
          </cell>
          <cell r="AI20">
            <v>1415</v>
          </cell>
          <cell r="BB20">
            <v>398.51348289999999</v>
          </cell>
          <cell r="BC20">
            <v>1340.769968716</v>
          </cell>
          <cell r="BD20">
            <v>324.28345161600004</v>
          </cell>
        </row>
        <row r="21">
          <cell r="E21">
            <v>1034</v>
          </cell>
          <cell r="V21">
            <v>16.513482899999985</v>
          </cell>
          <cell r="W21">
            <v>1119.3424131000002</v>
          </cell>
          <cell r="X21">
            <v>101.8558960000002</v>
          </cell>
          <cell r="AI21">
            <v>1389</v>
          </cell>
          <cell r="BB21">
            <v>372.51348289999999</v>
          </cell>
          <cell r="BC21">
            <v>1340.0999687159999</v>
          </cell>
          <cell r="BD21">
            <v>323.61345161599996</v>
          </cell>
        </row>
        <row r="22">
          <cell r="E22">
            <v>1034</v>
          </cell>
          <cell r="V22">
            <v>16.513482899999985</v>
          </cell>
          <cell r="W22">
            <v>1117.8942821000001</v>
          </cell>
          <cell r="X22">
            <v>100.4077650000001</v>
          </cell>
          <cell r="AI22">
            <v>1397</v>
          </cell>
          <cell r="BB22">
            <v>380.51348289999999</v>
          </cell>
          <cell r="BC22">
            <v>1339.7999687160002</v>
          </cell>
          <cell r="BD22">
            <v>323.31345161600001</v>
          </cell>
        </row>
        <row r="23">
          <cell r="E23">
            <v>1033</v>
          </cell>
          <cell r="V23">
            <v>-2.4865171000001283</v>
          </cell>
          <cell r="W23">
            <v>1135.8942821000001</v>
          </cell>
          <cell r="X23">
            <v>100.4077650000001</v>
          </cell>
          <cell r="AI23">
            <v>1413</v>
          </cell>
          <cell r="BB23">
            <v>396.51348289999999</v>
          </cell>
          <cell r="BC23">
            <v>1338.9640447160002</v>
          </cell>
          <cell r="BD23">
            <v>322.47752761600003</v>
          </cell>
        </row>
        <row r="24">
          <cell r="E24">
            <v>1034</v>
          </cell>
          <cell r="V24">
            <v>-1.4865171000001283</v>
          </cell>
          <cell r="W24">
            <v>1135.0316241</v>
          </cell>
          <cell r="X24">
            <v>99.545107000000087</v>
          </cell>
          <cell r="AI24">
            <v>1401</v>
          </cell>
          <cell r="BB24">
            <v>384.51348289999999</v>
          </cell>
          <cell r="BC24">
            <v>1337.2537507160002</v>
          </cell>
          <cell r="BD24">
            <v>320.76723361600006</v>
          </cell>
        </row>
        <row r="25">
          <cell r="E25">
            <v>1029</v>
          </cell>
          <cell r="V25">
            <v>-6.4865171000001283</v>
          </cell>
          <cell r="W25">
            <v>1136.2995611000001</v>
          </cell>
          <cell r="X25">
            <v>100.81304400000016</v>
          </cell>
          <cell r="AI25">
            <v>1387</v>
          </cell>
          <cell r="BB25">
            <v>370.51348289999999</v>
          </cell>
          <cell r="BC25">
            <v>1335.763750716</v>
          </cell>
          <cell r="BD25">
            <v>319.27723361600005</v>
          </cell>
        </row>
        <row r="26">
          <cell r="E26">
            <v>1027</v>
          </cell>
          <cell r="V26">
            <v>-8.4865171000001283</v>
          </cell>
          <cell r="W26">
            <v>1135.0375491</v>
          </cell>
          <cell r="X26">
            <v>99.551032000000021</v>
          </cell>
          <cell r="AI26">
            <v>1389</v>
          </cell>
          <cell r="BB26">
            <v>372.51348289999999</v>
          </cell>
          <cell r="BC26">
            <v>1335.4214357160001</v>
          </cell>
          <cell r="BD26">
            <v>318.93491861600018</v>
          </cell>
        </row>
        <row r="27">
          <cell r="E27">
            <v>1049</v>
          </cell>
          <cell r="V27">
            <v>13.513482899999872</v>
          </cell>
          <cell r="W27">
            <v>1135.0375491</v>
          </cell>
          <cell r="X27">
            <v>99.551032000000021</v>
          </cell>
          <cell r="AI27">
            <v>1388</v>
          </cell>
          <cell r="BB27">
            <v>371.51348289999999</v>
          </cell>
          <cell r="BC27">
            <v>1333.1937507160003</v>
          </cell>
          <cell r="BD27">
            <v>316.70723361600011</v>
          </cell>
        </row>
        <row r="28">
          <cell r="E28">
            <v>1050</v>
          </cell>
          <cell r="V28">
            <v>14.513482899999872</v>
          </cell>
          <cell r="W28">
            <v>1135.0375491</v>
          </cell>
          <cell r="X28">
            <v>99.551032000000021</v>
          </cell>
          <cell r="AI28">
            <v>1383</v>
          </cell>
          <cell r="BB28">
            <v>348.51348289999987</v>
          </cell>
          <cell r="BC28">
            <v>1355.8647387160001</v>
          </cell>
          <cell r="BD28">
            <v>321.37822161600019</v>
          </cell>
        </row>
        <row r="29">
          <cell r="E29">
            <v>1039</v>
          </cell>
          <cell r="V29">
            <v>3.5134828999998717</v>
          </cell>
          <cell r="W29">
            <v>1135.0375491</v>
          </cell>
          <cell r="X29">
            <v>99.551032000000021</v>
          </cell>
          <cell r="AI29">
            <v>1382</v>
          </cell>
          <cell r="BB29">
            <v>347.51348289999987</v>
          </cell>
          <cell r="BC29">
            <v>1354.7504117160004</v>
          </cell>
          <cell r="BD29">
            <v>320.26389461600019</v>
          </cell>
        </row>
        <row r="30">
          <cell r="E30">
            <v>1049</v>
          </cell>
          <cell r="V30">
            <v>13.513482899999872</v>
          </cell>
          <cell r="W30">
            <v>1135.0375491</v>
          </cell>
          <cell r="X30">
            <v>99.551032000000021</v>
          </cell>
          <cell r="AI30">
            <v>1365</v>
          </cell>
          <cell r="BB30">
            <v>330.51348289999987</v>
          </cell>
          <cell r="BC30">
            <v>1353.2204117160002</v>
          </cell>
          <cell r="BD30">
            <v>318.73389461600021</v>
          </cell>
        </row>
        <row r="31">
          <cell r="E31">
            <v>1067</v>
          </cell>
          <cell r="V31">
            <v>31.513482899999872</v>
          </cell>
          <cell r="W31">
            <v>1135.0375491</v>
          </cell>
          <cell r="X31">
            <v>99.551032000000021</v>
          </cell>
          <cell r="AI31">
            <v>1353</v>
          </cell>
          <cell r="BB31">
            <v>318.51348289999987</v>
          </cell>
          <cell r="BC31">
            <v>1351.7204117160002</v>
          </cell>
          <cell r="BD31">
            <v>317.23389461600021</v>
          </cell>
        </row>
        <row r="32">
          <cell r="E32">
            <v>1091</v>
          </cell>
          <cell r="V32">
            <v>56.155682899999874</v>
          </cell>
          <cell r="W32">
            <v>1135.6692100999999</v>
          </cell>
          <cell r="X32">
            <v>100.82489300000015</v>
          </cell>
          <cell r="AI32">
            <v>1327</v>
          </cell>
          <cell r="BB32">
            <v>291.51348289999987</v>
          </cell>
          <cell r="BC32">
            <v>1351.5004117160004</v>
          </cell>
          <cell r="BD32">
            <v>316.01389461600019</v>
          </cell>
        </row>
        <row r="33">
          <cell r="E33">
            <v>1130</v>
          </cell>
          <cell r="V33">
            <v>95.155682899999874</v>
          </cell>
          <cell r="W33">
            <v>1134.4071980999997</v>
          </cell>
          <cell r="X33">
            <v>99.562881000000004</v>
          </cell>
          <cell r="AI33">
            <v>1301</v>
          </cell>
          <cell r="BB33">
            <v>265.51348289999987</v>
          </cell>
          <cell r="BC33">
            <v>1351.1540207159999</v>
          </cell>
          <cell r="BD33">
            <v>315.66750361599992</v>
          </cell>
        </row>
        <row r="34">
          <cell r="E34">
            <v>1152</v>
          </cell>
          <cell r="V34">
            <v>117.15568289999987</v>
          </cell>
          <cell r="W34">
            <v>1134.4271980999997</v>
          </cell>
          <cell r="X34">
            <v>99.582880999999986</v>
          </cell>
          <cell r="AI34">
            <v>1267</v>
          </cell>
          <cell r="BB34">
            <v>231.51348289999987</v>
          </cell>
          <cell r="BC34">
            <v>1348.6263357160003</v>
          </cell>
          <cell r="BD34">
            <v>313.13981861600035</v>
          </cell>
        </row>
        <row r="35">
          <cell r="E35">
            <v>1175</v>
          </cell>
          <cell r="V35">
            <v>140.15568289999987</v>
          </cell>
          <cell r="W35">
            <v>1134.5771980999998</v>
          </cell>
          <cell r="X35">
            <v>99.732881000000077</v>
          </cell>
          <cell r="AI35">
            <v>1240</v>
          </cell>
          <cell r="BB35">
            <v>204.51348289999987</v>
          </cell>
          <cell r="BC35">
            <v>1347.7063357160002</v>
          </cell>
          <cell r="BD35">
            <v>312.21981861600028</v>
          </cell>
        </row>
        <row r="36">
          <cell r="E36">
            <v>1224</v>
          </cell>
          <cell r="V36">
            <v>185.15568289999987</v>
          </cell>
          <cell r="W36">
            <v>1347.2651941000004</v>
          </cell>
          <cell r="X36">
            <v>308.42087700000042</v>
          </cell>
          <cell r="AI36">
            <v>1228</v>
          </cell>
          <cell r="BB36">
            <v>189.15568289999987</v>
          </cell>
          <cell r="BC36">
            <v>1350.3484627159999</v>
          </cell>
          <cell r="BD36">
            <v>311.50414561600013</v>
          </cell>
        </row>
        <row r="37">
          <cell r="E37">
            <v>1251</v>
          </cell>
          <cell r="V37">
            <v>212.15568289999987</v>
          </cell>
          <cell r="W37">
            <v>1347.8911191000002</v>
          </cell>
          <cell r="X37">
            <v>309.04680200000024</v>
          </cell>
          <cell r="AI37">
            <v>1201</v>
          </cell>
          <cell r="BB37">
            <v>162.15568289999987</v>
          </cell>
          <cell r="BC37">
            <v>1350.1141357160002</v>
          </cell>
          <cell r="BD37">
            <v>311.26981861600046</v>
          </cell>
        </row>
        <row r="38">
          <cell r="E38">
            <v>1272</v>
          </cell>
          <cell r="V38">
            <v>233.15568289999987</v>
          </cell>
          <cell r="W38">
            <v>1350.4711191000001</v>
          </cell>
          <cell r="X38">
            <v>311.6268020000004</v>
          </cell>
          <cell r="AI38">
            <v>1162</v>
          </cell>
          <cell r="BB38">
            <v>123.15568289999987</v>
          </cell>
          <cell r="BC38">
            <v>1352.0385417159998</v>
          </cell>
          <cell r="BD38">
            <v>313.1942246160001</v>
          </cell>
        </row>
        <row r="39">
          <cell r="E39">
            <v>1279</v>
          </cell>
          <cell r="V39">
            <v>240.15568289999987</v>
          </cell>
          <cell r="W39">
            <v>1352.6088041000003</v>
          </cell>
          <cell r="X39">
            <v>313.76448700000054</v>
          </cell>
          <cell r="AI39">
            <v>1143</v>
          </cell>
          <cell r="BB39">
            <v>104.15568289999987</v>
          </cell>
          <cell r="BC39">
            <v>1352.0764407160002</v>
          </cell>
          <cell r="BD39">
            <v>313.23212361600025</v>
          </cell>
        </row>
        <row r="40">
          <cell r="E40">
            <v>1305</v>
          </cell>
          <cell r="V40">
            <v>266.15568289999987</v>
          </cell>
          <cell r="W40">
            <v>1361.5264771000002</v>
          </cell>
          <cell r="X40">
            <v>322.68216000000024</v>
          </cell>
          <cell r="AI40">
            <v>1119</v>
          </cell>
          <cell r="BB40">
            <v>80.155682899999874</v>
          </cell>
          <cell r="BC40">
            <v>1363.125680716</v>
          </cell>
          <cell r="BD40">
            <v>324.28136361600008</v>
          </cell>
        </row>
        <row r="41">
          <cell r="E41">
            <v>1344</v>
          </cell>
          <cell r="V41">
            <v>305.15568289999987</v>
          </cell>
          <cell r="W41">
            <v>1363.0364771</v>
          </cell>
          <cell r="X41">
            <v>324.19216000000023</v>
          </cell>
          <cell r="AI41">
            <v>1127</v>
          </cell>
          <cell r="BB41">
            <v>88.155682899999874</v>
          </cell>
          <cell r="BC41">
            <v>1363.5465367160002</v>
          </cell>
          <cell r="BD41">
            <v>324.70221961600026</v>
          </cell>
        </row>
        <row r="42">
          <cell r="E42">
            <v>1362</v>
          </cell>
          <cell r="V42">
            <v>311.15568289999987</v>
          </cell>
          <cell r="W42">
            <v>1376.3264770999999</v>
          </cell>
          <cell r="X42">
            <v>325.48216000000019</v>
          </cell>
          <cell r="AI42">
            <v>1159</v>
          </cell>
          <cell r="BB42">
            <v>120.15568289999987</v>
          </cell>
          <cell r="BC42">
            <v>1387.462007716</v>
          </cell>
          <cell r="BD42">
            <v>348.61769061599995</v>
          </cell>
        </row>
        <row r="43">
          <cell r="E43">
            <v>1373</v>
          </cell>
          <cell r="V43">
            <v>334.15568289999987</v>
          </cell>
          <cell r="W43">
            <v>1365.3718350999998</v>
          </cell>
          <cell r="X43">
            <v>326.52751800000004</v>
          </cell>
          <cell r="AI43">
            <v>1185</v>
          </cell>
          <cell r="BB43">
            <v>146.15568289999987</v>
          </cell>
          <cell r="BC43">
            <v>1387.462007716</v>
          </cell>
          <cell r="BD43">
            <v>348.61769061599995</v>
          </cell>
        </row>
        <row r="44">
          <cell r="E44">
            <v>1404</v>
          </cell>
          <cell r="V44">
            <v>365.15568289999987</v>
          </cell>
          <cell r="W44">
            <v>1369.6303751</v>
          </cell>
          <cell r="X44">
            <v>330.78605800000008</v>
          </cell>
          <cell r="AI44">
            <v>1225</v>
          </cell>
          <cell r="BB44">
            <v>185.51348289999987</v>
          </cell>
          <cell r="BC44">
            <v>1268.2426097160003</v>
          </cell>
          <cell r="BD44">
            <v>228.75609261600022</v>
          </cell>
        </row>
        <row r="45">
          <cell r="E45">
            <v>1400</v>
          </cell>
          <cell r="V45">
            <v>361.15568289999987</v>
          </cell>
          <cell r="W45">
            <v>1371.0201231000003</v>
          </cell>
          <cell r="X45">
            <v>332.17580600000036</v>
          </cell>
          <cell r="AI45">
            <v>1234</v>
          </cell>
          <cell r="BB45">
            <v>194.51348289999987</v>
          </cell>
          <cell r="BC45">
            <v>1273.0982827160003</v>
          </cell>
          <cell r="BD45">
            <v>233.61176561600001</v>
          </cell>
        </row>
        <row r="46">
          <cell r="E46">
            <v>1423</v>
          </cell>
          <cell r="V46">
            <v>384.15568289999987</v>
          </cell>
          <cell r="W46">
            <v>1373.6278080999998</v>
          </cell>
          <cell r="X46">
            <v>334.78349099999986</v>
          </cell>
          <cell r="AI46">
            <v>1236</v>
          </cell>
          <cell r="BB46">
            <v>196.51348289999987</v>
          </cell>
          <cell r="BC46">
            <v>1278.0982827160003</v>
          </cell>
          <cell r="BD46">
            <v>238.61176561600001</v>
          </cell>
        </row>
        <row r="47">
          <cell r="E47">
            <v>1414</v>
          </cell>
          <cell r="V47">
            <v>375.15568289999987</v>
          </cell>
          <cell r="W47">
            <v>1373.9301231000002</v>
          </cell>
          <cell r="X47">
            <v>335.08580600000022</v>
          </cell>
          <cell r="AI47">
            <v>1243</v>
          </cell>
          <cell r="BB47">
            <v>203.51348289999987</v>
          </cell>
          <cell r="BC47">
            <v>1284.215967716</v>
          </cell>
          <cell r="BD47">
            <v>244.72945061599972</v>
          </cell>
        </row>
        <row r="48">
          <cell r="E48">
            <v>1441</v>
          </cell>
          <cell r="V48">
            <v>402.15568289999987</v>
          </cell>
          <cell r="W48">
            <v>1375.1401231000002</v>
          </cell>
          <cell r="X48">
            <v>336.29580600000025</v>
          </cell>
          <cell r="AI48">
            <v>1242</v>
          </cell>
          <cell r="BB48">
            <v>202.51348289999987</v>
          </cell>
          <cell r="BC48">
            <v>1282.7352227160002</v>
          </cell>
          <cell r="BD48">
            <v>243.248705616</v>
          </cell>
        </row>
        <row r="49">
          <cell r="E49">
            <v>1455</v>
          </cell>
          <cell r="V49">
            <v>416.15568289999987</v>
          </cell>
          <cell r="W49">
            <v>1377.1570631000002</v>
          </cell>
          <cell r="X49">
            <v>338.31274600000023</v>
          </cell>
          <cell r="AI49">
            <v>1245</v>
          </cell>
          <cell r="BB49">
            <v>205.51348289999987</v>
          </cell>
          <cell r="BC49">
            <v>1282.7352227160002</v>
          </cell>
          <cell r="BD49">
            <v>243.248705616</v>
          </cell>
        </row>
        <row r="50">
          <cell r="E50">
            <v>1466</v>
          </cell>
          <cell r="V50">
            <v>427.15568289999987</v>
          </cell>
          <cell r="W50">
            <v>1378.9911391000003</v>
          </cell>
          <cell r="X50">
            <v>340.14682200000033</v>
          </cell>
          <cell r="AI50">
            <v>1236</v>
          </cell>
          <cell r="BB50">
            <v>196.51348289999987</v>
          </cell>
          <cell r="BC50">
            <v>1272.7352227160002</v>
          </cell>
          <cell r="BD50">
            <v>233.248705616</v>
          </cell>
        </row>
        <row r="51">
          <cell r="E51">
            <v>1468</v>
          </cell>
          <cell r="V51">
            <v>429.15568289999987</v>
          </cell>
          <cell r="W51">
            <v>1379.7611390999998</v>
          </cell>
          <cell r="X51">
            <v>340.91682200000008</v>
          </cell>
          <cell r="AI51">
            <v>1225</v>
          </cell>
          <cell r="BB51">
            <v>185.51348289999987</v>
          </cell>
          <cell r="BC51">
            <v>1267.7352227160002</v>
          </cell>
          <cell r="BD51">
            <v>228.248705616</v>
          </cell>
        </row>
        <row r="52">
          <cell r="E52">
            <v>1464</v>
          </cell>
          <cell r="V52">
            <v>430.15568289999987</v>
          </cell>
          <cell r="W52">
            <v>1366.3411390999997</v>
          </cell>
          <cell r="X52">
            <v>332.49682200000001</v>
          </cell>
          <cell r="AI52">
            <v>1210</v>
          </cell>
          <cell r="BB52">
            <v>172.00128289999998</v>
          </cell>
          <cell r="BC52">
            <v>1186.7488857159999</v>
          </cell>
          <cell r="BD52">
            <v>148.75016861600017</v>
          </cell>
        </row>
        <row r="53">
          <cell r="E53">
            <v>1456</v>
          </cell>
          <cell r="V53">
            <v>422.15568289999987</v>
          </cell>
          <cell r="W53">
            <v>1368.9088241000002</v>
          </cell>
          <cell r="X53">
            <v>335.06450700000022</v>
          </cell>
          <cell r="AI53">
            <v>1213</v>
          </cell>
          <cell r="BB53">
            <v>175.00128289999998</v>
          </cell>
          <cell r="BC53">
            <v>1186.6045587159999</v>
          </cell>
          <cell r="BD53">
            <v>148.60584161599996</v>
          </cell>
        </row>
        <row r="54">
          <cell r="E54">
            <v>1442</v>
          </cell>
          <cell r="V54">
            <v>408.15568289999987</v>
          </cell>
          <cell r="W54">
            <v>1366.9787357160001</v>
          </cell>
          <cell r="X54">
            <v>333.13441861600035</v>
          </cell>
          <cell r="AI54">
            <v>1201</v>
          </cell>
          <cell r="BB54">
            <v>163.00128289999998</v>
          </cell>
          <cell r="BC54">
            <v>1187.2336637159995</v>
          </cell>
          <cell r="BD54">
            <v>149.23494661599972</v>
          </cell>
        </row>
        <row r="55">
          <cell r="E55">
            <v>1452</v>
          </cell>
          <cell r="V55">
            <v>418.15568289999987</v>
          </cell>
          <cell r="W55">
            <v>1367.2484837159998</v>
          </cell>
          <cell r="X55">
            <v>333.40416661600005</v>
          </cell>
          <cell r="AI55">
            <v>1184</v>
          </cell>
          <cell r="BB55">
            <v>146.00128289999998</v>
          </cell>
          <cell r="BC55">
            <v>1186.1159787159997</v>
          </cell>
          <cell r="BD55">
            <v>148.11726161600001</v>
          </cell>
        </row>
        <row r="56">
          <cell r="E56">
            <v>1463</v>
          </cell>
          <cell r="V56">
            <v>429.15568289999987</v>
          </cell>
          <cell r="W56">
            <v>1367.8684837160001</v>
          </cell>
          <cell r="X56">
            <v>334.02416661600017</v>
          </cell>
          <cell r="AI56">
            <v>1172</v>
          </cell>
          <cell r="BB56">
            <v>134.00128289999998</v>
          </cell>
          <cell r="BC56">
            <v>1186.1906207159998</v>
          </cell>
          <cell r="BD56">
            <v>148.19190361600005</v>
          </cell>
        </row>
        <row r="57">
          <cell r="E57">
            <v>1466</v>
          </cell>
          <cell r="V57">
            <v>432.15568289999987</v>
          </cell>
          <cell r="W57">
            <v>1368.6884837159998</v>
          </cell>
          <cell r="X57">
            <v>334.84416661600011</v>
          </cell>
          <cell r="AI57">
            <v>1147</v>
          </cell>
          <cell r="BB57">
            <v>109.00128289999998</v>
          </cell>
          <cell r="BC57">
            <v>1186.1906207159998</v>
          </cell>
          <cell r="BD57">
            <v>148.19190361600005</v>
          </cell>
        </row>
        <row r="58">
          <cell r="E58">
            <v>1457</v>
          </cell>
          <cell r="V58">
            <v>423.15568289999987</v>
          </cell>
          <cell r="W58">
            <v>1368.5584837160002</v>
          </cell>
          <cell r="X58">
            <v>334.71416661600023</v>
          </cell>
          <cell r="AI58">
            <v>1137</v>
          </cell>
          <cell r="BB58">
            <v>99.001282899999978</v>
          </cell>
          <cell r="BC58">
            <v>1165.4675327160001</v>
          </cell>
          <cell r="BD58">
            <v>127.4688156160002</v>
          </cell>
        </row>
        <row r="59">
          <cell r="E59">
            <v>1460</v>
          </cell>
          <cell r="V59">
            <v>426.15568289999987</v>
          </cell>
          <cell r="W59">
            <v>1368.7884837159997</v>
          </cell>
          <cell r="X59">
            <v>334.94416661600002</v>
          </cell>
          <cell r="AI59">
            <v>1143</v>
          </cell>
          <cell r="BB59">
            <v>108.00128289999998</v>
          </cell>
          <cell r="BC59">
            <v>1158.2251887159998</v>
          </cell>
          <cell r="BD59">
            <v>123.22647161599997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16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B105"/>
  <sheetViews>
    <sheetView tabSelected="1" view="pageBreakPreview" zoomScale="10" zoomScaleNormal="10" zoomScaleSheetLayoutView="10" workbookViewId="0">
      <pane xSplit="2" ySplit="13" topLeftCell="C14" activePane="bottomRight" state="frozen"/>
      <selection activeCell="A115" sqref="A115"/>
      <selection pane="topRight" activeCell="A115" sqref="A115"/>
      <selection pane="bottomLeft" activeCell="A115" sqref="A115"/>
      <selection pane="bottomRight" activeCell="O2" sqref="O2"/>
    </sheetView>
  </sheetViews>
  <sheetFormatPr defaultColWidth="15" defaultRowHeight="30"/>
  <cols>
    <col min="1" max="1" width="45" style="11" customWidth="1"/>
    <col min="2" max="2" width="96" style="11" customWidth="1"/>
    <col min="3" max="3" width="73.77734375" style="11" customWidth="1"/>
    <col min="4" max="4" width="82.6640625" style="11" customWidth="1"/>
    <col min="5" max="5" width="104.88671875" style="11" customWidth="1"/>
    <col min="6" max="6" width="74.88671875" style="11" customWidth="1"/>
    <col min="7" max="7" width="73.77734375" style="11" customWidth="1"/>
    <col min="8" max="12" width="69.33203125" style="13" customWidth="1"/>
    <col min="13" max="13" width="61.5546875" style="13" customWidth="1"/>
    <col min="14" max="14" width="69.33203125" style="13" customWidth="1"/>
    <col min="15" max="15" width="38.21875" style="11" customWidth="1"/>
    <col min="16" max="16" width="78.21875" style="11" customWidth="1"/>
    <col min="17" max="17" width="64.88671875" style="11" customWidth="1"/>
    <col min="18" max="18" width="83.77734375" style="11" customWidth="1"/>
    <col min="19" max="19" width="82.6640625" style="11" customWidth="1"/>
    <col min="20" max="20" width="74.88671875" style="11" customWidth="1"/>
    <col min="21" max="21" width="87.109375" style="11" customWidth="1"/>
    <col min="22" max="24" width="78.21875" style="11" customWidth="1"/>
    <col min="25" max="25" width="60.44140625" style="11" customWidth="1"/>
    <col min="26" max="26" width="84.88671875" style="11" customWidth="1"/>
    <col min="27" max="27" width="60.109375" style="11" customWidth="1"/>
    <col min="28" max="28" width="78.21875" style="11" customWidth="1"/>
    <col min="29" max="16384" width="15" style="11"/>
  </cols>
  <sheetData>
    <row r="1" spans="1:28" ht="91.2" customHeight="1">
      <c r="A1" s="1" t="s">
        <v>0</v>
      </c>
      <c r="B1" s="1"/>
      <c r="C1" s="2">
        <f>[1]Abstract!L1</f>
        <v>44392</v>
      </c>
      <c r="D1" s="2"/>
      <c r="E1" s="3"/>
      <c r="F1" s="4"/>
      <c r="G1" s="5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7"/>
      <c r="V1" s="7"/>
      <c r="W1" s="4"/>
      <c r="X1" s="4"/>
      <c r="Y1" s="8"/>
      <c r="Z1" s="9" t="s">
        <v>1</v>
      </c>
      <c r="AA1" s="9"/>
      <c r="AB1" s="10"/>
    </row>
    <row r="2" spans="1:28" ht="91.2" customHeight="1">
      <c r="A2" s="1" t="s">
        <v>2</v>
      </c>
      <c r="B2" s="1"/>
      <c r="C2" s="3"/>
      <c r="D2" s="2">
        <f>C1-1</f>
        <v>44391</v>
      </c>
      <c r="E2" s="2" t="s">
        <v>3</v>
      </c>
      <c r="G2" s="5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7"/>
      <c r="V2" s="7"/>
      <c r="W2" s="8"/>
      <c r="X2" s="4"/>
      <c r="Y2" s="4"/>
      <c r="Z2" s="10"/>
      <c r="AA2" s="10"/>
      <c r="AB2" s="10"/>
    </row>
    <row r="3" spans="1:28" ht="91.2" customHeight="1">
      <c r="A3" s="1" t="str">
        <f>"Based on Revision No." &amp; '[1]Frm-1 Anticipated Gen.'!$T$2 &amp; " of NRLDC"</f>
        <v>Based on Revision No.16 of NRLDC</v>
      </c>
      <c r="B3" s="3"/>
      <c r="C3" s="12"/>
      <c r="D3" s="3"/>
      <c r="E3" s="3"/>
      <c r="K3" s="6"/>
      <c r="L3" s="6"/>
      <c r="M3" s="6"/>
      <c r="N3" s="6"/>
      <c r="O3" s="5"/>
      <c r="P3" s="5"/>
      <c r="Q3" s="5"/>
      <c r="R3" s="5"/>
      <c r="S3" s="5"/>
      <c r="T3" s="5"/>
      <c r="U3" s="7"/>
      <c r="V3" s="8"/>
      <c r="W3" s="14"/>
      <c r="X3" s="8"/>
      <c r="Y3" s="8"/>
      <c r="Z3" s="10"/>
      <c r="AA3" s="10"/>
      <c r="AB3" s="10"/>
    </row>
    <row r="4" spans="1:28" ht="61.2" customHeight="1">
      <c r="A4" s="1" t="s">
        <v>4</v>
      </c>
      <c r="B4" s="1"/>
      <c r="C4" s="3"/>
      <c r="D4" s="2">
        <f>C1</f>
        <v>44392</v>
      </c>
      <c r="E4" s="2" t="s">
        <v>5</v>
      </c>
      <c r="F4" s="4"/>
      <c r="G4" s="5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7"/>
      <c r="V4" s="7"/>
      <c r="W4" s="8"/>
      <c r="X4" s="4"/>
      <c r="Y4" s="4"/>
      <c r="Z4" s="10"/>
      <c r="AA4" s="10"/>
      <c r="AB4" s="10"/>
    </row>
    <row r="5" spans="1:28" ht="102" hidden="1" customHeight="1">
      <c r="A5" s="1" t="str">
        <f>"Based on Implemented Revision No.    " &amp; W6 &amp; " of NRLDC"</f>
        <v>Based on Implemented Revision No.    215 of NRLDC</v>
      </c>
      <c r="B5" s="1"/>
      <c r="C5" s="3"/>
      <c r="D5" s="2"/>
      <c r="E5" s="2"/>
      <c r="F5" s="4"/>
      <c r="G5" s="5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7"/>
      <c r="V5" s="7"/>
      <c r="W5" s="8"/>
      <c r="X5" s="4"/>
      <c r="Y5" s="4"/>
      <c r="Z5" s="10"/>
      <c r="AA5" s="10"/>
      <c r="AB5" s="10"/>
    </row>
    <row r="6" spans="1:28" s="26" customFormat="1" ht="124.2" customHeight="1">
      <c r="A6" s="15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>
        <f>[1]Abstract!$L$1</f>
        <v>44392</v>
      </c>
      <c r="N6" s="18"/>
      <c r="O6" s="19" t="str">
        <f>"Based on Revision No." &amp; '[1]Frm-1 Anticipated Gen.'!$T$2 &amp; " of NRLDC"</f>
        <v>Based on Revision No.16 of NRLDC</v>
      </c>
      <c r="P6" s="19"/>
      <c r="Q6" s="19"/>
      <c r="R6" s="19"/>
      <c r="S6" s="20" t="s">
        <v>6</v>
      </c>
      <c r="T6" s="21"/>
      <c r="U6" s="21"/>
      <c r="V6" s="22"/>
      <c r="W6" s="23">
        <v>215</v>
      </c>
      <c r="X6" s="22"/>
      <c r="Y6" s="17"/>
      <c r="Z6" s="24"/>
      <c r="AA6" s="18"/>
      <c r="AB6" s="25"/>
    </row>
    <row r="7" spans="1:28" s="26" customFormat="1" ht="120" customHeight="1">
      <c r="A7" s="27" t="s">
        <v>7</v>
      </c>
      <c r="B7" s="27" t="s">
        <v>8</v>
      </c>
      <c r="C7" s="28" t="s">
        <v>9</v>
      </c>
      <c r="D7" s="28"/>
      <c r="E7" s="28"/>
      <c r="F7" s="28"/>
      <c r="G7" s="28"/>
      <c r="H7" s="29" t="s">
        <v>10</v>
      </c>
      <c r="I7" s="29"/>
      <c r="J7" s="29"/>
      <c r="K7" s="29"/>
      <c r="L7" s="29"/>
      <c r="M7" s="29"/>
      <c r="N7" s="30"/>
      <c r="O7" s="27" t="s">
        <v>7</v>
      </c>
      <c r="P7" s="27" t="s">
        <v>8</v>
      </c>
      <c r="Q7" s="28" t="s">
        <v>9</v>
      </c>
      <c r="R7" s="28"/>
      <c r="S7" s="28"/>
      <c r="T7" s="28"/>
      <c r="U7" s="28"/>
      <c r="V7" s="29" t="s">
        <v>10</v>
      </c>
      <c r="W7" s="29"/>
      <c r="X7" s="29"/>
      <c r="Y7" s="29"/>
      <c r="Z7" s="29"/>
      <c r="AA7" s="29"/>
      <c r="AB7" s="31"/>
    </row>
    <row r="8" spans="1:28" s="26" customFormat="1" ht="40.5" customHeight="1">
      <c r="A8" s="32"/>
      <c r="B8" s="32"/>
      <c r="C8" s="33" t="s">
        <v>11</v>
      </c>
      <c r="D8" s="34" t="s">
        <v>12</v>
      </c>
      <c r="E8" s="35" t="s">
        <v>13</v>
      </c>
      <c r="F8" s="36" t="s">
        <v>14</v>
      </c>
      <c r="G8" s="37" t="s">
        <v>15</v>
      </c>
      <c r="H8" s="38" t="s">
        <v>16</v>
      </c>
      <c r="I8" s="39" t="s">
        <v>11</v>
      </c>
      <c r="J8" s="40" t="s">
        <v>17</v>
      </c>
      <c r="K8" s="41" t="s">
        <v>13</v>
      </c>
      <c r="L8" s="42" t="s">
        <v>14</v>
      </c>
      <c r="M8" s="43" t="s">
        <v>18</v>
      </c>
      <c r="N8" s="43" t="s">
        <v>19</v>
      </c>
      <c r="O8" s="32"/>
      <c r="P8" s="32"/>
      <c r="Q8" s="33" t="s">
        <v>11</v>
      </c>
      <c r="R8" s="34" t="s">
        <v>12</v>
      </c>
      <c r="S8" s="35" t="s">
        <v>13</v>
      </c>
      <c r="T8" s="36" t="s">
        <v>14</v>
      </c>
      <c r="U8" s="37" t="s">
        <v>20</v>
      </c>
      <c r="V8" s="38" t="s">
        <v>16</v>
      </c>
      <c r="W8" s="44" t="s">
        <v>11</v>
      </c>
      <c r="X8" s="40" t="s">
        <v>21</v>
      </c>
      <c r="Y8" s="41" t="s">
        <v>13</v>
      </c>
      <c r="Z8" s="42" t="s">
        <v>14</v>
      </c>
      <c r="AA8" s="43" t="s">
        <v>22</v>
      </c>
      <c r="AB8" s="43" t="s">
        <v>19</v>
      </c>
    </row>
    <row r="9" spans="1:28" s="26" customFormat="1" ht="63.75" customHeight="1">
      <c r="A9" s="32"/>
      <c r="B9" s="32"/>
      <c r="C9" s="45"/>
      <c r="D9" s="46"/>
      <c r="E9" s="47"/>
      <c r="F9" s="48"/>
      <c r="G9" s="49"/>
      <c r="H9" s="50"/>
      <c r="I9" s="51"/>
      <c r="J9" s="52"/>
      <c r="K9" s="53"/>
      <c r="L9" s="54"/>
      <c r="M9" s="55"/>
      <c r="N9" s="55"/>
      <c r="O9" s="32"/>
      <c r="P9" s="32"/>
      <c r="Q9" s="45"/>
      <c r="R9" s="46"/>
      <c r="S9" s="47"/>
      <c r="T9" s="48"/>
      <c r="U9" s="49"/>
      <c r="V9" s="50"/>
      <c r="W9" s="56"/>
      <c r="X9" s="52"/>
      <c r="Y9" s="53"/>
      <c r="Z9" s="54"/>
      <c r="AA9" s="55"/>
      <c r="AB9" s="55"/>
    </row>
    <row r="10" spans="1:28" s="26" customFormat="1" ht="343.2" customHeight="1">
      <c r="A10" s="32"/>
      <c r="B10" s="32"/>
      <c r="C10" s="57"/>
      <c r="D10" s="58"/>
      <c r="E10" s="59"/>
      <c r="F10" s="60"/>
      <c r="G10" s="61"/>
      <c r="H10" s="27"/>
      <c r="I10" s="62"/>
      <c r="J10" s="63"/>
      <c r="K10" s="64"/>
      <c r="L10" s="65"/>
      <c r="M10" s="66"/>
      <c r="N10" s="66"/>
      <c r="O10" s="32"/>
      <c r="P10" s="32"/>
      <c r="Q10" s="57"/>
      <c r="R10" s="58"/>
      <c r="S10" s="59"/>
      <c r="T10" s="60"/>
      <c r="U10" s="61"/>
      <c r="V10" s="27"/>
      <c r="W10" s="67"/>
      <c r="X10" s="63"/>
      <c r="Y10" s="64"/>
      <c r="Z10" s="65"/>
      <c r="AA10" s="66"/>
      <c r="AB10" s="66"/>
    </row>
    <row r="11" spans="1:28" s="26" customFormat="1" ht="60.6" customHeight="1">
      <c r="A11" s="68" t="s">
        <v>23</v>
      </c>
      <c r="B11" s="68" t="s">
        <v>24</v>
      </c>
      <c r="C11" s="69" t="s">
        <v>25</v>
      </c>
      <c r="D11" s="70" t="s">
        <v>26</v>
      </c>
      <c r="E11" s="71" t="s">
        <v>27</v>
      </c>
      <c r="F11" s="72" t="s">
        <v>28</v>
      </c>
      <c r="G11" s="73" t="s">
        <v>29</v>
      </c>
      <c r="H11" s="68" t="s">
        <v>30</v>
      </c>
      <c r="I11" s="74" t="s">
        <v>31</v>
      </c>
      <c r="J11" s="75" t="s">
        <v>32</v>
      </c>
      <c r="K11" s="76" t="s">
        <v>33</v>
      </c>
      <c r="L11" s="77" t="s">
        <v>34</v>
      </c>
      <c r="M11" s="78" t="s">
        <v>35</v>
      </c>
      <c r="N11" s="68" t="s">
        <v>36</v>
      </c>
      <c r="O11" s="68" t="s">
        <v>37</v>
      </c>
      <c r="P11" s="68" t="s">
        <v>38</v>
      </c>
      <c r="Q11" s="69" t="s">
        <v>39</v>
      </c>
      <c r="R11" s="70" t="s">
        <v>40</v>
      </c>
      <c r="S11" s="71" t="s">
        <v>41</v>
      </c>
      <c r="T11" s="72" t="s">
        <v>42</v>
      </c>
      <c r="U11" s="73" t="s">
        <v>43</v>
      </c>
      <c r="V11" s="68" t="s">
        <v>44</v>
      </c>
      <c r="W11" s="79" t="s">
        <v>45</v>
      </c>
      <c r="X11" s="75" t="s">
        <v>46</v>
      </c>
      <c r="Y11" s="76" t="s">
        <v>47</v>
      </c>
      <c r="Z11" s="77" t="s">
        <v>48</v>
      </c>
      <c r="AA11" s="78" t="s">
        <v>49</v>
      </c>
      <c r="AB11" s="68" t="s">
        <v>50</v>
      </c>
    </row>
    <row r="12" spans="1:28" ht="11.25" customHeight="1">
      <c r="A12" s="80" t="s">
        <v>51</v>
      </c>
      <c r="B12" s="80" t="s">
        <v>51</v>
      </c>
      <c r="C12" s="81"/>
      <c r="D12" s="82"/>
      <c r="E12" s="83"/>
      <c r="F12" s="84"/>
      <c r="G12" s="85"/>
      <c r="H12" s="86"/>
      <c r="I12" s="87"/>
      <c r="J12" s="88"/>
      <c r="K12" s="89"/>
      <c r="L12" s="90"/>
      <c r="M12" s="91"/>
      <c r="N12" s="91"/>
      <c r="O12" s="80"/>
      <c r="P12" s="80"/>
      <c r="Q12" s="81"/>
      <c r="R12" s="82"/>
      <c r="S12" s="83"/>
      <c r="T12" s="84"/>
      <c r="U12" s="85"/>
      <c r="V12" s="80"/>
      <c r="W12" s="92"/>
      <c r="X12" s="93"/>
      <c r="Y12" s="94"/>
      <c r="Z12" s="95"/>
      <c r="AA12" s="96"/>
      <c r="AB12" s="96"/>
    </row>
    <row r="13" spans="1:28" s="107" customFormat="1" ht="142.80000000000001" customHeight="1">
      <c r="A13" s="97">
        <v>1</v>
      </c>
      <c r="B13" s="98" t="s">
        <v>52</v>
      </c>
      <c r="C13" s="99">
        <f>'[1]Annx-A (DA) '!E12</f>
        <v>1088</v>
      </c>
      <c r="D13" s="100">
        <f>'[1]Annx-A (DA) '!W12</f>
        <v>1142.1836520999996</v>
      </c>
      <c r="E13" s="101">
        <f>'[1]Annx-A (DA) '!X12</f>
        <v>124.18493499999994</v>
      </c>
      <c r="F13" s="102">
        <f>'[1]Annx-A (DA) '!V12</f>
        <v>70.001282899999978</v>
      </c>
      <c r="G13" s="103">
        <f>E13-F13</f>
        <v>54.183652099999961</v>
      </c>
      <c r="H13" s="104">
        <v>50.01</v>
      </c>
      <c r="I13" s="105">
        <v>1121.48</v>
      </c>
      <c r="J13" s="105">
        <v>1088.6999999999998</v>
      </c>
      <c r="K13" s="105">
        <v>-382.4</v>
      </c>
      <c r="L13" s="105">
        <v>-349.6</v>
      </c>
      <c r="M13" s="105">
        <v>-32.799999999999955</v>
      </c>
      <c r="N13" s="105">
        <v>1471.1</v>
      </c>
      <c r="O13" s="98">
        <v>49</v>
      </c>
      <c r="P13" s="98" t="s">
        <v>53</v>
      </c>
      <c r="Q13" s="99">
        <f>'[1]Annx-A (DA) '!AI12</f>
        <v>1460</v>
      </c>
      <c r="R13" s="100">
        <f>'[1]Annx-A (DA) '!BC12</f>
        <v>1370.7348227160003</v>
      </c>
      <c r="S13" s="101">
        <f>'[1]Annx-A (DA) '!BD12</f>
        <v>336.89050561600033</v>
      </c>
      <c r="T13" s="102">
        <f>'[1]Annx-A (DA) '!BB12</f>
        <v>426.15568289999987</v>
      </c>
      <c r="U13" s="103">
        <f>S13-T13</f>
        <v>-89.265177283999549</v>
      </c>
      <c r="V13" s="104">
        <v>50.02</v>
      </c>
      <c r="W13" s="106">
        <v>1424.54</v>
      </c>
      <c r="X13" s="105">
        <v>1460.07</v>
      </c>
      <c r="Y13" s="105">
        <v>10.84</v>
      </c>
      <c r="Z13" s="105">
        <v>-24.69</v>
      </c>
      <c r="AA13" s="105">
        <v>35.53</v>
      </c>
      <c r="AB13" s="105">
        <v>1449.23</v>
      </c>
    </row>
    <row r="14" spans="1:28" s="107" customFormat="1" ht="142.80000000000001" customHeight="1">
      <c r="A14" s="97">
        <v>2</v>
      </c>
      <c r="B14" s="98" t="s">
        <v>54</v>
      </c>
      <c r="C14" s="99">
        <f>'[1]Annx-A (DA) '!E13</f>
        <v>1079</v>
      </c>
      <c r="D14" s="100">
        <f>'[1]Annx-A (DA) '!W13</f>
        <v>1142.1836520999996</v>
      </c>
      <c r="E14" s="101">
        <f>'[1]Annx-A (DA) '!X13</f>
        <v>124.18493499999994</v>
      </c>
      <c r="F14" s="102">
        <f>'[1]Annx-A (DA) '!V13</f>
        <v>61.001282899999978</v>
      </c>
      <c r="G14" s="103">
        <f t="shared" ref="G14:G60" si="0">E14-F14</f>
        <v>63.183652099999961</v>
      </c>
      <c r="H14" s="104">
        <v>50.01</v>
      </c>
      <c r="I14" s="105">
        <v>1120.5</v>
      </c>
      <c r="J14" s="105">
        <v>1020.3900000000001</v>
      </c>
      <c r="K14" s="105">
        <v>-443.59</v>
      </c>
      <c r="L14" s="105">
        <v>-343.47</v>
      </c>
      <c r="M14" s="105">
        <v>-100.11999999999995</v>
      </c>
      <c r="N14" s="105">
        <v>1463.98</v>
      </c>
      <c r="O14" s="98">
        <v>50</v>
      </c>
      <c r="P14" s="98" t="s">
        <v>55</v>
      </c>
      <c r="Q14" s="99">
        <f>'[1]Annx-A (DA) '!AI13</f>
        <v>1446</v>
      </c>
      <c r="R14" s="100">
        <f>'[1]Annx-A (DA) '!BC13</f>
        <v>1369.588557716</v>
      </c>
      <c r="S14" s="101">
        <f>'[1]Annx-A (DA) '!BD13</f>
        <v>335.74424061600024</v>
      </c>
      <c r="T14" s="102">
        <f>'[1]Annx-A (DA) '!BB13</f>
        <v>412.15568289999987</v>
      </c>
      <c r="U14" s="103">
        <f t="shared" ref="U14:U60" si="1">S14-T14</f>
        <v>-76.411442283999634</v>
      </c>
      <c r="V14" s="104">
        <v>50.03</v>
      </c>
      <c r="W14" s="106">
        <v>1448.38</v>
      </c>
      <c r="X14" s="105">
        <v>1457.29</v>
      </c>
      <c r="Y14" s="105">
        <v>5.96</v>
      </c>
      <c r="Z14" s="105">
        <v>-2.95</v>
      </c>
      <c r="AA14" s="105">
        <v>8.91</v>
      </c>
      <c r="AB14" s="105">
        <v>1451.33</v>
      </c>
    </row>
    <row r="15" spans="1:28" s="107" customFormat="1" ht="142.80000000000001" customHeight="1">
      <c r="A15" s="97">
        <v>3</v>
      </c>
      <c r="B15" s="98" t="s">
        <v>56</v>
      </c>
      <c r="C15" s="99">
        <f>'[1]Annx-A (DA) '!E14</f>
        <v>1076</v>
      </c>
      <c r="D15" s="100">
        <f>'[1]Annx-A (DA) '!W14</f>
        <v>1142.1836520999996</v>
      </c>
      <c r="E15" s="101">
        <f>'[1]Annx-A (DA) '!X14</f>
        <v>124.18493499999994</v>
      </c>
      <c r="F15" s="102">
        <f>'[1]Annx-A (DA) '!V14</f>
        <v>58.001282899999978</v>
      </c>
      <c r="G15" s="103">
        <f t="shared" si="0"/>
        <v>66.183652099999961</v>
      </c>
      <c r="H15" s="104">
        <v>49.97</v>
      </c>
      <c r="I15" s="105">
        <v>1103.1300000000001</v>
      </c>
      <c r="J15" s="105">
        <v>1027.6799999999998</v>
      </c>
      <c r="K15" s="105">
        <v>-435.69</v>
      </c>
      <c r="L15" s="105">
        <v>-360.24</v>
      </c>
      <c r="M15" s="105">
        <v>-75.449999999999989</v>
      </c>
      <c r="N15" s="105">
        <v>1463.37</v>
      </c>
      <c r="O15" s="98">
        <v>51</v>
      </c>
      <c r="P15" s="98" t="s">
        <v>57</v>
      </c>
      <c r="Q15" s="99">
        <f>'[1]Annx-A (DA) '!AI14</f>
        <v>1430</v>
      </c>
      <c r="R15" s="100">
        <f>'[1]Annx-A (DA) '!BC14</f>
        <v>1343.6680827160001</v>
      </c>
      <c r="S15" s="101">
        <f>'[1]Annx-A (DA) '!BD14</f>
        <v>335.53016561600015</v>
      </c>
      <c r="T15" s="102">
        <f>'[1]Annx-A (DA) '!BB14</f>
        <v>421.86208290000002</v>
      </c>
      <c r="U15" s="103">
        <f t="shared" si="1"/>
        <v>-86.331917283999871</v>
      </c>
      <c r="V15" s="104">
        <v>49.99</v>
      </c>
      <c r="W15" s="106">
        <v>1420.42</v>
      </c>
      <c r="X15" s="105">
        <v>1456.68</v>
      </c>
      <c r="Y15" s="105">
        <v>66.760000000000005</v>
      </c>
      <c r="Z15" s="105">
        <v>30.49</v>
      </c>
      <c r="AA15" s="105">
        <v>36.27000000000001</v>
      </c>
      <c r="AB15" s="105">
        <v>1389.92</v>
      </c>
    </row>
    <row r="16" spans="1:28" s="107" customFormat="1" ht="142.80000000000001" customHeight="1">
      <c r="A16" s="97">
        <v>4</v>
      </c>
      <c r="B16" s="98" t="s">
        <v>58</v>
      </c>
      <c r="C16" s="99">
        <f>'[1]Annx-A (DA) '!E15</f>
        <v>1068</v>
      </c>
      <c r="D16" s="100">
        <f>'[1]Annx-A (DA) '!W15</f>
        <v>1142.1836520999996</v>
      </c>
      <c r="E16" s="101">
        <f>'[1]Annx-A (DA) '!X15</f>
        <v>124.18493499999994</v>
      </c>
      <c r="F16" s="102">
        <f>'[1]Annx-A (DA) '!V15</f>
        <v>50.001282899999978</v>
      </c>
      <c r="G16" s="103">
        <f t="shared" si="0"/>
        <v>74.183652099999961</v>
      </c>
      <c r="H16" s="104">
        <v>50.03</v>
      </c>
      <c r="I16" s="105">
        <v>1102.26</v>
      </c>
      <c r="J16" s="105">
        <v>1027.96</v>
      </c>
      <c r="K16" s="105">
        <v>-435.37</v>
      </c>
      <c r="L16" s="105">
        <v>-361.06</v>
      </c>
      <c r="M16" s="105">
        <v>-74.31</v>
      </c>
      <c r="N16" s="105">
        <v>1463.33</v>
      </c>
      <c r="O16" s="98">
        <v>52</v>
      </c>
      <c r="P16" s="98" t="s">
        <v>59</v>
      </c>
      <c r="Q16" s="99">
        <f>'[1]Annx-A (DA) '!AI15</f>
        <v>1408</v>
      </c>
      <c r="R16" s="100">
        <f>'[1]Annx-A (DA) '!BC15</f>
        <v>1343.1980827159998</v>
      </c>
      <c r="S16" s="101">
        <f>'[1]Annx-A (DA) '!BD15</f>
        <v>335.06016561599989</v>
      </c>
      <c r="T16" s="102">
        <f>'[1]Annx-A (DA) '!BB15</f>
        <v>399.86208290000002</v>
      </c>
      <c r="U16" s="103">
        <f t="shared" si="1"/>
        <v>-64.801917284000126</v>
      </c>
      <c r="V16" s="104">
        <v>49.97</v>
      </c>
      <c r="W16" s="106">
        <v>1406.83</v>
      </c>
      <c r="X16" s="105">
        <v>1391.46</v>
      </c>
      <c r="Y16" s="105">
        <v>5.0599999999999996</v>
      </c>
      <c r="Z16" s="105">
        <v>20.440000000000001</v>
      </c>
      <c r="AA16" s="105">
        <v>-15.380000000000003</v>
      </c>
      <c r="AB16" s="105">
        <v>1386.4</v>
      </c>
    </row>
    <row r="17" spans="1:28" s="107" customFormat="1" ht="142.80000000000001" customHeight="1">
      <c r="A17" s="97">
        <v>5</v>
      </c>
      <c r="B17" s="98" t="s">
        <v>60</v>
      </c>
      <c r="C17" s="99">
        <f>'[1]Annx-A (DA) '!E16</f>
        <v>1057</v>
      </c>
      <c r="D17" s="100">
        <f>'[1]Annx-A (DA) '!W16</f>
        <v>1133.4957881</v>
      </c>
      <c r="E17" s="101">
        <f>'[1]Annx-A (DA) '!X16</f>
        <v>116.00927100000007</v>
      </c>
      <c r="F17" s="102">
        <f>'[1]Annx-A (DA) '!V16</f>
        <v>39.513482899999985</v>
      </c>
      <c r="G17" s="103">
        <f t="shared" si="0"/>
        <v>76.495788100000084</v>
      </c>
      <c r="H17" s="104">
        <v>50.02</v>
      </c>
      <c r="I17" s="105">
        <v>1095.8699999999999</v>
      </c>
      <c r="J17" s="105">
        <v>1043.5999999999999</v>
      </c>
      <c r="K17" s="105">
        <v>-417.97</v>
      </c>
      <c r="L17" s="105">
        <v>-365.71</v>
      </c>
      <c r="M17" s="105">
        <v>-52.260000000000048</v>
      </c>
      <c r="N17" s="105">
        <v>1461.57</v>
      </c>
      <c r="O17" s="98">
        <v>53</v>
      </c>
      <c r="P17" s="98" t="s">
        <v>61</v>
      </c>
      <c r="Q17" s="99">
        <f>'[1]Annx-A (DA) '!AI16</f>
        <v>1371</v>
      </c>
      <c r="R17" s="100">
        <f>'[1]Annx-A (DA) '!BC16</f>
        <v>1334.5854447159998</v>
      </c>
      <c r="S17" s="101">
        <f>'[1]Annx-A (DA) '!BD16</f>
        <v>326.44752761600006</v>
      </c>
      <c r="T17" s="102">
        <f>'[1]Annx-A (DA) '!BB16</f>
        <v>362.86208290000002</v>
      </c>
      <c r="U17" s="103">
        <f t="shared" si="1"/>
        <v>-36.41455528399996</v>
      </c>
      <c r="V17" s="104">
        <v>50.05</v>
      </c>
      <c r="W17" s="106">
        <v>1382.94</v>
      </c>
      <c r="X17" s="105">
        <v>1368.88</v>
      </c>
      <c r="Y17" s="105">
        <v>-17.760000000000002</v>
      </c>
      <c r="Z17" s="105">
        <v>-3.7</v>
      </c>
      <c r="AA17" s="105">
        <v>-14.060000000000002</v>
      </c>
      <c r="AB17" s="105">
        <v>1386.64</v>
      </c>
    </row>
    <row r="18" spans="1:28" s="107" customFormat="1" ht="142.80000000000001" customHeight="1">
      <c r="A18" s="97">
        <v>6</v>
      </c>
      <c r="B18" s="98" t="s">
        <v>62</v>
      </c>
      <c r="C18" s="99">
        <f>'[1]Annx-A (DA) '!E17</f>
        <v>1051</v>
      </c>
      <c r="D18" s="100">
        <f>'[1]Annx-A (DA) '!W17</f>
        <v>1133.4957881</v>
      </c>
      <c r="E18" s="101">
        <f>'[1]Annx-A (DA) '!X17</f>
        <v>116.00927100000007</v>
      </c>
      <c r="F18" s="102">
        <f>'[1]Annx-A (DA) '!V17</f>
        <v>33.513482899999985</v>
      </c>
      <c r="G18" s="103">
        <f t="shared" si="0"/>
        <v>82.495788100000084</v>
      </c>
      <c r="H18" s="104">
        <v>50.02</v>
      </c>
      <c r="I18" s="105">
        <v>1081.8900000000001</v>
      </c>
      <c r="J18" s="105">
        <v>1023.93</v>
      </c>
      <c r="K18" s="105">
        <v>-434.6</v>
      </c>
      <c r="L18" s="105">
        <v>-376.63</v>
      </c>
      <c r="M18" s="105">
        <v>-57.970000000000027</v>
      </c>
      <c r="N18" s="105">
        <v>1458.53</v>
      </c>
      <c r="O18" s="98">
        <v>54</v>
      </c>
      <c r="P18" s="98" t="s">
        <v>63</v>
      </c>
      <c r="Q18" s="99">
        <f>'[1]Annx-A (DA) '!AI17</f>
        <v>1381</v>
      </c>
      <c r="R18" s="100">
        <f>'[1]Annx-A (DA) '!BC17</f>
        <v>1334.5913687159998</v>
      </c>
      <c r="S18" s="101">
        <f>'[1]Annx-A (DA) '!BD17</f>
        <v>326.45345161600011</v>
      </c>
      <c r="T18" s="102">
        <f>'[1]Annx-A (DA) '!BB17</f>
        <v>372.86208290000002</v>
      </c>
      <c r="U18" s="103">
        <f t="shared" si="1"/>
        <v>-46.40863128399991</v>
      </c>
      <c r="V18" s="104">
        <v>50.04</v>
      </c>
      <c r="W18" s="106">
        <v>1389.21</v>
      </c>
      <c r="X18" s="105">
        <v>1347.71</v>
      </c>
      <c r="Y18" s="105">
        <v>-42.44</v>
      </c>
      <c r="Z18" s="105">
        <v>-0.95</v>
      </c>
      <c r="AA18" s="105">
        <v>-41.489999999999995</v>
      </c>
      <c r="AB18" s="105">
        <v>1390.15</v>
      </c>
    </row>
    <row r="19" spans="1:28" s="107" customFormat="1" ht="142.80000000000001" customHeight="1">
      <c r="A19" s="97">
        <v>7</v>
      </c>
      <c r="B19" s="98" t="s">
        <v>64</v>
      </c>
      <c r="C19" s="99">
        <f>'[1]Annx-A (DA) '!E18</f>
        <v>1037</v>
      </c>
      <c r="D19" s="100">
        <f>'[1]Annx-A (DA) '!W18</f>
        <v>1129.0111391</v>
      </c>
      <c r="E19" s="101">
        <f>'[1]Annx-A (DA) '!X18</f>
        <v>111.52462200000008</v>
      </c>
      <c r="F19" s="102">
        <f>'[1]Annx-A (DA) '!V18</f>
        <v>19.513482899999985</v>
      </c>
      <c r="G19" s="103">
        <f t="shared" si="0"/>
        <v>92.011139100000094</v>
      </c>
      <c r="H19" s="104">
        <v>49.96</v>
      </c>
      <c r="I19" s="105">
        <v>1044.3499999999999</v>
      </c>
      <c r="J19" s="105">
        <v>1091.3800000000001</v>
      </c>
      <c r="K19" s="105">
        <v>-359.04</v>
      </c>
      <c r="L19" s="105">
        <v>-406.06</v>
      </c>
      <c r="M19" s="105">
        <v>47.019999999999982</v>
      </c>
      <c r="N19" s="105">
        <v>1450.42</v>
      </c>
      <c r="O19" s="98">
        <v>55</v>
      </c>
      <c r="P19" s="98" t="s">
        <v>65</v>
      </c>
      <c r="Q19" s="99">
        <f>'[1]Annx-A (DA) '!AI18</f>
        <v>1397</v>
      </c>
      <c r="R19" s="100">
        <f>'[1]Annx-A (DA) '!BC18</f>
        <v>1334.7513687159997</v>
      </c>
      <c r="S19" s="101">
        <f>'[1]Annx-A (DA) '!BD18</f>
        <v>326.61345161599996</v>
      </c>
      <c r="T19" s="102">
        <f>'[1]Annx-A (DA) '!BB18</f>
        <v>388.86208290000002</v>
      </c>
      <c r="U19" s="103">
        <f t="shared" si="1"/>
        <v>-62.248631284000055</v>
      </c>
      <c r="V19" s="104">
        <v>50</v>
      </c>
      <c r="W19" s="106">
        <v>1389.84</v>
      </c>
      <c r="X19" s="105">
        <v>1385.6999999999998</v>
      </c>
      <c r="Y19" s="105">
        <v>-8.39</v>
      </c>
      <c r="Z19" s="105">
        <v>-4.25</v>
      </c>
      <c r="AA19" s="105">
        <v>-4.1400000000000006</v>
      </c>
      <c r="AB19" s="105">
        <v>1394.09</v>
      </c>
    </row>
    <row r="20" spans="1:28" s="107" customFormat="1" ht="142.80000000000001" customHeight="1">
      <c r="A20" s="97">
        <v>8</v>
      </c>
      <c r="B20" s="98" t="s">
        <v>66</v>
      </c>
      <c r="C20" s="99">
        <f>'[1]Annx-A (DA) '!E19</f>
        <v>1049</v>
      </c>
      <c r="D20" s="100">
        <f>'[1]Annx-A (DA) '!W19</f>
        <v>1119.3364891000001</v>
      </c>
      <c r="E20" s="101">
        <f>'[1]Annx-A (DA) '!X19</f>
        <v>101.84997200000015</v>
      </c>
      <c r="F20" s="102">
        <f>'[1]Annx-A (DA) '!V19</f>
        <v>31.513482899999985</v>
      </c>
      <c r="G20" s="103">
        <f t="shared" si="0"/>
        <v>70.336489100000165</v>
      </c>
      <c r="H20" s="104">
        <v>50</v>
      </c>
      <c r="I20" s="105">
        <v>1074.3699999999999</v>
      </c>
      <c r="J20" s="105">
        <v>1026.49</v>
      </c>
      <c r="K20" s="105">
        <v>-407.28</v>
      </c>
      <c r="L20" s="105">
        <v>-359.4</v>
      </c>
      <c r="M20" s="105">
        <v>-47.879999999999995</v>
      </c>
      <c r="N20" s="105">
        <v>1433.77</v>
      </c>
      <c r="O20" s="98">
        <v>56</v>
      </c>
      <c r="P20" s="98" t="s">
        <v>67</v>
      </c>
      <c r="Q20" s="99">
        <f>'[1]Annx-A (DA) '!AI19</f>
        <v>1428</v>
      </c>
      <c r="R20" s="100">
        <f>'[1]Annx-A (DA) '!BC19</f>
        <v>1334.2590537160002</v>
      </c>
      <c r="S20" s="101">
        <f>'[1]Annx-A (DA) '!BD19</f>
        <v>326.12113661600023</v>
      </c>
      <c r="T20" s="102">
        <f>'[1]Annx-A (DA) '!BB19</f>
        <v>419.86208290000002</v>
      </c>
      <c r="U20" s="103">
        <f t="shared" si="1"/>
        <v>-93.74094628399979</v>
      </c>
      <c r="V20" s="104">
        <v>50.06</v>
      </c>
      <c r="W20" s="106">
        <v>1439.78</v>
      </c>
      <c r="X20" s="105">
        <v>1463.1999999999998</v>
      </c>
      <c r="Y20" s="105">
        <v>28.6</v>
      </c>
      <c r="Z20" s="105">
        <v>5.25</v>
      </c>
      <c r="AA20" s="105">
        <v>23.35</v>
      </c>
      <c r="AB20" s="105">
        <v>1434.6</v>
      </c>
    </row>
    <row r="21" spans="1:28" s="107" customFormat="1" ht="142.80000000000001" customHeight="1">
      <c r="A21" s="97">
        <v>9</v>
      </c>
      <c r="B21" s="98" t="s">
        <v>68</v>
      </c>
      <c r="C21" s="99">
        <f>'[1]Annx-A (DA) '!E20</f>
        <v>1029</v>
      </c>
      <c r="D21" s="100">
        <f>'[1]Annx-A (DA) '!W20</f>
        <v>1119.3424131000002</v>
      </c>
      <c r="E21" s="101">
        <f>'[1]Annx-A (DA) '!X20</f>
        <v>101.8558960000002</v>
      </c>
      <c r="F21" s="102">
        <f>'[1]Annx-A (DA) '!V20</f>
        <v>11.513482899999985</v>
      </c>
      <c r="G21" s="103">
        <f t="shared" si="0"/>
        <v>90.342413100000215</v>
      </c>
      <c r="H21" s="104">
        <v>50</v>
      </c>
      <c r="I21" s="105">
        <v>1057.93</v>
      </c>
      <c r="J21" s="105">
        <v>1043.73</v>
      </c>
      <c r="K21" s="105">
        <v>-400.29</v>
      </c>
      <c r="L21" s="105">
        <v>-386.08</v>
      </c>
      <c r="M21" s="105">
        <v>-14.210000000000036</v>
      </c>
      <c r="N21" s="105">
        <v>1444.02</v>
      </c>
      <c r="O21" s="98">
        <v>57</v>
      </c>
      <c r="P21" s="98" t="s">
        <v>69</v>
      </c>
      <c r="Q21" s="99">
        <f>'[1]Annx-A (DA) '!AI20</f>
        <v>1415</v>
      </c>
      <c r="R21" s="100">
        <f>'[1]Annx-A (DA) '!BC20</f>
        <v>1340.769968716</v>
      </c>
      <c r="S21" s="101">
        <f>'[1]Annx-A (DA) '!BD20</f>
        <v>324.28345161600004</v>
      </c>
      <c r="T21" s="102">
        <f>'[1]Annx-A (DA) '!BB20</f>
        <v>398.51348289999999</v>
      </c>
      <c r="U21" s="103">
        <f t="shared" si="1"/>
        <v>-74.230031283999949</v>
      </c>
      <c r="V21" s="104">
        <v>50.02</v>
      </c>
      <c r="W21" s="106">
        <v>1457.88</v>
      </c>
      <c r="X21" s="105">
        <v>1471.6399999999999</v>
      </c>
      <c r="Y21" s="105">
        <v>-30.88</v>
      </c>
      <c r="Z21" s="105">
        <v>-44.65</v>
      </c>
      <c r="AA21" s="105">
        <v>13.77</v>
      </c>
      <c r="AB21" s="105">
        <v>1502.52</v>
      </c>
    </row>
    <row r="22" spans="1:28" s="107" customFormat="1" ht="142.80000000000001" customHeight="1">
      <c r="A22" s="97">
        <v>10</v>
      </c>
      <c r="B22" s="98" t="s">
        <v>70</v>
      </c>
      <c r="C22" s="99">
        <f>'[1]Annx-A (DA) '!E21</f>
        <v>1034</v>
      </c>
      <c r="D22" s="100">
        <f>'[1]Annx-A (DA) '!W21</f>
        <v>1119.3424131000002</v>
      </c>
      <c r="E22" s="101">
        <f>'[1]Annx-A (DA) '!X21</f>
        <v>101.8558960000002</v>
      </c>
      <c r="F22" s="102">
        <f>'[1]Annx-A (DA) '!V21</f>
        <v>16.513482899999985</v>
      </c>
      <c r="G22" s="103">
        <f t="shared" si="0"/>
        <v>85.342413100000215</v>
      </c>
      <c r="H22" s="104">
        <v>49.97</v>
      </c>
      <c r="I22" s="105">
        <v>1063.67</v>
      </c>
      <c r="J22" s="105">
        <v>1044.76</v>
      </c>
      <c r="K22" s="105">
        <v>-409.98</v>
      </c>
      <c r="L22" s="105">
        <v>-391.07</v>
      </c>
      <c r="M22" s="105">
        <v>-18.910000000000025</v>
      </c>
      <c r="N22" s="105">
        <v>1454.74</v>
      </c>
      <c r="O22" s="98">
        <v>58</v>
      </c>
      <c r="P22" s="98" t="s">
        <v>71</v>
      </c>
      <c r="Q22" s="99">
        <f>'[1]Annx-A (DA) '!AI21</f>
        <v>1389</v>
      </c>
      <c r="R22" s="100">
        <f>'[1]Annx-A (DA) '!BC21</f>
        <v>1340.0999687159999</v>
      </c>
      <c r="S22" s="101">
        <f>'[1]Annx-A (DA) '!BD21</f>
        <v>323.61345161599996</v>
      </c>
      <c r="T22" s="102">
        <f>'[1]Annx-A (DA) '!BB21</f>
        <v>372.51348289999999</v>
      </c>
      <c r="U22" s="103">
        <f t="shared" si="1"/>
        <v>-48.900031284000022</v>
      </c>
      <c r="V22" s="104">
        <v>50.02</v>
      </c>
      <c r="W22" s="106">
        <v>1466.73</v>
      </c>
      <c r="X22" s="105">
        <v>1463.0900000000001</v>
      </c>
      <c r="Y22" s="105">
        <v>-42.07</v>
      </c>
      <c r="Z22" s="105">
        <v>-38.43</v>
      </c>
      <c r="AA22" s="105">
        <v>-3.6400000000000006</v>
      </c>
      <c r="AB22" s="105">
        <v>1505.16</v>
      </c>
    </row>
    <row r="23" spans="1:28" s="107" customFormat="1" ht="142.80000000000001" customHeight="1">
      <c r="A23" s="97">
        <v>11</v>
      </c>
      <c r="B23" s="98" t="s">
        <v>72</v>
      </c>
      <c r="C23" s="99">
        <f>'[1]Annx-A (DA) '!E22</f>
        <v>1034</v>
      </c>
      <c r="D23" s="100">
        <f>'[1]Annx-A (DA) '!W22</f>
        <v>1117.8942821000001</v>
      </c>
      <c r="E23" s="101">
        <f>'[1]Annx-A (DA) '!X22</f>
        <v>100.4077650000001</v>
      </c>
      <c r="F23" s="102">
        <f>'[1]Annx-A (DA) '!V22</f>
        <v>16.513482899999985</v>
      </c>
      <c r="G23" s="103">
        <f t="shared" si="0"/>
        <v>83.894282100000112</v>
      </c>
      <c r="H23" s="104">
        <v>50.01</v>
      </c>
      <c r="I23" s="105">
        <v>1061.3</v>
      </c>
      <c r="J23" s="105">
        <v>1042.6999999999998</v>
      </c>
      <c r="K23" s="105">
        <v>-412.85</v>
      </c>
      <c r="L23" s="105">
        <v>-394.24</v>
      </c>
      <c r="M23" s="105">
        <v>-18.610000000000014</v>
      </c>
      <c r="N23" s="105">
        <v>1455.55</v>
      </c>
      <c r="O23" s="98">
        <v>59</v>
      </c>
      <c r="P23" s="98" t="s">
        <v>73</v>
      </c>
      <c r="Q23" s="99">
        <f>'[1]Annx-A (DA) '!AI22</f>
        <v>1397</v>
      </c>
      <c r="R23" s="100">
        <f>'[1]Annx-A (DA) '!BC22</f>
        <v>1339.7999687160002</v>
      </c>
      <c r="S23" s="101">
        <f>'[1]Annx-A (DA) '!BD22</f>
        <v>323.31345161600001</v>
      </c>
      <c r="T23" s="102">
        <f>'[1]Annx-A (DA) '!BB22</f>
        <v>380.51348289999999</v>
      </c>
      <c r="U23" s="103">
        <f t="shared" si="1"/>
        <v>-57.200031283999976</v>
      </c>
      <c r="V23" s="104">
        <v>49.99</v>
      </c>
      <c r="W23" s="106">
        <v>1466.48</v>
      </c>
      <c r="X23" s="105">
        <v>1467.4699999999998</v>
      </c>
      <c r="Y23" s="105">
        <v>-38.14</v>
      </c>
      <c r="Z23" s="105">
        <v>-39.130000000000003</v>
      </c>
      <c r="AA23" s="105">
        <v>0.99000000000000199</v>
      </c>
      <c r="AB23" s="105">
        <v>1505.61</v>
      </c>
    </row>
    <row r="24" spans="1:28" s="107" customFormat="1" ht="142.80000000000001" customHeight="1">
      <c r="A24" s="97">
        <v>12</v>
      </c>
      <c r="B24" s="98" t="s">
        <v>74</v>
      </c>
      <c r="C24" s="99">
        <f>'[1]Annx-A (DA) '!E23</f>
        <v>1033</v>
      </c>
      <c r="D24" s="100">
        <f>'[1]Annx-A (DA) '!W23</f>
        <v>1135.8942821000001</v>
      </c>
      <c r="E24" s="101">
        <f>'[1]Annx-A (DA) '!X23</f>
        <v>100.4077650000001</v>
      </c>
      <c r="F24" s="102">
        <f>'[1]Annx-A (DA) '!V23</f>
        <v>-2.4865171000001283</v>
      </c>
      <c r="G24" s="103">
        <f t="shared" si="0"/>
        <v>102.89428210000023</v>
      </c>
      <c r="H24" s="104">
        <v>50.01</v>
      </c>
      <c r="I24" s="105">
        <v>1056.1400000000001</v>
      </c>
      <c r="J24" s="105">
        <v>1032.47</v>
      </c>
      <c r="K24" s="105">
        <v>-421.95</v>
      </c>
      <c r="L24" s="105">
        <v>-398.27</v>
      </c>
      <c r="M24" s="105">
        <v>-23.680000000000007</v>
      </c>
      <c r="N24" s="105">
        <v>1454.42</v>
      </c>
      <c r="O24" s="98">
        <v>60</v>
      </c>
      <c r="P24" s="98" t="s">
        <v>75</v>
      </c>
      <c r="Q24" s="99">
        <f>'[1]Annx-A (DA) '!AI23</f>
        <v>1413</v>
      </c>
      <c r="R24" s="100">
        <f>'[1]Annx-A (DA) '!BC23</f>
        <v>1338.9640447160002</v>
      </c>
      <c r="S24" s="101">
        <f>'[1]Annx-A (DA) '!BD23</f>
        <v>322.47752761600003</v>
      </c>
      <c r="T24" s="102">
        <f>'[1]Annx-A (DA) '!BB23</f>
        <v>396.51348289999999</v>
      </c>
      <c r="U24" s="103">
        <f t="shared" si="1"/>
        <v>-74.035955283999954</v>
      </c>
      <c r="V24" s="104">
        <v>50</v>
      </c>
      <c r="W24" s="106">
        <v>1479.34</v>
      </c>
      <c r="X24" s="105">
        <v>1431.0900000000001</v>
      </c>
      <c r="Y24" s="105">
        <v>-74.8</v>
      </c>
      <c r="Z24" s="105">
        <v>-26.56</v>
      </c>
      <c r="AA24" s="105">
        <v>-48.239999999999995</v>
      </c>
      <c r="AB24" s="105">
        <v>1505.89</v>
      </c>
    </row>
    <row r="25" spans="1:28" s="107" customFormat="1" ht="142.80000000000001" customHeight="1">
      <c r="A25" s="97">
        <v>13</v>
      </c>
      <c r="B25" s="98" t="s">
        <v>76</v>
      </c>
      <c r="C25" s="99">
        <f>'[1]Annx-A (DA) '!E24</f>
        <v>1034</v>
      </c>
      <c r="D25" s="100">
        <f>'[1]Annx-A (DA) '!W24</f>
        <v>1135.0316241</v>
      </c>
      <c r="E25" s="101">
        <f>'[1]Annx-A (DA) '!X24</f>
        <v>99.545107000000087</v>
      </c>
      <c r="F25" s="102">
        <f>'[1]Annx-A (DA) '!V24</f>
        <v>-1.4865171000001283</v>
      </c>
      <c r="G25" s="103">
        <f t="shared" si="0"/>
        <v>101.03162410000022</v>
      </c>
      <c r="H25" s="104">
        <v>50.03</v>
      </c>
      <c r="I25" s="105">
        <v>1042.24</v>
      </c>
      <c r="J25" s="105">
        <v>1027.29</v>
      </c>
      <c r="K25" s="105">
        <v>-426.4</v>
      </c>
      <c r="L25" s="105">
        <v>-411.45</v>
      </c>
      <c r="M25" s="105">
        <v>-14.949999999999989</v>
      </c>
      <c r="N25" s="105">
        <v>1453.69</v>
      </c>
      <c r="O25" s="98">
        <v>61</v>
      </c>
      <c r="P25" s="98" t="s">
        <v>77</v>
      </c>
      <c r="Q25" s="99">
        <f>'[1]Annx-A (DA) '!AI24</f>
        <v>1401</v>
      </c>
      <c r="R25" s="100">
        <f>'[1]Annx-A (DA) '!BC24</f>
        <v>1337.2537507160002</v>
      </c>
      <c r="S25" s="101">
        <f>'[1]Annx-A (DA) '!BD24</f>
        <v>320.76723361600006</v>
      </c>
      <c r="T25" s="102">
        <f>'[1]Annx-A (DA) '!BB24</f>
        <v>384.51348289999999</v>
      </c>
      <c r="U25" s="103">
        <f t="shared" si="1"/>
        <v>-63.74624928399993</v>
      </c>
      <c r="V25" s="104">
        <v>50</v>
      </c>
      <c r="W25" s="106">
        <v>1480.12</v>
      </c>
      <c r="X25" s="105">
        <v>1439.8500000000001</v>
      </c>
      <c r="Y25" s="105">
        <v>-67.599999999999994</v>
      </c>
      <c r="Z25" s="105">
        <v>-27.32</v>
      </c>
      <c r="AA25" s="105">
        <v>-40.279999999999994</v>
      </c>
      <c r="AB25" s="105">
        <v>1507.45</v>
      </c>
    </row>
    <row r="26" spans="1:28" s="107" customFormat="1" ht="142.80000000000001" customHeight="1">
      <c r="A26" s="97">
        <v>14</v>
      </c>
      <c r="B26" s="98" t="s">
        <v>78</v>
      </c>
      <c r="C26" s="99">
        <f>'[1]Annx-A (DA) '!E25</f>
        <v>1029</v>
      </c>
      <c r="D26" s="100">
        <f>'[1]Annx-A (DA) '!W25</f>
        <v>1136.2995611000001</v>
      </c>
      <c r="E26" s="101">
        <f>'[1]Annx-A (DA) '!X25</f>
        <v>100.81304400000016</v>
      </c>
      <c r="F26" s="102">
        <f>'[1]Annx-A (DA) '!V25</f>
        <v>-6.4865171000001283</v>
      </c>
      <c r="G26" s="103">
        <f t="shared" si="0"/>
        <v>107.29956110000029</v>
      </c>
      <c r="H26" s="104">
        <v>49.95</v>
      </c>
      <c r="I26" s="105">
        <v>1037.58</v>
      </c>
      <c r="J26" s="105">
        <v>1015.05</v>
      </c>
      <c r="K26" s="105">
        <v>-423.42</v>
      </c>
      <c r="L26" s="105">
        <v>-400.89</v>
      </c>
      <c r="M26" s="105">
        <v>-22.53000000000003</v>
      </c>
      <c r="N26" s="105">
        <v>1438.47</v>
      </c>
      <c r="O26" s="98">
        <v>62</v>
      </c>
      <c r="P26" s="98" t="s">
        <v>79</v>
      </c>
      <c r="Q26" s="99">
        <f>'[1]Annx-A (DA) '!AI25</f>
        <v>1387</v>
      </c>
      <c r="R26" s="100">
        <f>'[1]Annx-A (DA) '!BC25</f>
        <v>1335.763750716</v>
      </c>
      <c r="S26" s="101">
        <f>'[1]Annx-A (DA) '!BD25</f>
        <v>319.27723361600005</v>
      </c>
      <c r="T26" s="102">
        <f>'[1]Annx-A (DA) '!BB25</f>
        <v>370.51348289999999</v>
      </c>
      <c r="U26" s="103">
        <f t="shared" si="1"/>
        <v>-51.236249283999939</v>
      </c>
      <c r="V26" s="104">
        <v>50.01</v>
      </c>
      <c r="W26" s="106">
        <v>1472.29</v>
      </c>
      <c r="X26" s="105">
        <v>1428.49</v>
      </c>
      <c r="Y26" s="105">
        <v>-78.09</v>
      </c>
      <c r="Z26" s="105">
        <v>-34.29</v>
      </c>
      <c r="AA26" s="105">
        <v>-43.800000000000004</v>
      </c>
      <c r="AB26" s="105">
        <v>1506.58</v>
      </c>
    </row>
    <row r="27" spans="1:28" s="107" customFormat="1" ht="142.80000000000001" customHeight="1">
      <c r="A27" s="97">
        <v>15</v>
      </c>
      <c r="B27" s="98" t="s">
        <v>80</v>
      </c>
      <c r="C27" s="99">
        <f>'[1]Annx-A (DA) '!E26</f>
        <v>1027</v>
      </c>
      <c r="D27" s="100">
        <f>'[1]Annx-A (DA) '!W26</f>
        <v>1135.0375491</v>
      </c>
      <c r="E27" s="101">
        <f>'[1]Annx-A (DA) '!X26</f>
        <v>99.551032000000021</v>
      </c>
      <c r="F27" s="102">
        <f>'[1]Annx-A (DA) '!V26</f>
        <v>-8.4865171000001283</v>
      </c>
      <c r="G27" s="103">
        <f t="shared" si="0"/>
        <v>108.03754910000015</v>
      </c>
      <c r="H27" s="104">
        <v>50</v>
      </c>
      <c r="I27" s="105">
        <v>1043.28</v>
      </c>
      <c r="J27" s="105">
        <v>1028.21</v>
      </c>
      <c r="K27" s="105">
        <v>-425.58</v>
      </c>
      <c r="L27" s="105">
        <v>-410.51</v>
      </c>
      <c r="M27" s="105">
        <v>-15.069999999999993</v>
      </c>
      <c r="N27" s="105">
        <v>1453.79</v>
      </c>
      <c r="O27" s="98">
        <v>63</v>
      </c>
      <c r="P27" s="98" t="s">
        <v>81</v>
      </c>
      <c r="Q27" s="99">
        <f>'[1]Annx-A (DA) '!AI26</f>
        <v>1389</v>
      </c>
      <c r="R27" s="100">
        <f>'[1]Annx-A (DA) '!BC26</f>
        <v>1335.4214357160001</v>
      </c>
      <c r="S27" s="101">
        <f>'[1]Annx-A (DA) '!BD26</f>
        <v>318.93491861600018</v>
      </c>
      <c r="T27" s="102">
        <f>'[1]Annx-A (DA) '!BB26</f>
        <v>372.51348289999999</v>
      </c>
      <c r="U27" s="103">
        <f t="shared" si="1"/>
        <v>-53.57856428399981</v>
      </c>
      <c r="V27" s="104">
        <v>50.05</v>
      </c>
      <c r="W27" s="106">
        <v>1467.69</v>
      </c>
      <c r="X27" s="105">
        <v>1466.1399999999999</v>
      </c>
      <c r="Y27" s="105">
        <v>-45.48</v>
      </c>
      <c r="Z27" s="105">
        <v>-43.92</v>
      </c>
      <c r="AA27" s="105">
        <v>-1.5599999999999952</v>
      </c>
      <c r="AB27" s="105">
        <v>1511.62</v>
      </c>
    </row>
    <row r="28" spans="1:28" s="107" customFormat="1" ht="142.80000000000001" customHeight="1">
      <c r="A28" s="97">
        <v>16</v>
      </c>
      <c r="B28" s="98" t="s">
        <v>82</v>
      </c>
      <c r="C28" s="99">
        <f>'[1]Annx-A (DA) '!E27</f>
        <v>1049</v>
      </c>
      <c r="D28" s="100">
        <f>'[1]Annx-A (DA) '!W27</f>
        <v>1135.0375491</v>
      </c>
      <c r="E28" s="101">
        <f>'[1]Annx-A (DA) '!X27</f>
        <v>99.551032000000021</v>
      </c>
      <c r="F28" s="102">
        <f>'[1]Annx-A (DA) '!V27</f>
        <v>13.513482899999872</v>
      </c>
      <c r="G28" s="103">
        <f t="shared" si="0"/>
        <v>86.037549100000149</v>
      </c>
      <c r="H28" s="104">
        <v>49.99</v>
      </c>
      <c r="I28" s="105">
        <v>1038.5899999999999</v>
      </c>
      <c r="J28" s="105">
        <v>1027.1999999999998</v>
      </c>
      <c r="K28" s="105">
        <v>-425.64</v>
      </c>
      <c r="L28" s="105">
        <v>-414.25</v>
      </c>
      <c r="M28" s="105">
        <v>-11.389999999999986</v>
      </c>
      <c r="N28" s="105">
        <v>1452.84</v>
      </c>
      <c r="O28" s="98">
        <v>64</v>
      </c>
      <c r="P28" s="98" t="s">
        <v>83</v>
      </c>
      <c r="Q28" s="99">
        <f>'[1]Annx-A (DA) '!AI27</f>
        <v>1388</v>
      </c>
      <c r="R28" s="100">
        <f>'[1]Annx-A (DA) '!BC27</f>
        <v>1333.1937507160003</v>
      </c>
      <c r="S28" s="101">
        <f>'[1]Annx-A (DA) '!BD27</f>
        <v>316.70723361600011</v>
      </c>
      <c r="T28" s="102">
        <f>'[1]Annx-A (DA) '!BB27</f>
        <v>371.51348289999999</v>
      </c>
      <c r="U28" s="103">
        <f t="shared" si="1"/>
        <v>-54.806249283999875</v>
      </c>
      <c r="V28" s="104">
        <v>50.03</v>
      </c>
      <c r="W28" s="106">
        <v>1476.98</v>
      </c>
      <c r="X28" s="105">
        <v>1450.3300000000002</v>
      </c>
      <c r="Y28" s="105">
        <v>-65.069999999999993</v>
      </c>
      <c r="Z28" s="105">
        <v>-38.43</v>
      </c>
      <c r="AA28" s="105">
        <v>-26.639999999999993</v>
      </c>
      <c r="AB28" s="105">
        <v>1515.4</v>
      </c>
    </row>
    <row r="29" spans="1:28" s="107" customFormat="1" ht="142.80000000000001" customHeight="1">
      <c r="A29" s="97">
        <v>17</v>
      </c>
      <c r="B29" s="98" t="s">
        <v>84</v>
      </c>
      <c r="C29" s="99">
        <f>'[1]Annx-A (DA) '!E28</f>
        <v>1050</v>
      </c>
      <c r="D29" s="100">
        <f>'[1]Annx-A (DA) '!W28</f>
        <v>1135.0375491</v>
      </c>
      <c r="E29" s="101">
        <f>'[1]Annx-A (DA) '!X28</f>
        <v>99.551032000000021</v>
      </c>
      <c r="F29" s="102">
        <f>'[1]Annx-A (DA) '!V28</f>
        <v>14.513482899999872</v>
      </c>
      <c r="G29" s="103">
        <f t="shared" si="0"/>
        <v>85.037549100000149</v>
      </c>
      <c r="H29" s="104">
        <v>50.04</v>
      </c>
      <c r="I29" s="105">
        <v>1024.97</v>
      </c>
      <c r="J29" s="105">
        <v>1071.3799999999999</v>
      </c>
      <c r="K29" s="105">
        <v>-381.94</v>
      </c>
      <c r="L29" s="105">
        <v>-428.35</v>
      </c>
      <c r="M29" s="105">
        <v>46.410000000000025</v>
      </c>
      <c r="N29" s="105">
        <v>1453.32</v>
      </c>
      <c r="O29" s="98">
        <v>65</v>
      </c>
      <c r="P29" s="98" t="s">
        <v>85</v>
      </c>
      <c r="Q29" s="99">
        <f>'[1]Annx-A (DA) '!AI28</f>
        <v>1383</v>
      </c>
      <c r="R29" s="100">
        <f>'[1]Annx-A (DA) '!BC28</f>
        <v>1355.8647387160001</v>
      </c>
      <c r="S29" s="101">
        <f>'[1]Annx-A (DA) '!BD28</f>
        <v>321.37822161600019</v>
      </c>
      <c r="T29" s="102">
        <f>'[1]Annx-A (DA) '!BB28</f>
        <v>348.51348289999987</v>
      </c>
      <c r="U29" s="103">
        <f t="shared" si="1"/>
        <v>-27.135261283999682</v>
      </c>
      <c r="V29" s="104">
        <v>50.06</v>
      </c>
      <c r="W29" s="106">
        <v>1481.55</v>
      </c>
      <c r="X29" s="105">
        <v>1423.67</v>
      </c>
      <c r="Y29" s="105">
        <v>-92.6</v>
      </c>
      <c r="Z29" s="105">
        <v>-34.72</v>
      </c>
      <c r="AA29" s="105">
        <v>-57.879999999999995</v>
      </c>
      <c r="AB29" s="105">
        <v>1516.27</v>
      </c>
    </row>
    <row r="30" spans="1:28" s="107" customFormat="1" ht="142.80000000000001" customHeight="1">
      <c r="A30" s="97">
        <v>18</v>
      </c>
      <c r="B30" s="98" t="s">
        <v>86</v>
      </c>
      <c r="C30" s="99">
        <f>'[1]Annx-A (DA) '!E29</f>
        <v>1039</v>
      </c>
      <c r="D30" s="100">
        <f>'[1]Annx-A (DA) '!W29</f>
        <v>1135.0375491</v>
      </c>
      <c r="E30" s="101">
        <f>'[1]Annx-A (DA) '!X29</f>
        <v>99.551032000000021</v>
      </c>
      <c r="F30" s="102">
        <f>'[1]Annx-A (DA) '!V29</f>
        <v>3.5134828999998717</v>
      </c>
      <c r="G30" s="103">
        <f t="shared" si="0"/>
        <v>96.037549100000149</v>
      </c>
      <c r="H30" s="104">
        <v>50.01</v>
      </c>
      <c r="I30" s="105">
        <v>1032.3399999999999</v>
      </c>
      <c r="J30" s="105">
        <v>1063.6099999999999</v>
      </c>
      <c r="K30" s="105">
        <v>-390.2</v>
      </c>
      <c r="L30" s="105">
        <v>-421.47</v>
      </c>
      <c r="M30" s="105">
        <v>31.270000000000039</v>
      </c>
      <c r="N30" s="105">
        <v>1453.81</v>
      </c>
      <c r="O30" s="98">
        <v>66</v>
      </c>
      <c r="P30" s="98" t="s">
        <v>87</v>
      </c>
      <c r="Q30" s="99">
        <f>'[1]Annx-A (DA) '!AI29</f>
        <v>1382</v>
      </c>
      <c r="R30" s="100">
        <f>'[1]Annx-A (DA) '!BC29</f>
        <v>1354.7504117160004</v>
      </c>
      <c r="S30" s="101">
        <f>'[1]Annx-A (DA) '!BD29</f>
        <v>320.26389461600019</v>
      </c>
      <c r="T30" s="102">
        <f>'[1]Annx-A (DA) '!BB29</f>
        <v>347.51348289999987</v>
      </c>
      <c r="U30" s="103">
        <f t="shared" si="1"/>
        <v>-27.249588283999685</v>
      </c>
      <c r="V30" s="104">
        <v>49.99</v>
      </c>
      <c r="W30" s="106">
        <v>1471.55</v>
      </c>
      <c r="X30" s="105">
        <v>1392.41</v>
      </c>
      <c r="Y30" s="105">
        <v>-117.99</v>
      </c>
      <c r="Z30" s="105">
        <v>-38.86</v>
      </c>
      <c r="AA30" s="105">
        <v>-79.13</v>
      </c>
      <c r="AB30" s="105">
        <v>1510.4</v>
      </c>
    </row>
    <row r="31" spans="1:28" s="107" customFormat="1" ht="142.80000000000001" customHeight="1">
      <c r="A31" s="97">
        <v>19</v>
      </c>
      <c r="B31" s="98" t="s">
        <v>88</v>
      </c>
      <c r="C31" s="99">
        <f>'[1]Annx-A (DA) '!E30</f>
        <v>1049</v>
      </c>
      <c r="D31" s="100">
        <f>'[1]Annx-A (DA) '!W30</f>
        <v>1135.0375491</v>
      </c>
      <c r="E31" s="101">
        <f>'[1]Annx-A (DA) '!X30</f>
        <v>99.551032000000021</v>
      </c>
      <c r="F31" s="102">
        <f>'[1]Annx-A (DA) '!V30</f>
        <v>13.513482899999872</v>
      </c>
      <c r="G31" s="103">
        <f t="shared" si="0"/>
        <v>86.037549100000149</v>
      </c>
      <c r="H31" s="104">
        <v>50.01</v>
      </c>
      <c r="I31" s="105">
        <v>1040.55</v>
      </c>
      <c r="J31" s="105">
        <v>1044.1000000000001</v>
      </c>
      <c r="K31" s="105">
        <v>-410.04</v>
      </c>
      <c r="L31" s="105">
        <v>-413.59</v>
      </c>
      <c r="M31" s="105">
        <v>3.5499999999999545</v>
      </c>
      <c r="N31" s="105">
        <v>1454.14</v>
      </c>
      <c r="O31" s="98">
        <v>67</v>
      </c>
      <c r="P31" s="98" t="s">
        <v>89</v>
      </c>
      <c r="Q31" s="99">
        <f>'[1]Annx-A (DA) '!AI30</f>
        <v>1365</v>
      </c>
      <c r="R31" s="100">
        <f>'[1]Annx-A (DA) '!BC30</f>
        <v>1353.2204117160002</v>
      </c>
      <c r="S31" s="101">
        <f>'[1]Annx-A (DA) '!BD30</f>
        <v>318.73389461600021</v>
      </c>
      <c r="T31" s="102">
        <f>'[1]Annx-A (DA) '!BB30</f>
        <v>330.51348289999987</v>
      </c>
      <c r="U31" s="103">
        <f t="shared" si="1"/>
        <v>-11.779588283999658</v>
      </c>
      <c r="V31" s="104">
        <v>49.96</v>
      </c>
      <c r="W31" s="106">
        <v>1468.1</v>
      </c>
      <c r="X31" s="105">
        <v>1521.4499999999998</v>
      </c>
      <c r="Y31" s="105">
        <v>3.11</v>
      </c>
      <c r="Z31" s="105">
        <v>-50.24</v>
      </c>
      <c r="AA31" s="105">
        <v>53.35</v>
      </c>
      <c r="AB31" s="105">
        <v>1518.34</v>
      </c>
    </row>
    <row r="32" spans="1:28" s="107" customFormat="1" ht="142.80000000000001" customHeight="1">
      <c r="A32" s="97">
        <v>20</v>
      </c>
      <c r="B32" s="98" t="s">
        <v>90</v>
      </c>
      <c r="C32" s="99">
        <f>'[1]Annx-A (DA) '!E31</f>
        <v>1067</v>
      </c>
      <c r="D32" s="100">
        <f>'[1]Annx-A (DA) '!W31</f>
        <v>1135.0375491</v>
      </c>
      <c r="E32" s="101">
        <f>'[1]Annx-A (DA) '!X31</f>
        <v>99.551032000000021</v>
      </c>
      <c r="F32" s="102">
        <f>'[1]Annx-A (DA) '!V31</f>
        <v>31.513482899999872</v>
      </c>
      <c r="G32" s="103">
        <f t="shared" si="0"/>
        <v>68.037549100000149</v>
      </c>
      <c r="H32" s="104">
        <v>50.02</v>
      </c>
      <c r="I32" s="105">
        <v>1047.07</v>
      </c>
      <c r="J32" s="105">
        <v>1060.92</v>
      </c>
      <c r="K32" s="105">
        <v>-391.62</v>
      </c>
      <c r="L32" s="105">
        <v>-405.47</v>
      </c>
      <c r="M32" s="105">
        <v>13.850000000000023</v>
      </c>
      <c r="N32" s="105">
        <v>1452.54</v>
      </c>
      <c r="O32" s="98">
        <v>68</v>
      </c>
      <c r="P32" s="98" t="s">
        <v>91</v>
      </c>
      <c r="Q32" s="99">
        <f>'[1]Annx-A (DA) '!AI31</f>
        <v>1353</v>
      </c>
      <c r="R32" s="100">
        <f>'[1]Annx-A (DA) '!BC31</f>
        <v>1351.7204117160002</v>
      </c>
      <c r="S32" s="101">
        <f>'[1]Annx-A (DA) '!BD31</f>
        <v>317.23389461600021</v>
      </c>
      <c r="T32" s="102">
        <f>'[1]Annx-A (DA) '!BB31</f>
        <v>318.51348289999987</v>
      </c>
      <c r="U32" s="103">
        <f t="shared" si="1"/>
        <v>-1.279588283999658</v>
      </c>
      <c r="V32" s="104">
        <v>50.02</v>
      </c>
      <c r="W32" s="106">
        <v>1459.82</v>
      </c>
      <c r="X32" s="105">
        <v>1522.5900000000001</v>
      </c>
      <c r="Y32" s="105">
        <v>4.46</v>
      </c>
      <c r="Z32" s="105">
        <v>-58.35</v>
      </c>
      <c r="AA32" s="105">
        <v>62.81</v>
      </c>
      <c r="AB32" s="105">
        <v>1518.13</v>
      </c>
    </row>
    <row r="33" spans="1:28" s="107" customFormat="1" ht="142.80000000000001" customHeight="1">
      <c r="A33" s="97">
        <v>21</v>
      </c>
      <c r="B33" s="98" t="s">
        <v>92</v>
      </c>
      <c r="C33" s="99">
        <f>'[1]Annx-A (DA) '!E32</f>
        <v>1091</v>
      </c>
      <c r="D33" s="100">
        <f>'[1]Annx-A (DA) '!W32</f>
        <v>1135.6692100999999</v>
      </c>
      <c r="E33" s="101">
        <f>'[1]Annx-A (DA) '!X32</f>
        <v>100.82489300000015</v>
      </c>
      <c r="F33" s="102">
        <f>'[1]Annx-A (DA) '!V32</f>
        <v>56.155682899999874</v>
      </c>
      <c r="G33" s="103">
        <f t="shared" si="0"/>
        <v>44.669210100000271</v>
      </c>
      <c r="H33" s="104">
        <v>49.97</v>
      </c>
      <c r="I33" s="105">
        <v>1076.17</v>
      </c>
      <c r="J33" s="105">
        <v>1081.4299999999998</v>
      </c>
      <c r="K33" s="105">
        <v>-345.4</v>
      </c>
      <c r="L33" s="105">
        <v>-350.66</v>
      </c>
      <c r="M33" s="105">
        <v>5.2600000000000477</v>
      </c>
      <c r="N33" s="105">
        <v>1426.83</v>
      </c>
      <c r="O33" s="98">
        <v>69</v>
      </c>
      <c r="P33" s="98" t="s">
        <v>93</v>
      </c>
      <c r="Q33" s="99">
        <f>'[1]Annx-A (DA) '!AI32</f>
        <v>1327</v>
      </c>
      <c r="R33" s="100">
        <f>'[1]Annx-A (DA) '!BC32</f>
        <v>1351.5004117160004</v>
      </c>
      <c r="S33" s="101">
        <f>'[1]Annx-A (DA) '!BD32</f>
        <v>316.01389461600019</v>
      </c>
      <c r="T33" s="102">
        <f>'[1]Annx-A (DA) '!BB32</f>
        <v>291.51348289999987</v>
      </c>
      <c r="U33" s="103">
        <f t="shared" si="1"/>
        <v>24.500411716000315</v>
      </c>
      <c r="V33" s="104">
        <v>50.01</v>
      </c>
      <c r="W33" s="106">
        <v>1421.87</v>
      </c>
      <c r="X33" s="105">
        <v>1475.69</v>
      </c>
      <c r="Y33" s="105">
        <v>-43.81</v>
      </c>
      <c r="Z33" s="105">
        <v>-97.63</v>
      </c>
      <c r="AA33" s="105">
        <v>53.819999999999993</v>
      </c>
      <c r="AB33" s="105">
        <v>1519.5</v>
      </c>
    </row>
    <row r="34" spans="1:28" s="107" customFormat="1" ht="142.80000000000001" customHeight="1">
      <c r="A34" s="97">
        <v>22</v>
      </c>
      <c r="B34" s="98" t="s">
        <v>94</v>
      </c>
      <c r="C34" s="99">
        <f>'[1]Annx-A (DA) '!E33</f>
        <v>1130</v>
      </c>
      <c r="D34" s="100">
        <f>'[1]Annx-A (DA) '!W33</f>
        <v>1134.4071980999997</v>
      </c>
      <c r="E34" s="101">
        <f>'[1]Annx-A (DA) '!X33</f>
        <v>99.562881000000004</v>
      </c>
      <c r="F34" s="102">
        <f>'[1]Annx-A (DA) '!V33</f>
        <v>95.155682899999874</v>
      </c>
      <c r="G34" s="103">
        <f t="shared" si="0"/>
        <v>4.4071981000001301</v>
      </c>
      <c r="H34" s="104">
        <v>50</v>
      </c>
      <c r="I34" s="105">
        <v>1144.76</v>
      </c>
      <c r="J34" s="105">
        <v>1086.97</v>
      </c>
      <c r="K34" s="105">
        <v>-345.31</v>
      </c>
      <c r="L34" s="105">
        <v>-287.52</v>
      </c>
      <c r="M34" s="105">
        <v>-57.79000000000002</v>
      </c>
      <c r="N34" s="105">
        <v>1432.28</v>
      </c>
      <c r="O34" s="98">
        <v>70</v>
      </c>
      <c r="P34" s="98" t="s">
        <v>95</v>
      </c>
      <c r="Q34" s="99">
        <f>'[1]Annx-A (DA) '!AI33</f>
        <v>1301</v>
      </c>
      <c r="R34" s="100">
        <f>'[1]Annx-A (DA) '!BC33</f>
        <v>1351.1540207159999</v>
      </c>
      <c r="S34" s="101">
        <f>'[1]Annx-A (DA) '!BD33</f>
        <v>315.66750361599992</v>
      </c>
      <c r="T34" s="102">
        <f>'[1]Annx-A (DA) '!BB33</f>
        <v>265.51348289999987</v>
      </c>
      <c r="U34" s="103">
        <f t="shared" si="1"/>
        <v>50.154020716000048</v>
      </c>
      <c r="V34" s="104">
        <v>49.98</v>
      </c>
      <c r="W34" s="106">
        <v>1404.05</v>
      </c>
      <c r="X34" s="105">
        <v>1475.86</v>
      </c>
      <c r="Y34" s="105">
        <v>-46.01</v>
      </c>
      <c r="Z34" s="105">
        <v>-117.82</v>
      </c>
      <c r="AA34" s="105">
        <v>71.81</v>
      </c>
      <c r="AB34" s="105">
        <v>1521.87</v>
      </c>
    </row>
    <row r="35" spans="1:28" s="107" customFormat="1" ht="142.80000000000001" customHeight="1">
      <c r="A35" s="97">
        <v>23</v>
      </c>
      <c r="B35" s="98" t="s">
        <v>96</v>
      </c>
      <c r="C35" s="99">
        <f>'[1]Annx-A (DA) '!E34</f>
        <v>1152</v>
      </c>
      <c r="D35" s="100">
        <f>'[1]Annx-A (DA) '!W34</f>
        <v>1134.4271980999997</v>
      </c>
      <c r="E35" s="101">
        <f>'[1]Annx-A (DA) '!X34</f>
        <v>99.582880999999986</v>
      </c>
      <c r="F35" s="102">
        <f>'[1]Annx-A (DA) '!V34</f>
        <v>117.15568289999987</v>
      </c>
      <c r="G35" s="103">
        <f t="shared" si="0"/>
        <v>-17.572801899999888</v>
      </c>
      <c r="H35" s="104">
        <v>49.95</v>
      </c>
      <c r="I35" s="105">
        <v>1191.8499999999999</v>
      </c>
      <c r="J35" s="105">
        <v>1147.71</v>
      </c>
      <c r="K35" s="105">
        <v>-289.18</v>
      </c>
      <c r="L35" s="105">
        <v>-245.05</v>
      </c>
      <c r="M35" s="105">
        <v>-44.129999999999995</v>
      </c>
      <c r="N35" s="105">
        <v>1436.89</v>
      </c>
      <c r="O35" s="98">
        <v>71</v>
      </c>
      <c r="P35" s="98" t="s">
        <v>97</v>
      </c>
      <c r="Q35" s="99">
        <f>'[1]Annx-A (DA) '!AI34</f>
        <v>1267</v>
      </c>
      <c r="R35" s="100">
        <f>'[1]Annx-A (DA) '!BC34</f>
        <v>1348.6263357160003</v>
      </c>
      <c r="S35" s="101">
        <f>'[1]Annx-A (DA) '!BD34</f>
        <v>313.13981861600035</v>
      </c>
      <c r="T35" s="102">
        <f>'[1]Annx-A (DA) '!BB34</f>
        <v>231.51348289999987</v>
      </c>
      <c r="U35" s="103">
        <f t="shared" si="1"/>
        <v>81.626335716000483</v>
      </c>
      <c r="V35" s="104">
        <v>49.95</v>
      </c>
      <c r="W35" s="106">
        <v>1376.39</v>
      </c>
      <c r="X35" s="105">
        <v>1434.64</v>
      </c>
      <c r="Y35" s="105">
        <v>-88.8</v>
      </c>
      <c r="Z35" s="105">
        <v>-147.05000000000001</v>
      </c>
      <c r="AA35" s="105">
        <v>58.250000000000014</v>
      </c>
      <c r="AB35" s="105">
        <v>1523.44</v>
      </c>
    </row>
    <row r="36" spans="1:28" s="107" customFormat="1" ht="142.80000000000001" customHeight="1">
      <c r="A36" s="97">
        <v>24</v>
      </c>
      <c r="B36" s="98" t="s">
        <v>98</v>
      </c>
      <c r="C36" s="99">
        <f>'[1]Annx-A (DA) '!E35</f>
        <v>1175</v>
      </c>
      <c r="D36" s="100">
        <f>'[1]Annx-A (DA) '!W35</f>
        <v>1134.5771980999998</v>
      </c>
      <c r="E36" s="101">
        <f>'[1]Annx-A (DA) '!X35</f>
        <v>99.732881000000077</v>
      </c>
      <c r="F36" s="102">
        <f>'[1]Annx-A (DA) '!V35</f>
        <v>140.15568289999987</v>
      </c>
      <c r="G36" s="103">
        <f t="shared" si="0"/>
        <v>-40.422801899999797</v>
      </c>
      <c r="H36" s="104">
        <v>49.93</v>
      </c>
      <c r="I36" s="105">
        <v>1216.95</v>
      </c>
      <c r="J36" s="105">
        <v>1127.76</v>
      </c>
      <c r="K36" s="105">
        <v>-304.19</v>
      </c>
      <c r="L36" s="105">
        <v>-215</v>
      </c>
      <c r="M36" s="105">
        <v>-89.19</v>
      </c>
      <c r="N36" s="105">
        <v>1431.95</v>
      </c>
      <c r="O36" s="98">
        <v>72</v>
      </c>
      <c r="P36" s="98" t="s">
        <v>99</v>
      </c>
      <c r="Q36" s="99">
        <f>'[1]Annx-A (DA) '!AI35</f>
        <v>1240</v>
      </c>
      <c r="R36" s="100">
        <f>'[1]Annx-A (DA) '!BC35</f>
        <v>1347.7063357160002</v>
      </c>
      <c r="S36" s="101">
        <f>'[1]Annx-A (DA) '!BD35</f>
        <v>312.21981861600028</v>
      </c>
      <c r="T36" s="102">
        <f>'[1]Annx-A (DA) '!BB35</f>
        <v>204.51348289999987</v>
      </c>
      <c r="U36" s="103">
        <f t="shared" si="1"/>
        <v>107.70633571600041</v>
      </c>
      <c r="V36" s="104">
        <v>49.92</v>
      </c>
      <c r="W36" s="106">
        <v>1375.82</v>
      </c>
      <c r="X36" s="105">
        <v>1412.58</v>
      </c>
      <c r="Y36" s="105">
        <v>-114.12</v>
      </c>
      <c r="Z36" s="105">
        <v>-150.88999999999999</v>
      </c>
      <c r="AA36" s="105">
        <v>36.769999999999982</v>
      </c>
      <c r="AB36" s="105">
        <v>1526.7</v>
      </c>
    </row>
    <row r="37" spans="1:28" s="107" customFormat="1" ht="142.80000000000001" customHeight="1">
      <c r="A37" s="97">
        <v>25</v>
      </c>
      <c r="B37" s="98" t="s">
        <v>100</v>
      </c>
      <c r="C37" s="99">
        <f>'[1]Annx-A (DA) '!E36</f>
        <v>1224</v>
      </c>
      <c r="D37" s="100">
        <f>'[1]Annx-A (DA) '!W36</f>
        <v>1347.2651941000004</v>
      </c>
      <c r="E37" s="101">
        <f>'[1]Annx-A (DA) '!X36</f>
        <v>308.42087700000042</v>
      </c>
      <c r="F37" s="102">
        <f>'[1]Annx-A (DA) '!V36</f>
        <v>185.15568289999987</v>
      </c>
      <c r="G37" s="103">
        <f t="shared" si="0"/>
        <v>123.26519410000054</v>
      </c>
      <c r="H37" s="104">
        <v>49.89</v>
      </c>
      <c r="I37" s="105">
        <v>1228.4000000000001</v>
      </c>
      <c r="J37" s="105">
        <v>1209.98</v>
      </c>
      <c r="K37" s="105">
        <v>-223.79</v>
      </c>
      <c r="L37" s="105">
        <v>-205.36</v>
      </c>
      <c r="M37" s="105">
        <v>-18.429999999999978</v>
      </c>
      <c r="N37" s="105">
        <v>1433.77</v>
      </c>
      <c r="O37" s="98">
        <v>73</v>
      </c>
      <c r="P37" s="98" t="s">
        <v>101</v>
      </c>
      <c r="Q37" s="99">
        <f>'[1]Annx-A (DA) '!AI36</f>
        <v>1228</v>
      </c>
      <c r="R37" s="100">
        <f>'[1]Annx-A (DA) '!BC36</f>
        <v>1350.3484627159999</v>
      </c>
      <c r="S37" s="101">
        <f>'[1]Annx-A (DA) '!BD36</f>
        <v>311.50414561600013</v>
      </c>
      <c r="T37" s="102">
        <f>'[1]Annx-A (DA) '!BB36</f>
        <v>189.15568289999987</v>
      </c>
      <c r="U37" s="103">
        <f t="shared" si="1"/>
        <v>122.34846271600026</v>
      </c>
      <c r="V37" s="104">
        <v>50.02</v>
      </c>
      <c r="W37" s="106">
        <v>1355.65</v>
      </c>
      <c r="X37" s="105">
        <v>1372.71</v>
      </c>
      <c r="Y37" s="105">
        <v>-153.6</v>
      </c>
      <c r="Z37" s="105">
        <v>-170.66</v>
      </c>
      <c r="AA37" s="105">
        <v>17.060000000000002</v>
      </c>
      <c r="AB37" s="105">
        <v>1526.31</v>
      </c>
    </row>
    <row r="38" spans="1:28" s="107" customFormat="1" ht="142.80000000000001" customHeight="1">
      <c r="A38" s="97">
        <v>26</v>
      </c>
      <c r="B38" s="98" t="s">
        <v>102</v>
      </c>
      <c r="C38" s="99">
        <f>'[1]Annx-A (DA) '!E37</f>
        <v>1251</v>
      </c>
      <c r="D38" s="100">
        <f>'[1]Annx-A (DA) '!W37</f>
        <v>1347.8911191000002</v>
      </c>
      <c r="E38" s="101">
        <f>'[1]Annx-A (DA) '!X37</f>
        <v>309.04680200000024</v>
      </c>
      <c r="F38" s="102">
        <f>'[1]Annx-A (DA) '!V37</f>
        <v>212.15568289999987</v>
      </c>
      <c r="G38" s="103">
        <f t="shared" si="0"/>
        <v>96.891119100000367</v>
      </c>
      <c r="H38" s="104">
        <v>49.93</v>
      </c>
      <c r="I38" s="105">
        <v>1256.5999999999999</v>
      </c>
      <c r="J38" s="105">
        <v>1211.3600000000001</v>
      </c>
      <c r="K38" s="105">
        <v>-221.86</v>
      </c>
      <c r="L38" s="105">
        <v>-176.62</v>
      </c>
      <c r="M38" s="105">
        <v>-45.240000000000009</v>
      </c>
      <c r="N38" s="105">
        <v>1433.22</v>
      </c>
      <c r="O38" s="98">
        <v>74</v>
      </c>
      <c r="P38" s="98" t="s">
        <v>103</v>
      </c>
      <c r="Q38" s="99">
        <f>'[1]Annx-A (DA) '!AI37</f>
        <v>1201</v>
      </c>
      <c r="R38" s="100">
        <f>'[1]Annx-A (DA) '!BC37</f>
        <v>1350.1141357160002</v>
      </c>
      <c r="S38" s="101">
        <f>'[1]Annx-A (DA) '!BD37</f>
        <v>311.26981861600046</v>
      </c>
      <c r="T38" s="102">
        <f>'[1]Annx-A (DA) '!BB37</f>
        <v>162.15568289999987</v>
      </c>
      <c r="U38" s="103">
        <f t="shared" si="1"/>
        <v>149.11413571600059</v>
      </c>
      <c r="V38" s="104">
        <v>50.03</v>
      </c>
      <c r="W38" s="106">
        <v>1338.23</v>
      </c>
      <c r="X38" s="105">
        <v>1362.35</v>
      </c>
      <c r="Y38" s="105">
        <v>-159.12</v>
      </c>
      <c r="Z38" s="105">
        <v>-183.24</v>
      </c>
      <c r="AA38" s="105">
        <v>24.120000000000005</v>
      </c>
      <c r="AB38" s="105">
        <v>1521.47</v>
      </c>
    </row>
    <row r="39" spans="1:28" s="107" customFormat="1" ht="142.80000000000001" customHeight="1">
      <c r="A39" s="97">
        <v>27</v>
      </c>
      <c r="B39" s="98" t="s">
        <v>104</v>
      </c>
      <c r="C39" s="99">
        <f>'[1]Annx-A (DA) '!E38</f>
        <v>1272</v>
      </c>
      <c r="D39" s="100">
        <f>'[1]Annx-A (DA) '!W38</f>
        <v>1350.4711191000001</v>
      </c>
      <c r="E39" s="101">
        <f>'[1]Annx-A (DA) '!X38</f>
        <v>311.6268020000004</v>
      </c>
      <c r="F39" s="102">
        <f>'[1]Annx-A (DA) '!V38</f>
        <v>233.15568289999987</v>
      </c>
      <c r="G39" s="103">
        <f t="shared" si="0"/>
        <v>78.471119100000521</v>
      </c>
      <c r="H39" s="104">
        <v>50.05</v>
      </c>
      <c r="I39" s="105">
        <v>1266.49</v>
      </c>
      <c r="J39" s="105">
        <v>1210.07</v>
      </c>
      <c r="K39" s="105">
        <v>-222.93</v>
      </c>
      <c r="L39" s="105">
        <v>-166.51</v>
      </c>
      <c r="M39" s="105">
        <v>-56.420000000000016</v>
      </c>
      <c r="N39" s="105">
        <v>1433</v>
      </c>
      <c r="O39" s="98">
        <v>75</v>
      </c>
      <c r="P39" s="98" t="s">
        <v>105</v>
      </c>
      <c r="Q39" s="99">
        <f>'[1]Annx-A (DA) '!AI38</f>
        <v>1162</v>
      </c>
      <c r="R39" s="100">
        <f>'[1]Annx-A (DA) '!BC38</f>
        <v>1352.0385417159998</v>
      </c>
      <c r="S39" s="101">
        <f>'[1]Annx-A (DA) '!BD38</f>
        <v>313.1942246160001</v>
      </c>
      <c r="T39" s="102">
        <f>'[1]Annx-A (DA) '!BB38</f>
        <v>123.15568289999987</v>
      </c>
      <c r="U39" s="103">
        <f t="shared" si="1"/>
        <v>190.03854171600022</v>
      </c>
      <c r="V39" s="104">
        <v>50.02</v>
      </c>
      <c r="W39" s="106">
        <v>1311.82</v>
      </c>
      <c r="X39" s="105">
        <v>1376.91</v>
      </c>
      <c r="Y39" s="105">
        <v>-148.83000000000001</v>
      </c>
      <c r="Z39" s="105">
        <v>-213.91</v>
      </c>
      <c r="AA39" s="105">
        <v>65.079999999999984</v>
      </c>
      <c r="AB39" s="105">
        <v>1525.74</v>
      </c>
    </row>
    <row r="40" spans="1:28" s="107" customFormat="1" ht="142.80000000000001" customHeight="1">
      <c r="A40" s="97">
        <v>28</v>
      </c>
      <c r="B40" s="98" t="s">
        <v>106</v>
      </c>
      <c r="C40" s="99">
        <f>'[1]Annx-A (DA) '!E39</f>
        <v>1279</v>
      </c>
      <c r="D40" s="100">
        <f>'[1]Annx-A (DA) '!W39</f>
        <v>1352.6088041000003</v>
      </c>
      <c r="E40" s="101">
        <f>'[1]Annx-A (DA) '!X39</f>
        <v>313.76448700000054</v>
      </c>
      <c r="F40" s="102">
        <f>'[1]Annx-A (DA) '!V39</f>
        <v>240.15568289999987</v>
      </c>
      <c r="G40" s="103">
        <f t="shared" si="0"/>
        <v>73.608804100000668</v>
      </c>
      <c r="H40" s="104">
        <v>50.03</v>
      </c>
      <c r="I40" s="105">
        <v>1294.1600000000001</v>
      </c>
      <c r="J40" s="105">
        <v>1196.92</v>
      </c>
      <c r="K40" s="105">
        <v>-233.03</v>
      </c>
      <c r="L40" s="105">
        <v>-135.79</v>
      </c>
      <c r="M40" s="105">
        <v>-97.240000000000009</v>
      </c>
      <c r="N40" s="105">
        <v>1429.95</v>
      </c>
      <c r="O40" s="98">
        <v>76</v>
      </c>
      <c r="P40" s="98" t="s">
        <v>107</v>
      </c>
      <c r="Q40" s="99">
        <f>'[1]Annx-A (DA) '!AI39</f>
        <v>1143</v>
      </c>
      <c r="R40" s="100">
        <f>'[1]Annx-A (DA) '!BC39</f>
        <v>1352.0764407160002</v>
      </c>
      <c r="S40" s="101">
        <f>'[1]Annx-A (DA) '!BD39</f>
        <v>313.23212361600025</v>
      </c>
      <c r="T40" s="102">
        <f>'[1]Annx-A (DA) '!BB39</f>
        <v>104.15568289999987</v>
      </c>
      <c r="U40" s="103">
        <f t="shared" si="1"/>
        <v>209.07644071600038</v>
      </c>
      <c r="V40" s="104">
        <v>50</v>
      </c>
      <c r="W40" s="106">
        <v>1312.1</v>
      </c>
      <c r="X40" s="105">
        <v>1376.49</v>
      </c>
      <c r="Y40" s="105">
        <v>-151.69999999999999</v>
      </c>
      <c r="Z40" s="105">
        <v>-216.09</v>
      </c>
      <c r="AA40" s="105">
        <v>64.390000000000015</v>
      </c>
      <c r="AB40" s="105">
        <v>1528.19</v>
      </c>
    </row>
    <row r="41" spans="1:28" s="107" customFormat="1" ht="142.80000000000001" customHeight="1">
      <c r="A41" s="97">
        <v>29</v>
      </c>
      <c r="B41" s="98" t="s">
        <v>108</v>
      </c>
      <c r="C41" s="99">
        <f>'[1]Annx-A (DA) '!E40</f>
        <v>1305</v>
      </c>
      <c r="D41" s="100">
        <f>'[1]Annx-A (DA) '!W40</f>
        <v>1361.5264771000002</v>
      </c>
      <c r="E41" s="101">
        <f>'[1]Annx-A (DA) '!X40</f>
        <v>322.68216000000024</v>
      </c>
      <c r="F41" s="102">
        <f>'[1]Annx-A (DA) '!V40</f>
        <v>266.15568289999987</v>
      </c>
      <c r="G41" s="103">
        <f t="shared" si="0"/>
        <v>56.526477100000363</v>
      </c>
      <c r="H41" s="104">
        <v>49.97</v>
      </c>
      <c r="I41" s="105">
        <v>1322.47</v>
      </c>
      <c r="J41" s="105">
        <v>1333.32</v>
      </c>
      <c r="K41" s="105">
        <v>-101.65</v>
      </c>
      <c r="L41" s="105">
        <v>-112.5</v>
      </c>
      <c r="M41" s="105">
        <v>10.849999999999994</v>
      </c>
      <c r="N41" s="105">
        <v>1434.97</v>
      </c>
      <c r="O41" s="98">
        <v>77</v>
      </c>
      <c r="P41" s="98" t="s">
        <v>109</v>
      </c>
      <c r="Q41" s="99">
        <f>'[1]Annx-A (DA) '!AI40</f>
        <v>1119</v>
      </c>
      <c r="R41" s="100">
        <f>'[1]Annx-A (DA) '!BC40</f>
        <v>1363.125680716</v>
      </c>
      <c r="S41" s="101">
        <f>'[1]Annx-A (DA) '!BD40</f>
        <v>324.28136361600008</v>
      </c>
      <c r="T41" s="102">
        <f>'[1]Annx-A (DA) '!BB40</f>
        <v>80.155682899999874</v>
      </c>
      <c r="U41" s="103">
        <f t="shared" si="1"/>
        <v>244.1256807160002</v>
      </c>
      <c r="V41" s="104">
        <v>49.97</v>
      </c>
      <c r="W41" s="106">
        <v>1302.29</v>
      </c>
      <c r="X41" s="105">
        <v>1295.3900000000001</v>
      </c>
      <c r="Y41" s="105">
        <v>-235.74</v>
      </c>
      <c r="Z41" s="105">
        <v>-228.83</v>
      </c>
      <c r="AA41" s="105">
        <v>-6.9099999999999966</v>
      </c>
      <c r="AB41" s="105">
        <v>1531.13</v>
      </c>
    </row>
    <row r="42" spans="1:28" s="107" customFormat="1" ht="142.80000000000001" customHeight="1">
      <c r="A42" s="97">
        <v>30</v>
      </c>
      <c r="B42" s="98" t="s">
        <v>110</v>
      </c>
      <c r="C42" s="99">
        <f>'[1]Annx-A (DA) '!E41</f>
        <v>1344</v>
      </c>
      <c r="D42" s="100">
        <f>'[1]Annx-A (DA) '!W41</f>
        <v>1363.0364771</v>
      </c>
      <c r="E42" s="101">
        <f>'[1]Annx-A (DA) '!X41</f>
        <v>324.19216000000023</v>
      </c>
      <c r="F42" s="102">
        <f>'[1]Annx-A (DA) '!V41</f>
        <v>305.15568289999987</v>
      </c>
      <c r="G42" s="103">
        <f t="shared" si="0"/>
        <v>19.036477100000354</v>
      </c>
      <c r="H42" s="104">
        <v>49.9</v>
      </c>
      <c r="I42" s="105">
        <v>1358.11</v>
      </c>
      <c r="J42" s="105">
        <v>1307.74</v>
      </c>
      <c r="K42" s="105">
        <v>-123.52</v>
      </c>
      <c r="L42" s="105">
        <v>-73.16</v>
      </c>
      <c r="M42" s="105">
        <v>-50.36</v>
      </c>
      <c r="N42" s="105">
        <v>1431.26</v>
      </c>
      <c r="O42" s="98">
        <v>78</v>
      </c>
      <c r="P42" s="98" t="s">
        <v>111</v>
      </c>
      <c r="Q42" s="99">
        <f>'[1]Annx-A (DA) '!AI41</f>
        <v>1127</v>
      </c>
      <c r="R42" s="100">
        <f>'[1]Annx-A (DA) '!BC41</f>
        <v>1363.5465367160002</v>
      </c>
      <c r="S42" s="101">
        <f>'[1]Annx-A (DA) '!BD41</f>
        <v>324.70221961600026</v>
      </c>
      <c r="T42" s="102">
        <f>'[1]Annx-A (DA) '!BB41</f>
        <v>88.155682899999874</v>
      </c>
      <c r="U42" s="103">
        <f t="shared" si="1"/>
        <v>236.54653671600039</v>
      </c>
      <c r="V42" s="104">
        <v>49.93</v>
      </c>
      <c r="W42" s="106">
        <v>1307.26</v>
      </c>
      <c r="X42" s="105">
        <v>1291.46</v>
      </c>
      <c r="Y42" s="105">
        <v>-236.09</v>
      </c>
      <c r="Z42" s="105">
        <v>-220.29</v>
      </c>
      <c r="AA42" s="105">
        <v>-15.800000000000011</v>
      </c>
      <c r="AB42" s="105">
        <v>1527.55</v>
      </c>
    </row>
    <row r="43" spans="1:28" s="107" customFormat="1" ht="142.80000000000001" customHeight="1">
      <c r="A43" s="97">
        <v>31</v>
      </c>
      <c r="B43" s="98" t="s">
        <v>112</v>
      </c>
      <c r="C43" s="99">
        <f>'[1]Annx-A (DA) '!E42</f>
        <v>1362</v>
      </c>
      <c r="D43" s="100">
        <f>'[1]Annx-A (DA) '!W42</f>
        <v>1376.3264770999999</v>
      </c>
      <c r="E43" s="101">
        <f>'[1]Annx-A (DA) '!X42</f>
        <v>325.48216000000019</v>
      </c>
      <c r="F43" s="102">
        <f>'[1]Annx-A (DA) '!V42</f>
        <v>311.15568289999987</v>
      </c>
      <c r="G43" s="103">
        <f t="shared" si="0"/>
        <v>14.326477100000318</v>
      </c>
      <c r="H43" s="104">
        <v>49.95</v>
      </c>
      <c r="I43" s="105">
        <v>1381</v>
      </c>
      <c r="J43" s="105">
        <v>1328.26</v>
      </c>
      <c r="K43" s="105">
        <v>-95.18</v>
      </c>
      <c r="L43" s="105">
        <v>-42.44</v>
      </c>
      <c r="M43" s="105">
        <v>-52.740000000000009</v>
      </c>
      <c r="N43" s="105">
        <v>1423.44</v>
      </c>
      <c r="O43" s="98">
        <v>79</v>
      </c>
      <c r="P43" s="98" t="s">
        <v>113</v>
      </c>
      <c r="Q43" s="99">
        <f>'[1]Annx-A (DA) '!AI42</f>
        <v>1159</v>
      </c>
      <c r="R43" s="100">
        <f>'[1]Annx-A (DA) '!BC42</f>
        <v>1387.462007716</v>
      </c>
      <c r="S43" s="101">
        <f>'[1]Annx-A (DA) '!BD42</f>
        <v>348.61769061599995</v>
      </c>
      <c r="T43" s="102">
        <f>'[1]Annx-A (DA) '!BB42</f>
        <v>120.15568289999987</v>
      </c>
      <c r="U43" s="103">
        <f t="shared" si="1"/>
        <v>228.46200771600007</v>
      </c>
      <c r="V43" s="104">
        <v>49.98</v>
      </c>
      <c r="W43" s="106">
        <v>1341.66</v>
      </c>
      <c r="X43" s="105">
        <v>1305.02</v>
      </c>
      <c r="Y43" s="105">
        <v>-228.02</v>
      </c>
      <c r="Z43" s="105">
        <v>-191.37</v>
      </c>
      <c r="AA43" s="105">
        <v>-36.650000000000006</v>
      </c>
      <c r="AB43" s="105">
        <v>1533.04</v>
      </c>
    </row>
    <row r="44" spans="1:28" s="107" customFormat="1" ht="142.80000000000001" customHeight="1">
      <c r="A44" s="97">
        <v>32</v>
      </c>
      <c r="B44" s="98" t="s">
        <v>114</v>
      </c>
      <c r="C44" s="99">
        <f>'[1]Annx-A (DA) '!E43</f>
        <v>1373</v>
      </c>
      <c r="D44" s="100">
        <f>'[1]Annx-A (DA) '!W43</f>
        <v>1365.3718350999998</v>
      </c>
      <c r="E44" s="101">
        <f>'[1]Annx-A (DA) '!X43</f>
        <v>326.52751800000004</v>
      </c>
      <c r="F44" s="102">
        <f>'[1]Annx-A (DA) '!V43</f>
        <v>334.15568289999987</v>
      </c>
      <c r="G44" s="103">
        <f t="shared" si="0"/>
        <v>-7.6281648999998311</v>
      </c>
      <c r="H44" s="104">
        <v>49.96</v>
      </c>
      <c r="I44" s="105">
        <v>1415.83</v>
      </c>
      <c r="J44" s="105">
        <v>1344.46</v>
      </c>
      <c r="K44" s="105">
        <v>-83.37</v>
      </c>
      <c r="L44" s="105">
        <v>-12.01</v>
      </c>
      <c r="M44" s="105">
        <v>-71.36</v>
      </c>
      <c r="N44" s="105">
        <v>1427.83</v>
      </c>
      <c r="O44" s="98">
        <v>80</v>
      </c>
      <c r="P44" s="98" t="s">
        <v>115</v>
      </c>
      <c r="Q44" s="99">
        <f>'[1]Annx-A (DA) '!AI43</f>
        <v>1185</v>
      </c>
      <c r="R44" s="100">
        <f>'[1]Annx-A (DA) '!BC43</f>
        <v>1387.462007716</v>
      </c>
      <c r="S44" s="101">
        <f>'[1]Annx-A (DA) '!BD43</f>
        <v>348.61769061599995</v>
      </c>
      <c r="T44" s="102">
        <f>'[1]Annx-A (DA) '!BB43</f>
        <v>146.15568289999987</v>
      </c>
      <c r="U44" s="103">
        <f t="shared" si="1"/>
        <v>202.46200771600007</v>
      </c>
      <c r="V44" s="104">
        <v>50</v>
      </c>
      <c r="W44" s="106">
        <v>1383.68</v>
      </c>
      <c r="X44" s="105">
        <v>1271.5899999999999</v>
      </c>
      <c r="Y44" s="105">
        <v>-263.27</v>
      </c>
      <c r="Z44" s="105">
        <v>-151.16999999999999</v>
      </c>
      <c r="AA44" s="105">
        <v>-112.1</v>
      </c>
      <c r="AB44" s="105">
        <v>1534.86</v>
      </c>
    </row>
    <row r="45" spans="1:28" s="107" customFormat="1" ht="142.80000000000001" customHeight="1">
      <c r="A45" s="97">
        <v>33</v>
      </c>
      <c r="B45" s="98" t="s">
        <v>116</v>
      </c>
      <c r="C45" s="99">
        <f>'[1]Annx-A (DA) '!E44</f>
        <v>1404</v>
      </c>
      <c r="D45" s="100">
        <f>'[1]Annx-A (DA) '!W44</f>
        <v>1369.6303751</v>
      </c>
      <c r="E45" s="101">
        <f>'[1]Annx-A (DA) '!X44</f>
        <v>330.78605800000008</v>
      </c>
      <c r="F45" s="102">
        <f>'[1]Annx-A (DA) '!V44</f>
        <v>365.15568289999987</v>
      </c>
      <c r="G45" s="103">
        <f t="shared" si="0"/>
        <v>-34.369624899999792</v>
      </c>
      <c r="H45" s="104">
        <v>50.05</v>
      </c>
      <c r="I45" s="105">
        <v>1403.09</v>
      </c>
      <c r="J45" s="105">
        <v>1346.4399999999998</v>
      </c>
      <c r="K45" s="105">
        <v>-72.41</v>
      </c>
      <c r="L45" s="105">
        <v>-15.76</v>
      </c>
      <c r="M45" s="105">
        <v>-56.65</v>
      </c>
      <c r="N45" s="105">
        <v>1418.85</v>
      </c>
      <c r="O45" s="98">
        <v>81</v>
      </c>
      <c r="P45" s="98" t="s">
        <v>117</v>
      </c>
      <c r="Q45" s="99">
        <f>'[1]Annx-A (DA) '!AI44</f>
        <v>1225</v>
      </c>
      <c r="R45" s="100">
        <f>'[1]Annx-A (DA) '!BC44</f>
        <v>1268.2426097160003</v>
      </c>
      <c r="S45" s="101">
        <f>'[1]Annx-A (DA) '!BD44</f>
        <v>228.75609261600022</v>
      </c>
      <c r="T45" s="102">
        <f>'[1]Annx-A (DA) '!BB44</f>
        <v>185.51348289999987</v>
      </c>
      <c r="U45" s="103">
        <f t="shared" si="1"/>
        <v>43.242609716000345</v>
      </c>
      <c r="V45" s="104">
        <v>50.02</v>
      </c>
      <c r="W45" s="106">
        <v>1412.24</v>
      </c>
      <c r="X45" s="105">
        <v>1319.22</v>
      </c>
      <c r="Y45" s="105">
        <v>-215.92</v>
      </c>
      <c r="Z45" s="105">
        <v>-122.9</v>
      </c>
      <c r="AA45" s="105">
        <v>-93.019999999999982</v>
      </c>
      <c r="AB45" s="105">
        <v>1535.14</v>
      </c>
    </row>
    <row r="46" spans="1:28" s="107" customFormat="1" ht="142.80000000000001" customHeight="1">
      <c r="A46" s="97">
        <v>34</v>
      </c>
      <c r="B46" s="98" t="s">
        <v>118</v>
      </c>
      <c r="C46" s="99">
        <f>'[1]Annx-A (DA) '!E45</f>
        <v>1400</v>
      </c>
      <c r="D46" s="100">
        <f>'[1]Annx-A (DA) '!W45</f>
        <v>1371.0201231000003</v>
      </c>
      <c r="E46" s="101">
        <f>'[1]Annx-A (DA) '!X45</f>
        <v>332.17580600000036</v>
      </c>
      <c r="F46" s="102">
        <f>'[1]Annx-A (DA) '!V45</f>
        <v>361.15568289999987</v>
      </c>
      <c r="G46" s="103">
        <f t="shared" si="0"/>
        <v>-28.97987689999951</v>
      </c>
      <c r="H46" s="104">
        <v>49.99</v>
      </c>
      <c r="I46" s="105">
        <v>1390.92</v>
      </c>
      <c r="J46" s="105">
        <v>1355.54</v>
      </c>
      <c r="K46" s="105">
        <v>-70.81</v>
      </c>
      <c r="L46" s="105">
        <v>-35.43</v>
      </c>
      <c r="M46" s="105">
        <v>-35.380000000000003</v>
      </c>
      <c r="N46" s="105">
        <v>1426.35</v>
      </c>
      <c r="O46" s="98">
        <v>82</v>
      </c>
      <c r="P46" s="98" t="s">
        <v>119</v>
      </c>
      <c r="Q46" s="99">
        <f>'[1]Annx-A (DA) '!AI45</f>
        <v>1234</v>
      </c>
      <c r="R46" s="100">
        <f>'[1]Annx-A (DA) '!BC45</f>
        <v>1273.0982827160003</v>
      </c>
      <c r="S46" s="101">
        <f>'[1]Annx-A (DA) '!BD45</f>
        <v>233.61176561600001</v>
      </c>
      <c r="T46" s="102">
        <f>'[1]Annx-A (DA) '!BB45</f>
        <v>194.51348289999987</v>
      </c>
      <c r="U46" s="103">
        <f t="shared" si="1"/>
        <v>39.098282716000142</v>
      </c>
      <c r="V46" s="104">
        <v>50</v>
      </c>
      <c r="W46" s="106">
        <v>1420.2</v>
      </c>
      <c r="X46" s="105">
        <v>1325.0300000000002</v>
      </c>
      <c r="Y46" s="105">
        <v>-210.13</v>
      </c>
      <c r="Z46" s="105">
        <v>-114.96</v>
      </c>
      <c r="AA46" s="105">
        <v>-95.17</v>
      </c>
      <c r="AB46" s="105">
        <v>1535.16</v>
      </c>
    </row>
    <row r="47" spans="1:28" s="107" customFormat="1" ht="142.80000000000001" customHeight="1">
      <c r="A47" s="97">
        <v>35</v>
      </c>
      <c r="B47" s="98" t="s">
        <v>120</v>
      </c>
      <c r="C47" s="99">
        <f>'[1]Annx-A (DA) '!E46</f>
        <v>1423</v>
      </c>
      <c r="D47" s="100">
        <f>'[1]Annx-A (DA) '!W46</f>
        <v>1373.6278080999998</v>
      </c>
      <c r="E47" s="101">
        <f>'[1]Annx-A (DA) '!X46</f>
        <v>334.78349099999986</v>
      </c>
      <c r="F47" s="102">
        <f>'[1]Annx-A (DA) '!V46</f>
        <v>384.15568289999987</v>
      </c>
      <c r="G47" s="103">
        <f t="shared" si="0"/>
        <v>-49.372191900000018</v>
      </c>
      <c r="H47" s="104">
        <v>49.94</v>
      </c>
      <c r="I47" s="105">
        <v>1408.4</v>
      </c>
      <c r="J47" s="105">
        <v>1435.19</v>
      </c>
      <c r="K47" s="105">
        <v>1.74</v>
      </c>
      <c r="L47" s="105">
        <v>-25.05</v>
      </c>
      <c r="M47" s="105">
        <v>26.79</v>
      </c>
      <c r="N47" s="105">
        <v>1433.45</v>
      </c>
      <c r="O47" s="98">
        <v>83</v>
      </c>
      <c r="P47" s="98" t="s">
        <v>121</v>
      </c>
      <c r="Q47" s="99">
        <f>'[1]Annx-A (DA) '!AI46</f>
        <v>1236</v>
      </c>
      <c r="R47" s="100">
        <f>'[1]Annx-A (DA) '!BC46</f>
        <v>1278.0982827160003</v>
      </c>
      <c r="S47" s="101">
        <f>'[1]Annx-A (DA) '!BD46</f>
        <v>238.61176561600001</v>
      </c>
      <c r="T47" s="102">
        <f>'[1]Annx-A (DA) '!BB46</f>
        <v>196.51348289999987</v>
      </c>
      <c r="U47" s="103">
        <f t="shared" si="1"/>
        <v>42.098282716000142</v>
      </c>
      <c r="V47" s="104">
        <v>50.04</v>
      </c>
      <c r="W47" s="106">
        <v>1424.59</v>
      </c>
      <c r="X47" s="105">
        <v>1362.02</v>
      </c>
      <c r="Y47" s="105">
        <v>-172.74</v>
      </c>
      <c r="Z47" s="105">
        <v>-110.17</v>
      </c>
      <c r="AA47" s="105">
        <v>-62.570000000000007</v>
      </c>
      <c r="AB47" s="105">
        <v>1534.76</v>
      </c>
    </row>
    <row r="48" spans="1:28" s="107" customFormat="1" ht="142.80000000000001" customHeight="1">
      <c r="A48" s="97">
        <v>36</v>
      </c>
      <c r="B48" s="98" t="s">
        <v>122</v>
      </c>
      <c r="C48" s="99">
        <f>'[1]Annx-A (DA) '!E47</f>
        <v>1414</v>
      </c>
      <c r="D48" s="100">
        <f>'[1]Annx-A (DA) '!W47</f>
        <v>1373.9301231000002</v>
      </c>
      <c r="E48" s="101">
        <f>'[1]Annx-A (DA) '!X47</f>
        <v>335.08580600000022</v>
      </c>
      <c r="F48" s="102">
        <f>'[1]Annx-A (DA) '!V47</f>
        <v>375.15568289999987</v>
      </c>
      <c r="G48" s="103">
        <f t="shared" si="0"/>
        <v>-40.069876899999656</v>
      </c>
      <c r="H48" s="104">
        <v>50.08</v>
      </c>
      <c r="I48" s="105">
        <v>1404.81</v>
      </c>
      <c r="J48" s="105">
        <v>1427.55</v>
      </c>
      <c r="K48" s="105">
        <v>3.45</v>
      </c>
      <c r="L48" s="105">
        <v>-19.3</v>
      </c>
      <c r="M48" s="105">
        <v>22.75</v>
      </c>
      <c r="N48" s="105">
        <v>1424.1</v>
      </c>
      <c r="O48" s="98">
        <v>84</v>
      </c>
      <c r="P48" s="98" t="s">
        <v>123</v>
      </c>
      <c r="Q48" s="99">
        <f>'[1]Annx-A (DA) '!AI47</f>
        <v>1243</v>
      </c>
      <c r="R48" s="100">
        <f>'[1]Annx-A (DA) '!BC47</f>
        <v>1284.215967716</v>
      </c>
      <c r="S48" s="101">
        <f>'[1]Annx-A (DA) '!BD47</f>
        <v>244.72945061599972</v>
      </c>
      <c r="T48" s="102">
        <f>'[1]Annx-A (DA) '!BB47</f>
        <v>203.51348289999987</v>
      </c>
      <c r="U48" s="103">
        <f t="shared" si="1"/>
        <v>41.215967715999852</v>
      </c>
      <c r="V48" s="104">
        <v>50.05</v>
      </c>
      <c r="W48" s="106">
        <v>1414.03</v>
      </c>
      <c r="X48" s="105">
        <v>1327.58</v>
      </c>
      <c r="Y48" s="105">
        <v>-202.02</v>
      </c>
      <c r="Z48" s="105">
        <v>-115.58</v>
      </c>
      <c r="AA48" s="105">
        <v>-86.440000000000012</v>
      </c>
      <c r="AB48" s="105">
        <v>1529.6</v>
      </c>
    </row>
    <row r="49" spans="1:28" s="107" customFormat="1" ht="142.80000000000001" customHeight="1">
      <c r="A49" s="97">
        <v>37</v>
      </c>
      <c r="B49" s="98" t="s">
        <v>124</v>
      </c>
      <c r="C49" s="99">
        <f>'[1]Annx-A (DA) '!E48</f>
        <v>1441</v>
      </c>
      <c r="D49" s="100">
        <f>'[1]Annx-A (DA) '!W48</f>
        <v>1375.1401231000002</v>
      </c>
      <c r="E49" s="101">
        <f>'[1]Annx-A (DA) '!X48</f>
        <v>336.29580600000025</v>
      </c>
      <c r="F49" s="102">
        <f>'[1]Annx-A (DA) '!V48</f>
        <v>402.15568289999987</v>
      </c>
      <c r="G49" s="103">
        <f t="shared" si="0"/>
        <v>-65.85987689999962</v>
      </c>
      <c r="H49" s="104">
        <v>50.01</v>
      </c>
      <c r="I49" s="105">
        <v>1425.16</v>
      </c>
      <c r="J49" s="105">
        <v>1419.52</v>
      </c>
      <c r="K49" s="105">
        <v>3.59</v>
      </c>
      <c r="L49" s="105">
        <v>9.23</v>
      </c>
      <c r="M49" s="105">
        <v>-5.6400000000000006</v>
      </c>
      <c r="N49" s="105">
        <v>1415.93</v>
      </c>
      <c r="O49" s="98">
        <v>85</v>
      </c>
      <c r="P49" s="98" t="s">
        <v>125</v>
      </c>
      <c r="Q49" s="99">
        <f>'[1]Annx-A (DA) '!AI48</f>
        <v>1242</v>
      </c>
      <c r="R49" s="100">
        <f>'[1]Annx-A (DA) '!BC48</f>
        <v>1282.7352227160002</v>
      </c>
      <c r="S49" s="101">
        <f>'[1]Annx-A (DA) '!BD48</f>
        <v>243.248705616</v>
      </c>
      <c r="T49" s="102">
        <f>'[1]Annx-A (DA) '!BB48</f>
        <v>202.51348289999987</v>
      </c>
      <c r="U49" s="103">
        <f t="shared" si="1"/>
        <v>40.735222716000123</v>
      </c>
      <c r="V49" s="104">
        <v>50.02</v>
      </c>
      <c r="W49" s="106">
        <v>1385.96</v>
      </c>
      <c r="X49" s="105">
        <v>1375.52</v>
      </c>
      <c r="Y49" s="105">
        <v>-155.30000000000001</v>
      </c>
      <c r="Z49" s="105">
        <v>-144.85</v>
      </c>
      <c r="AA49" s="105">
        <v>-10.450000000000017</v>
      </c>
      <c r="AB49" s="105">
        <v>1530.82</v>
      </c>
    </row>
    <row r="50" spans="1:28" s="107" customFormat="1" ht="142.80000000000001" customHeight="1">
      <c r="A50" s="97">
        <v>38</v>
      </c>
      <c r="B50" s="98" t="s">
        <v>126</v>
      </c>
      <c r="C50" s="99">
        <f>'[1]Annx-A (DA) '!E49</f>
        <v>1455</v>
      </c>
      <c r="D50" s="100">
        <f>'[1]Annx-A (DA) '!W49</f>
        <v>1377.1570631000002</v>
      </c>
      <c r="E50" s="101">
        <f>'[1]Annx-A (DA) '!X49</f>
        <v>338.31274600000023</v>
      </c>
      <c r="F50" s="102">
        <f>'[1]Annx-A (DA) '!V49</f>
        <v>416.15568289999987</v>
      </c>
      <c r="G50" s="103">
        <f t="shared" si="0"/>
        <v>-77.842936899999643</v>
      </c>
      <c r="H50" s="104">
        <v>50.04</v>
      </c>
      <c r="I50" s="105">
        <v>1442.38</v>
      </c>
      <c r="J50" s="105">
        <v>1426.68</v>
      </c>
      <c r="K50" s="105">
        <v>15.15</v>
      </c>
      <c r="L50" s="105">
        <v>30.84</v>
      </c>
      <c r="M50" s="105">
        <v>-15.69</v>
      </c>
      <c r="N50" s="105">
        <v>1411.53</v>
      </c>
      <c r="O50" s="98">
        <v>86</v>
      </c>
      <c r="P50" s="98" t="s">
        <v>127</v>
      </c>
      <c r="Q50" s="99">
        <f>'[1]Annx-A (DA) '!AI49</f>
        <v>1245</v>
      </c>
      <c r="R50" s="100">
        <f>'[1]Annx-A (DA) '!BC49</f>
        <v>1282.7352227160002</v>
      </c>
      <c r="S50" s="101">
        <f>'[1]Annx-A (DA) '!BD49</f>
        <v>243.248705616</v>
      </c>
      <c r="T50" s="102">
        <f>'[1]Annx-A (DA) '!BB49</f>
        <v>205.51348289999987</v>
      </c>
      <c r="U50" s="103">
        <f t="shared" si="1"/>
        <v>37.735222716000123</v>
      </c>
      <c r="V50" s="104">
        <v>50</v>
      </c>
      <c r="W50" s="106">
        <v>1382.44</v>
      </c>
      <c r="X50" s="105">
        <v>1378.98</v>
      </c>
      <c r="Y50" s="105">
        <v>-154.21</v>
      </c>
      <c r="Z50" s="105">
        <v>-150.75</v>
      </c>
      <c r="AA50" s="105">
        <v>-3.460000000000008</v>
      </c>
      <c r="AB50" s="105">
        <v>1533.19</v>
      </c>
    </row>
    <row r="51" spans="1:28" s="107" customFormat="1" ht="142.80000000000001" customHeight="1">
      <c r="A51" s="97">
        <v>39</v>
      </c>
      <c r="B51" s="98" t="s">
        <v>128</v>
      </c>
      <c r="C51" s="99">
        <f>'[1]Annx-A (DA) '!E50</f>
        <v>1466</v>
      </c>
      <c r="D51" s="100">
        <f>'[1]Annx-A (DA) '!W50</f>
        <v>1378.9911391000003</v>
      </c>
      <c r="E51" s="101">
        <f>'[1]Annx-A (DA) '!X50</f>
        <v>340.14682200000033</v>
      </c>
      <c r="F51" s="102">
        <f>'[1]Annx-A (DA) '!V50</f>
        <v>427.15568289999987</v>
      </c>
      <c r="G51" s="103">
        <f t="shared" si="0"/>
        <v>-87.008860899999547</v>
      </c>
      <c r="H51" s="104">
        <v>50.08</v>
      </c>
      <c r="I51" s="105">
        <v>1456.66</v>
      </c>
      <c r="J51" s="105">
        <v>1415.49</v>
      </c>
      <c r="K51" s="105">
        <v>6.94</v>
      </c>
      <c r="L51" s="105">
        <v>48.11</v>
      </c>
      <c r="M51" s="105">
        <v>-41.17</v>
      </c>
      <c r="N51" s="105">
        <v>1408.55</v>
      </c>
      <c r="O51" s="98">
        <v>87</v>
      </c>
      <c r="P51" s="98" t="s">
        <v>129</v>
      </c>
      <c r="Q51" s="99">
        <f>'[1]Annx-A (DA) '!AI50</f>
        <v>1236</v>
      </c>
      <c r="R51" s="100">
        <f>'[1]Annx-A (DA) '!BC50</f>
        <v>1272.7352227160002</v>
      </c>
      <c r="S51" s="101">
        <f>'[1]Annx-A (DA) '!BD50</f>
        <v>233.248705616</v>
      </c>
      <c r="T51" s="102">
        <f>'[1]Annx-A (DA) '!BB50</f>
        <v>196.51348289999987</v>
      </c>
      <c r="U51" s="103">
        <f t="shared" si="1"/>
        <v>36.735222716000123</v>
      </c>
      <c r="V51" s="104">
        <v>50.02</v>
      </c>
      <c r="W51" s="106">
        <v>1396.79</v>
      </c>
      <c r="X51" s="105">
        <v>1402.74</v>
      </c>
      <c r="Y51" s="105">
        <v>-130.84</v>
      </c>
      <c r="Z51" s="105">
        <v>-136.79</v>
      </c>
      <c r="AA51" s="105">
        <v>5.9499999999999886</v>
      </c>
      <c r="AB51" s="105">
        <v>1533.58</v>
      </c>
    </row>
    <row r="52" spans="1:28" s="107" customFormat="1" ht="142.80000000000001" customHeight="1">
      <c r="A52" s="97">
        <v>40</v>
      </c>
      <c r="B52" s="98" t="s">
        <v>130</v>
      </c>
      <c r="C52" s="99">
        <f>'[1]Annx-A (DA) '!E51</f>
        <v>1468</v>
      </c>
      <c r="D52" s="100">
        <f>'[1]Annx-A (DA) '!W51</f>
        <v>1379.7611390999998</v>
      </c>
      <c r="E52" s="101">
        <f>'[1]Annx-A (DA) '!X51</f>
        <v>340.91682200000008</v>
      </c>
      <c r="F52" s="102">
        <f>'[1]Annx-A (DA) '!V51</f>
        <v>429.15568289999987</v>
      </c>
      <c r="G52" s="103">
        <f t="shared" si="0"/>
        <v>-88.238860899999793</v>
      </c>
      <c r="H52" s="104">
        <v>50.03</v>
      </c>
      <c r="I52" s="105">
        <v>1439.13</v>
      </c>
      <c r="J52" s="105">
        <v>1420.8500000000001</v>
      </c>
      <c r="K52" s="105">
        <v>11.18</v>
      </c>
      <c r="L52" s="105">
        <v>29.47</v>
      </c>
      <c r="M52" s="105">
        <v>-18.29</v>
      </c>
      <c r="N52" s="105">
        <v>1409.67</v>
      </c>
      <c r="O52" s="98">
        <v>88</v>
      </c>
      <c r="P52" s="98" t="s">
        <v>131</v>
      </c>
      <c r="Q52" s="99">
        <f>'[1]Annx-A (DA) '!AI51</f>
        <v>1225</v>
      </c>
      <c r="R52" s="100">
        <f>'[1]Annx-A (DA) '!BC51</f>
        <v>1267.7352227160002</v>
      </c>
      <c r="S52" s="101">
        <f>'[1]Annx-A (DA) '!BD51</f>
        <v>228.248705616</v>
      </c>
      <c r="T52" s="102">
        <f>'[1]Annx-A (DA) '!BB51</f>
        <v>185.51348289999987</v>
      </c>
      <c r="U52" s="103">
        <f t="shared" si="1"/>
        <v>42.735222716000123</v>
      </c>
      <c r="V52" s="104">
        <v>49.93</v>
      </c>
      <c r="W52" s="106">
        <v>1371.86</v>
      </c>
      <c r="X52" s="105">
        <v>1407.78</v>
      </c>
      <c r="Y52" s="105">
        <v>-125.7</v>
      </c>
      <c r="Z52" s="105">
        <v>-161.61000000000001</v>
      </c>
      <c r="AA52" s="105">
        <v>35.910000000000011</v>
      </c>
      <c r="AB52" s="105">
        <v>1533.48</v>
      </c>
    </row>
    <row r="53" spans="1:28" s="107" customFormat="1" ht="142.80000000000001" customHeight="1">
      <c r="A53" s="97">
        <v>41</v>
      </c>
      <c r="B53" s="98" t="s">
        <v>132</v>
      </c>
      <c r="C53" s="99">
        <f>'[1]Annx-A (DA) '!E52</f>
        <v>1464</v>
      </c>
      <c r="D53" s="100">
        <f>'[1]Annx-A (DA) '!W52</f>
        <v>1366.3411390999997</v>
      </c>
      <c r="E53" s="101">
        <f>'[1]Annx-A (DA) '!X52</f>
        <v>332.49682200000001</v>
      </c>
      <c r="F53" s="102">
        <f>'[1]Annx-A (DA) '!V52</f>
        <v>430.15568289999987</v>
      </c>
      <c r="G53" s="103">
        <f t="shared" si="0"/>
        <v>-97.658860899999866</v>
      </c>
      <c r="H53" s="104">
        <v>50.06</v>
      </c>
      <c r="I53" s="105">
        <v>1435.79</v>
      </c>
      <c r="J53" s="105">
        <v>1410.96</v>
      </c>
      <c r="K53" s="105">
        <v>0.41</v>
      </c>
      <c r="L53" s="105">
        <v>25.24</v>
      </c>
      <c r="M53" s="105">
        <v>-24.83</v>
      </c>
      <c r="N53" s="105">
        <v>1410.55</v>
      </c>
      <c r="O53" s="98">
        <v>89</v>
      </c>
      <c r="P53" s="98" t="s">
        <v>133</v>
      </c>
      <c r="Q53" s="99">
        <f>'[1]Annx-A (DA) '!AI52</f>
        <v>1210</v>
      </c>
      <c r="R53" s="100">
        <f>'[1]Annx-A (DA) '!BC52</f>
        <v>1186.7488857159999</v>
      </c>
      <c r="S53" s="101">
        <f>'[1]Annx-A (DA) '!BD52</f>
        <v>148.75016861600017</v>
      </c>
      <c r="T53" s="102">
        <f>'[1]Annx-A (DA) '!BB52</f>
        <v>172.00128289999998</v>
      </c>
      <c r="U53" s="103">
        <f t="shared" si="1"/>
        <v>-23.251114283999812</v>
      </c>
      <c r="V53" s="104">
        <v>49.91</v>
      </c>
      <c r="W53" s="106">
        <v>1355.04</v>
      </c>
      <c r="X53" s="105">
        <v>1359.9299999999998</v>
      </c>
      <c r="Y53" s="105">
        <v>-172.13</v>
      </c>
      <c r="Z53" s="105">
        <v>-177.02</v>
      </c>
      <c r="AA53" s="105">
        <v>4.8900000000000148</v>
      </c>
      <c r="AB53" s="105">
        <v>1532.06</v>
      </c>
    </row>
    <row r="54" spans="1:28" s="107" customFormat="1" ht="142.80000000000001" customHeight="1">
      <c r="A54" s="97">
        <v>42</v>
      </c>
      <c r="B54" s="98" t="s">
        <v>134</v>
      </c>
      <c r="C54" s="99">
        <f>'[1]Annx-A (DA) '!E53</f>
        <v>1456</v>
      </c>
      <c r="D54" s="100">
        <f>'[1]Annx-A (DA) '!W53</f>
        <v>1368.9088241000002</v>
      </c>
      <c r="E54" s="101">
        <f>'[1]Annx-A (DA) '!X53</f>
        <v>335.06450700000022</v>
      </c>
      <c r="F54" s="102">
        <f>'[1]Annx-A (DA) '!V53</f>
        <v>422.15568289999987</v>
      </c>
      <c r="G54" s="103">
        <f t="shared" si="0"/>
        <v>-87.091175899999655</v>
      </c>
      <c r="H54" s="104">
        <v>50.07</v>
      </c>
      <c r="I54" s="105">
        <v>1414.48</v>
      </c>
      <c r="J54" s="105">
        <v>1375.19</v>
      </c>
      <c r="K54" s="105">
        <v>-32.56</v>
      </c>
      <c r="L54" s="105">
        <v>6.72</v>
      </c>
      <c r="M54" s="105">
        <v>-39.28</v>
      </c>
      <c r="N54" s="105">
        <v>1407.75</v>
      </c>
      <c r="O54" s="98">
        <v>90</v>
      </c>
      <c r="P54" s="98" t="s">
        <v>135</v>
      </c>
      <c r="Q54" s="99">
        <f>'[1]Annx-A (DA) '!AI53</f>
        <v>1213</v>
      </c>
      <c r="R54" s="100">
        <f>'[1]Annx-A (DA) '!BC53</f>
        <v>1186.6045587159999</v>
      </c>
      <c r="S54" s="101">
        <f>'[1]Annx-A (DA) '!BD53</f>
        <v>148.60584161599996</v>
      </c>
      <c r="T54" s="102">
        <f>'[1]Annx-A (DA) '!BB53</f>
        <v>175.00128289999998</v>
      </c>
      <c r="U54" s="103">
        <f t="shared" si="1"/>
        <v>-26.395441284000015</v>
      </c>
      <c r="V54" s="104">
        <v>49.92</v>
      </c>
      <c r="W54" s="106">
        <v>1346.25</v>
      </c>
      <c r="X54" s="105">
        <v>1354.06</v>
      </c>
      <c r="Y54" s="105">
        <v>-177.67</v>
      </c>
      <c r="Z54" s="105">
        <v>-185.48</v>
      </c>
      <c r="AA54" s="105">
        <v>7.8100000000000023</v>
      </c>
      <c r="AB54" s="105">
        <v>1531.73</v>
      </c>
    </row>
    <row r="55" spans="1:28" s="107" customFormat="1" ht="142.80000000000001" customHeight="1">
      <c r="A55" s="97">
        <v>43</v>
      </c>
      <c r="B55" s="98" t="s">
        <v>136</v>
      </c>
      <c r="C55" s="99">
        <f>'[1]Annx-A (DA) '!E54</f>
        <v>1442</v>
      </c>
      <c r="D55" s="100">
        <f>'[1]Annx-A (DA) '!W54</f>
        <v>1366.9787357160001</v>
      </c>
      <c r="E55" s="101">
        <f>'[1]Annx-A (DA) '!X54</f>
        <v>333.13441861600035</v>
      </c>
      <c r="F55" s="102">
        <f>'[1]Annx-A (DA) '!V54</f>
        <v>408.15568289999987</v>
      </c>
      <c r="G55" s="103">
        <f t="shared" si="0"/>
        <v>-75.021264283999528</v>
      </c>
      <c r="H55" s="104">
        <v>50.07</v>
      </c>
      <c r="I55" s="105">
        <v>1433.56</v>
      </c>
      <c r="J55" s="105">
        <v>1397.9299999999998</v>
      </c>
      <c r="K55" s="105">
        <v>-0.64</v>
      </c>
      <c r="L55" s="105">
        <v>34.99</v>
      </c>
      <c r="M55" s="105">
        <v>-35.630000000000003</v>
      </c>
      <c r="N55" s="105">
        <v>1398.57</v>
      </c>
      <c r="O55" s="98">
        <v>91</v>
      </c>
      <c r="P55" s="98" t="s">
        <v>137</v>
      </c>
      <c r="Q55" s="99">
        <f>'[1]Annx-A (DA) '!AI54</f>
        <v>1201</v>
      </c>
      <c r="R55" s="100">
        <f>'[1]Annx-A (DA) '!BC54</f>
        <v>1187.2336637159995</v>
      </c>
      <c r="S55" s="101">
        <f>'[1]Annx-A (DA) '!BD54</f>
        <v>149.23494661599972</v>
      </c>
      <c r="T55" s="102">
        <f>'[1]Annx-A (DA) '!BB54</f>
        <v>163.00128289999998</v>
      </c>
      <c r="U55" s="103">
        <f t="shared" si="1"/>
        <v>-13.766336284000261</v>
      </c>
      <c r="V55" s="104">
        <v>49.91</v>
      </c>
      <c r="W55" s="106">
        <v>1329.93</v>
      </c>
      <c r="X55" s="105">
        <v>1292.79</v>
      </c>
      <c r="Y55" s="105">
        <v>-228.02</v>
      </c>
      <c r="Z55" s="105">
        <v>-190.89</v>
      </c>
      <c r="AA55" s="105">
        <v>-37.130000000000024</v>
      </c>
      <c r="AB55" s="105">
        <v>1520.81</v>
      </c>
    </row>
    <row r="56" spans="1:28" s="107" customFormat="1" ht="142.80000000000001" customHeight="1">
      <c r="A56" s="97">
        <v>44</v>
      </c>
      <c r="B56" s="98" t="s">
        <v>138</v>
      </c>
      <c r="C56" s="99">
        <f>'[1]Annx-A (DA) '!E55</f>
        <v>1452</v>
      </c>
      <c r="D56" s="100">
        <f>'[1]Annx-A (DA) '!W55</f>
        <v>1367.2484837159998</v>
      </c>
      <c r="E56" s="101">
        <f>'[1]Annx-A (DA) '!X55</f>
        <v>333.40416661600005</v>
      </c>
      <c r="F56" s="102">
        <f>'[1]Annx-A (DA) '!V55</f>
        <v>418.15568289999987</v>
      </c>
      <c r="G56" s="103">
        <f t="shared" si="0"/>
        <v>-84.75151628399982</v>
      </c>
      <c r="H56" s="104">
        <v>50.02</v>
      </c>
      <c r="I56" s="105">
        <v>1427.12</v>
      </c>
      <c r="J56" s="105">
        <v>1403.96</v>
      </c>
      <c r="K56" s="105">
        <v>0.38</v>
      </c>
      <c r="L56" s="105">
        <v>23.54</v>
      </c>
      <c r="M56" s="105">
        <v>-23.16</v>
      </c>
      <c r="N56" s="105">
        <v>1403.58</v>
      </c>
      <c r="O56" s="98">
        <v>92</v>
      </c>
      <c r="P56" s="98" t="s">
        <v>139</v>
      </c>
      <c r="Q56" s="99">
        <f>'[1]Annx-A (DA) '!AI55</f>
        <v>1184</v>
      </c>
      <c r="R56" s="100">
        <f>'[1]Annx-A (DA) '!BC55</f>
        <v>1186.1159787159997</v>
      </c>
      <c r="S56" s="101">
        <f>'[1]Annx-A (DA) '!BD55</f>
        <v>148.11726161600001</v>
      </c>
      <c r="T56" s="102">
        <f>'[1]Annx-A (DA) '!BB55</f>
        <v>146.00128289999998</v>
      </c>
      <c r="U56" s="103">
        <f t="shared" si="1"/>
        <v>2.1159787160000292</v>
      </c>
      <c r="V56" s="104">
        <v>49.91</v>
      </c>
      <c r="W56" s="106">
        <v>1303.71</v>
      </c>
      <c r="X56" s="105">
        <v>1297.73</v>
      </c>
      <c r="Y56" s="105">
        <v>-226.95</v>
      </c>
      <c r="Z56" s="105">
        <v>-220.98</v>
      </c>
      <c r="AA56" s="105">
        <v>-5.9699999999999989</v>
      </c>
      <c r="AB56" s="105">
        <v>1524.68</v>
      </c>
    </row>
    <row r="57" spans="1:28" s="107" customFormat="1" ht="142.80000000000001" customHeight="1">
      <c r="A57" s="97">
        <v>45</v>
      </c>
      <c r="B57" s="98" t="s">
        <v>140</v>
      </c>
      <c r="C57" s="99">
        <f>'[1]Annx-A (DA) '!E56</f>
        <v>1463</v>
      </c>
      <c r="D57" s="100">
        <f>'[1]Annx-A (DA) '!W56</f>
        <v>1367.8684837160001</v>
      </c>
      <c r="E57" s="101">
        <f>'[1]Annx-A (DA) '!X56</f>
        <v>334.02416661600017</v>
      </c>
      <c r="F57" s="102">
        <f>'[1]Annx-A (DA) '!V56</f>
        <v>429.15568289999987</v>
      </c>
      <c r="G57" s="103">
        <f t="shared" si="0"/>
        <v>-95.131516283999701</v>
      </c>
      <c r="H57" s="104">
        <v>50.01</v>
      </c>
      <c r="I57" s="105">
        <v>1446.01</v>
      </c>
      <c r="J57" s="105">
        <v>1408.46</v>
      </c>
      <c r="K57" s="105">
        <v>8.7200000000000006</v>
      </c>
      <c r="L57" s="105">
        <v>46.26</v>
      </c>
      <c r="M57" s="105">
        <v>-37.54</v>
      </c>
      <c r="N57" s="105">
        <v>1399.74</v>
      </c>
      <c r="O57" s="98">
        <v>93</v>
      </c>
      <c r="P57" s="98" t="s">
        <v>141</v>
      </c>
      <c r="Q57" s="99">
        <f>'[1]Annx-A (DA) '!AI56</f>
        <v>1172</v>
      </c>
      <c r="R57" s="100">
        <f>'[1]Annx-A (DA) '!BC56</f>
        <v>1186.1906207159998</v>
      </c>
      <c r="S57" s="101">
        <f>'[1]Annx-A (DA) '!BD56</f>
        <v>148.19190361600005</v>
      </c>
      <c r="T57" s="102">
        <f>'[1]Annx-A (DA) '!BB56</f>
        <v>134.00128289999998</v>
      </c>
      <c r="U57" s="103">
        <f t="shared" si="1"/>
        <v>14.190620716000069</v>
      </c>
      <c r="V57" s="104">
        <v>49.98</v>
      </c>
      <c r="W57" s="106">
        <v>1280.8499999999999</v>
      </c>
      <c r="X57" s="105">
        <v>1281.6300000000001</v>
      </c>
      <c r="Y57" s="105">
        <v>-242.64</v>
      </c>
      <c r="Z57" s="105">
        <v>-243.42</v>
      </c>
      <c r="AA57" s="105">
        <v>0.78000000000000114</v>
      </c>
      <c r="AB57" s="105">
        <v>1524.27</v>
      </c>
    </row>
    <row r="58" spans="1:28" s="107" customFormat="1" ht="142.80000000000001" customHeight="1">
      <c r="A58" s="97">
        <v>46</v>
      </c>
      <c r="B58" s="98" t="s">
        <v>142</v>
      </c>
      <c r="C58" s="99">
        <f>'[1]Annx-A (DA) '!E57</f>
        <v>1466</v>
      </c>
      <c r="D58" s="100">
        <f>'[1]Annx-A (DA) '!W57</f>
        <v>1368.6884837159998</v>
      </c>
      <c r="E58" s="101">
        <f>'[1]Annx-A (DA) '!X57</f>
        <v>334.84416661600011</v>
      </c>
      <c r="F58" s="102">
        <f>'[1]Annx-A (DA) '!V57</f>
        <v>432.15568289999987</v>
      </c>
      <c r="G58" s="103">
        <f t="shared" si="0"/>
        <v>-97.311516283999765</v>
      </c>
      <c r="H58" s="104">
        <v>49.95</v>
      </c>
      <c r="I58" s="105">
        <v>1428.03</v>
      </c>
      <c r="J58" s="105">
        <v>1412.95</v>
      </c>
      <c r="K58" s="105">
        <v>9.48</v>
      </c>
      <c r="L58" s="105">
        <v>24.55</v>
      </c>
      <c r="M58" s="105">
        <v>-15.07</v>
      </c>
      <c r="N58" s="105">
        <v>1403.47</v>
      </c>
      <c r="O58" s="98">
        <v>94</v>
      </c>
      <c r="P58" s="98" t="s">
        <v>143</v>
      </c>
      <c r="Q58" s="99">
        <f>'[1]Annx-A (DA) '!AI57</f>
        <v>1147</v>
      </c>
      <c r="R58" s="100">
        <f>'[1]Annx-A (DA) '!BC57</f>
        <v>1186.1906207159998</v>
      </c>
      <c r="S58" s="101">
        <f>'[1]Annx-A (DA) '!BD57</f>
        <v>148.19190361600005</v>
      </c>
      <c r="T58" s="102">
        <f>'[1]Annx-A (DA) '!BB57</f>
        <v>109.00128289999998</v>
      </c>
      <c r="U58" s="103">
        <f t="shared" si="1"/>
        <v>39.190620716000069</v>
      </c>
      <c r="V58" s="104">
        <v>50.03</v>
      </c>
      <c r="W58" s="106">
        <v>1259.4000000000001</v>
      </c>
      <c r="X58" s="105">
        <v>1279.95</v>
      </c>
      <c r="Y58" s="105">
        <v>-243</v>
      </c>
      <c r="Z58" s="105">
        <v>-263.54000000000002</v>
      </c>
      <c r="AA58" s="105">
        <v>20.54000000000002</v>
      </c>
      <c r="AB58" s="105">
        <v>1522.95</v>
      </c>
    </row>
    <row r="59" spans="1:28" s="107" customFormat="1" ht="142.80000000000001" customHeight="1">
      <c r="A59" s="97">
        <v>47</v>
      </c>
      <c r="B59" s="98" t="s">
        <v>144</v>
      </c>
      <c r="C59" s="99">
        <f>'[1]Annx-A (DA) '!E58</f>
        <v>1457</v>
      </c>
      <c r="D59" s="100">
        <f>'[1]Annx-A (DA) '!W58</f>
        <v>1368.5584837160002</v>
      </c>
      <c r="E59" s="101">
        <f>'[1]Annx-A (DA) '!X58</f>
        <v>334.71416661600023</v>
      </c>
      <c r="F59" s="102">
        <f>'[1]Annx-A (DA) '!V58</f>
        <v>423.15568289999987</v>
      </c>
      <c r="G59" s="103">
        <f t="shared" si="0"/>
        <v>-88.441516283999647</v>
      </c>
      <c r="H59" s="104">
        <v>49.99</v>
      </c>
      <c r="I59" s="105">
        <v>1450.04</v>
      </c>
      <c r="J59" s="105">
        <v>1453.04</v>
      </c>
      <c r="K59" s="105">
        <v>9.81</v>
      </c>
      <c r="L59" s="105">
        <v>6.81</v>
      </c>
      <c r="M59" s="105">
        <v>3.0000000000000009</v>
      </c>
      <c r="N59" s="105">
        <v>1443.23</v>
      </c>
      <c r="O59" s="98">
        <v>95</v>
      </c>
      <c r="P59" s="98" t="s">
        <v>145</v>
      </c>
      <c r="Q59" s="99">
        <f>'[1]Annx-A (DA) '!AI58</f>
        <v>1137</v>
      </c>
      <c r="R59" s="100">
        <f>'[1]Annx-A (DA) '!BC58</f>
        <v>1165.4675327160001</v>
      </c>
      <c r="S59" s="101">
        <f>'[1]Annx-A (DA) '!BD58</f>
        <v>127.4688156160002</v>
      </c>
      <c r="T59" s="102">
        <f>'[1]Annx-A (DA) '!BB58</f>
        <v>99.001282899999978</v>
      </c>
      <c r="U59" s="103">
        <f t="shared" si="1"/>
        <v>28.467532716000221</v>
      </c>
      <c r="V59" s="104">
        <v>49.97</v>
      </c>
      <c r="W59" s="106">
        <v>1244.25</v>
      </c>
      <c r="X59" s="105">
        <v>1257.25</v>
      </c>
      <c r="Y59" s="105">
        <v>-264.81</v>
      </c>
      <c r="Z59" s="105">
        <v>-277.82</v>
      </c>
      <c r="AA59" s="105">
        <v>13.009999999999991</v>
      </c>
      <c r="AB59" s="105">
        <v>1522.06</v>
      </c>
    </row>
    <row r="60" spans="1:28" s="107" customFormat="1" ht="142.80000000000001" customHeight="1">
      <c r="A60" s="97">
        <v>48</v>
      </c>
      <c r="B60" s="98" t="s">
        <v>146</v>
      </c>
      <c r="C60" s="99">
        <f>'[1]Annx-A (DA) '!E59</f>
        <v>1460</v>
      </c>
      <c r="D60" s="100">
        <f>'[1]Annx-A (DA) '!W59</f>
        <v>1368.7884837159997</v>
      </c>
      <c r="E60" s="101">
        <f>'[1]Annx-A (DA) '!X59</f>
        <v>334.94416661600002</v>
      </c>
      <c r="F60" s="102">
        <f>'[1]Annx-A (DA) '!V59</f>
        <v>426.15568289999987</v>
      </c>
      <c r="G60" s="103">
        <f t="shared" si="0"/>
        <v>-91.211516283999856</v>
      </c>
      <c r="H60" s="104">
        <v>50.04</v>
      </c>
      <c r="I60" s="105">
        <v>1450.53</v>
      </c>
      <c r="J60" s="105">
        <v>1456.71</v>
      </c>
      <c r="K60" s="105">
        <v>0.65</v>
      </c>
      <c r="L60" s="105">
        <v>-5.53</v>
      </c>
      <c r="M60" s="105">
        <v>6.1800000000000006</v>
      </c>
      <c r="N60" s="105">
        <v>1456.06</v>
      </c>
      <c r="O60" s="98">
        <v>96</v>
      </c>
      <c r="P60" s="98" t="s">
        <v>147</v>
      </c>
      <c r="Q60" s="99">
        <f>'[1]Annx-A (DA) '!AI59</f>
        <v>1143</v>
      </c>
      <c r="R60" s="100">
        <f>'[1]Annx-A (DA) '!BC59</f>
        <v>1158.2251887159998</v>
      </c>
      <c r="S60" s="101">
        <f>'[1]Annx-A (DA) '!BD59</f>
        <v>123.22647161599997</v>
      </c>
      <c r="T60" s="102">
        <f>'[1]Annx-A (DA) '!BB59</f>
        <v>108.00128289999998</v>
      </c>
      <c r="U60" s="103">
        <f t="shared" si="1"/>
        <v>15.225188715999991</v>
      </c>
      <c r="V60" s="104">
        <v>50.04</v>
      </c>
      <c r="W60" s="106">
        <v>1240.52</v>
      </c>
      <c r="X60" s="105">
        <v>1248.71</v>
      </c>
      <c r="Y60" s="105">
        <v>-272.52</v>
      </c>
      <c r="Z60" s="105">
        <v>-282.8</v>
      </c>
      <c r="AA60" s="105">
        <v>10.28000000000003</v>
      </c>
      <c r="AB60" s="105">
        <v>1521.23</v>
      </c>
    </row>
    <row r="61" spans="1:28" s="107" customFormat="1" ht="142.80000000000001" customHeight="1">
      <c r="A61" s="10"/>
      <c r="B61" s="108"/>
      <c r="C61" s="109"/>
      <c r="D61" s="110"/>
      <c r="E61" s="111"/>
      <c r="F61" s="112"/>
      <c r="G61" s="113"/>
      <c r="H61" s="114"/>
      <c r="I61" s="115"/>
      <c r="J61" s="115"/>
      <c r="K61" s="115"/>
      <c r="L61" s="115"/>
      <c r="M61" s="115"/>
      <c r="N61" s="115"/>
      <c r="O61" s="116" t="s">
        <v>148</v>
      </c>
      <c r="P61" s="117"/>
      <c r="Q61" s="99">
        <f>AVERAGE((C13:C60),(Q13:Q60))</f>
        <v>1258.3645833333333</v>
      </c>
      <c r="R61" s="99">
        <f t="shared" ref="R61:AB61" si="2">AVERAGE((D13:D60),(R13:R60))</f>
        <v>1279.6255666340007</v>
      </c>
      <c r="S61" s="99">
        <f t="shared" si="2"/>
        <v>248.23643286733338</v>
      </c>
      <c r="T61" s="99">
        <f t="shared" si="2"/>
        <v>226.97544956666692</v>
      </c>
      <c r="U61" s="99">
        <f t="shared" si="2"/>
        <v>21.260983300666876</v>
      </c>
      <c r="V61" s="99">
        <f t="shared" si="2"/>
        <v>49.998854166666668</v>
      </c>
      <c r="W61" s="99">
        <f t="shared" si="2"/>
        <v>1312.9974999999999</v>
      </c>
      <c r="X61" s="99">
        <f t="shared" si="2"/>
        <v>1297.2376041666669</v>
      </c>
      <c r="Y61" s="99">
        <f t="shared" si="2"/>
        <v>-172.81677083333338</v>
      </c>
      <c r="Z61" s="99">
        <f t="shared" si="2"/>
        <v>-157.07822916666672</v>
      </c>
      <c r="AA61" s="99">
        <f t="shared" si="2"/>
        <v>-15.738541666666677</v>
      </c>
      <c r="AB61" s="99">
        <f t="shared" si="2"/>
        <v>1470.0543749999997</v>
      </c>
    </row>
    <row r="62" spans="1:28" s="107" customFormat="1" ht="154.80000000000001" customHeight="1">
      <c r="A62" s="118"/>
      <c r="B62" s="118"/>
      <c r="C62" s="118"/>
      <c r="D62" s="118"/>
      <c r="E62" s="118"/>
      <c r="F62" s="118"/>
      <c r="G62" s="118"/>
      <c r="H62" s="10"/>
      <c r="I62" s="10"/>
      <c r="J62" s="10"/>
      <c r="K62" s="10"/>
      <c r="L62" s="10"/>
      <c r="M62" s="10"/>
      <c r="N62" s="10"/>
      <c r="O62" s="119" t="s">
        <v>149</v>
      </c>
      <c r="P62" s="119"/>
      <c r="Q62" s="99">
        <f>ROUND(SUM((C13:C60),(Q13:Q60))/4,0)</f>
        <v>30201</v>
      </c>
      <c r="R62" s="100">
        <f>ROUND(SUM((D13:D60),(R13:R60))/4,0)</f>
        <v>30711</v>
      </c>
      <c r="S62" s="101">
        <f>ROUND(SUM((E13:E60),(S13:S60))/4,0)</f>
        <v>5958</v>
      </c>
      <c r="T62" s="102">
        <f>ROUND(SUM((F13:F60),(T13:T60))/4,0)</f>
        <v>5447</v>
      </c>
      <c r="U62" s="102">
        <f>ROUND(SUM((G13:G60),(U13:U60))/4,0)</f>
        <v>510</v>
      </c>
      <c r="V62" s="120" t="s">
        <v>150</v>
      </c>
      <c r="W62" s="102">
        <f t="shared" ref="W62:AB62" si="3">ROUND(SUM((I13:I60),(W13:W60))/4,0)</f>
        <v>31512</v>
      </c>
      <c r="X62" s="102">
        <f t="shared" si="3"/>
        <v>31134</v>
      </c>
      <c r="Y62" s="102">
        <f t="shared" si="3"/>
        <v>-4148</v>
      </c>
      <c r="Z62" s="102">
        <f t="shared" si="3"/>
        <v>-3770</v>
      </c>
      <c r="AA62" s="102">
        <f t="shared" si="3"/>
        <v>-378</v>
      </c>
      <c r="AB62" s="102">
        <f t="shared" si="3"/>
        <v>35281</v>
      </c>
    </row>
    <row r="63" spans="1:28" ht="379.8" customHeight="1">
      <c r="A63" s="121" t="s">
        <v>151</v>
      </c>
      <c r="B63" s="122"/>
      <c r="C63" s="123">
        <f ca="1">NOW()</f>
        <v>44393.360531712962</v>
      </c>
      <c r="D63" s="123"/>
      <c r="E63" s="122"/>
      <c r="F63" s="122"/>
      <c r="G63" s="122"/>
      <c r="H63" s="124"/>
      <c r="I63" s="124"/>
      <c r="J63" s="124"/>
      <c r="K63" s="124"/>
      <c r="L63" s="124"/>
      <c r="M63" s="124"/>
      <c r="N63" s="124"/>
      <c r="O63" s="122"/>
      <c r="P63" s="125"/>
      <c r="Q63" s="126"/>
      <c r="R63" s="126"/>
      <c r="S63" s="126"/>
      <c r="T63" s="126"/>
      <c r="U63" s="126"/>
      <c r="V63" s="126"/>
      <c r="W63" s="126"/>
      <c r="X63" s="126"/>
      <c r="Y63" s="126"/>
      <c r="Z63" s="127" t="s">
        <v>152</v>
      </c>
      <c r="AA63" s="127"/>
      <c r="AB63" s="128"/>
    </row>
    <row r="64" spans="1:28" ht="59.4" customHeight="1">
      <c r="A64" s="122"/>
      <c r="B64" s="122"/>
      <c r="C64" s="122"/>
      <c r="D64" s="122"/>
      <c r="E64" s="122"/>
      <c r="F64" s="122"/>
      <c r="G64" s="122"/>
      <c r="H64" s="124"/>
      <c r="I64" s="124"/>
      <c r="J64" s="124"/>
      <c r="K64" s="124"/>
      <c r="L64" s="124"/>
      <c r="M64" s="124"/>
      <c r="N64" s="124"/>
      <c r="O64" s="122"/>
      <c r="P64" s="125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</row>
    <row r="65" spans="1:28" ht="59.4" customHeight="1">
      <c r="A65" s="122"/>
      <c r="B65" s="122"/>
      <c r="C65" s="122"/>
      <c r="D65" s="122"/>
      <c r="E65" s="122"/>
      <c r="F65" s="122"/>
      <c r="G65" s="122"/>
      <c r="H65" s="124"/>
      <c r="I65" s="124"/>
      <c r="J65" s="124"/>
      <c r="K65" s="124"/>
      <c r="L65" s="124"/>
      <c r="M65" s="124"/>
      <c r="N65" s="124"/>
      <c r="O65" s="122"/>
      <c r="P65" s="125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</row>
    <row r="66" spans="1:28" ht="59.4" customHeight="1">
      <c r="A66" s="122"/>
      <c r="B66" s="122"/>
      <c r="C66" s="122"/>
      <c r="D66" s="122"/>
      <c r="E66" s="122"/>
      <c r="F66" s="122"/>
      <c r="G66" s="122"/>
      <c r="H66" s="124"/>
      <c r="I66" s="124"/>
      <c r="J66" s="124"/>
      <c r="K66" s="124"/>
      <c r="L66" s="124"/>
      <c r="M66" s="124"/>
      <c r="N66" s="124"/>
      <c r="O66" s="122"/>
      <c r="P66" s="125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</row>
    <row r="67" spans="1:28" ht="59.4" customHeight="1">
      <c r="A67" s="122"/>
      <c r="B67" s="122"/>
      <c r="C67" s="122"/>
      <c r="D67" s="122"/>
      <c r="E67" s="122"/>
      <c r="F67" s="122"/>
      <c r="G67" s="122"/>
      <c r="H67" s="124"/>
      <c r="I67" s="124"/>
      <c r="J67" s="124"/>
      <c r="K67" s="124"/>
      <c r="L67" s="124"/>
      <c r="M67" s="124"/>
      <c r="N67" s="124"/>
      <c r="O67" s="122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</row>
    <row r="68" spans="1:28" ht="59.4" customHeight="1">
      <c r="A68" s="122"/>
      <c r="B68" s="122"/>
      <c r="C68" s="122"/>
      <c r="D68" s="122"/>
      <c r="E68" s="122"/>
      <c r="F68" s="122"/>
      <c r="G68" s="122"/>
      <c r="H68" s="124"/>
      <c r="I68" s="124"/>
      <c r="J68" s="124"/>
      <c r="K68" s="124"/>
      <c r="L68" s="124"/>
      <c r="M68" s="124"/>
      <c r="N68" s="124"/>
      <c r="O68" s="122"/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</row>
    <row r="69" spans="1:28" ht="59.4" customHeight="1">
      <c r="A69" s="122"/>
      <c r="B69" s="122"/>
      <c r="C69" s="122"/>
      <c r="D69" s="122"/>
      <c r="E69" s="122"/>
      <c r="F69" s="122"/>
      <c r="G69" s="122"/>
      <c r="H69" s="124"/>
      <c r="I69" s="124"/>
      <c r="J69" s="124"/>
      <c r="K69" s="124"/>
      <c r="L69" s="124"/>
      <c r="M69" s="124"/>
      <c r="N69" s="124"/>
      <c r="O69" s="122"/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</row>
    <row r="70" spans="1:28" ht="59.4" customHeight="1">
      <c r="A70" s="122"/>
      <c r="B70" s="122"/>
      <c r="C70" s="122"/>
      <c r="D70" s="122"/>
      <c r="E70" s="122"/>
      <c r="F70" s="122"/>
      <c r="G70" s="122"/>
      <c r="H70" s="124"/>
      <c r="I70" s="124"/>
      <c r="J70" s="124"/>
      <c r="K70" s="124"/>
      <c r="L70" s="124"/>
      <c r="M70" s="124"/>
      <c r="N70" s="124"/>
      <c r="O70" s="122"/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</row>
    <row r="71" spans="1:28" ht="59.4" customHeight="1">
      <c r="A71" s="122"/>
      <c r="B71" s="122"/>
      <c r="C71" s="122"/>
      <c r="D71" s="122"/>
      <c r="E71" s="122"/>
      <c r="F71" s="122"/>
      <c r="G71" s="122"/>
      <c r="H71" s="124"/>
      <c r="I71" s="124"/>
      <c r="J71" s="124"/>
      <c r="K71" s="124"/>
      <c r="L71" s="124"/>
      <c r="M71" s="124"/>
      <c r="N71" s="124"/>
      <c r="O71" s="122"/>
      <c r="P71" s="125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</row>
    <row r="72" spans="1:28" ht="59.4" customHeight="1">
      <c r="A72" s="122"/>
      <c r="B72" s="122"/>
      <c r="C72" s="122"/>
      <c r="D72" s="122"/>
      <c r="E72" s="122"/>
      <c r="F72" s="122"/>
      <c r="G72" s="122"/>
      <c r="H72" s="124"/>
      <c r="I72" s="124"/>
      <c r="J72" s="124"/>
      <c r="K72" s="124"/>
      <c r="L72" s="124"/>
      <c r="M72" s="124"/>
      <c r="N72" s="124"/>
      <c r="O72" s="122"/>
      <c r="P72" s="125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</row>
    <row r="73" spans="1:28" ht="59.4" customHeight="1">
      <c r="A73" s="122"/>
      <c r="B73" s="122"/>
      <c r="C73" s="122"/>
      <c r="D73" s="122"/>
      <c r="E73" s="122"/>
      <c r="F73" s="122"/>
      <c r="G73" s="122"/>
      <c r="H73" s="124"/>
      <c r="I73" s="124"/>
      <c r="J73" s="124"/>
      <c r="K73" s="124"/>
      <c r="L73" s="124"/>
      <c r="M73" s="124"/>
      <c r="N73" s="124"/>
      <c r="O73" s="122"/>
      <c r="P73" s="12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</row>
    <row r="74" spans="1:28" ht="59.4" customHeight="1">
      <c r="A74" s="122"/>
      <c r="B74" s="122"/>
      <c r="C74" s="122"/>
      <c r="D74" s="122"/>
      <c r="E74" s="122"/>
      <c r="F74" s="122"/>
      <c r="G74" s="122"/>
      <c r="H74" s="124"/>
      <c r="I74" s="124"/>
      <c r="J74" s="124"/>
      <c r="K74" s="124"/>
      <c r="L74" s="124"/>
      <c r="M74" s="124"/>
      <c r="N74" s="124"/>
      <c r="O74" s="122"/>
      <c r="P74" s="12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</row>
    <row r="75" spans="1:28" ht="59.4" customHeight="1">
      <c r="A75" s="122"/>
      <c r="B75" s="122"/>
      <c r="C75" s="122"/>
      <c r="D75" s="122"/>
      <c r="E75" s="122"/>
      <c r="F75" s="122"/>
      <c r="G75" s="122"/>
      <c r="H75" s="124"/>
      <c r="I75" s="124"/>
      <c r="J75" s="124"/>
      <c r="K75" s="124"/>
      <c r="L75" s="124"/>
      <c r="M75" s="124"/>
      <c r="N75" s="124"/>
      <c r="O75" s="122"/>
      <c r="P75" s="12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</row>
    <row r="76" spans="1:28" ht="59.4" customHeight="1">
      <c r="A76" s="122"/>
      <c r="B76" s="122"/>
      <c r="C76" s="122"/>
      <c r="D76" s="122"/>
      <c r="E76" s="122"/>
      <c r="F76" s="122"/>
      <c r="G76" s="122"/>
      <c r="H76" s="124"/>
      <c r="I76" s="124"/>
      <c r="J76" s="124"/>
      <c r="K76" s="124"/>
      <c r="L76" s="124"/>
      <c r="M76" s="124"/>
      <c r="N76" s="124"/>
      <c r="O76" s="122"/>
      <c r="P76" s="125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</row>
    <row r="77" spans="1:28" ht="59.4" customHeight="1">
      <c r="A77" s="122"/>
      <c r="B77" s="122"/>
      <c r="C77" s="122"/>
      <c r="D77" s="122"/>
      <c r="E77" s="122"/>
      <c r="F77" s="122"/>
      <c r="G77" s="122"/>
      <c r="H77" s="124"/>
      <c r="I77" s="124"/>
      <c r="J77" s="124"/>
      <c r="K77" s="124"/>
      <c r="L77" s="124"/>
      <c r="M77" s="124"/>
      <c r="N77" s="124"/>
      <c r="O77" s="122"/>
      <c r="P77" s="125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</row>
    <row r="78" spans="1:28" ht="59.4" customHeight="1">
      <c r="A78" s="122"/>
      <c r="B78" s="122"/>
      <c r="C78" s="122"/>
      <c r="D78" s="122"/>
      <c r="E78" s="122"/>
      <c r="F78" s="122"/>
      <c r="G78" s="122"/>
      <c r="H78" s="124"/>
      <c r="I78" s="124"/>
      <c r="J78" s="124"/>
      <c r="K78" s="124"/>
      <c r="L78" s="124"/>
      <c r="M78" s="124"/>
      <c r="N78" s="124"/>
      <c r="O78" s="122"/>
      <c r="P78" s="125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</row>
    <row r="79" spans="1:28" ht="59.4" customHeight="1">
      <c r="A79" s="122"/>
      <c r="B79" s="122"/>
      <c r="C79" s="122"/>
      <c r="D79" s="122"/>
      <c r="E79" s="122"/>
      <c r="F79" s="122"/>
      <c r="G79" s="122"/>
      <c r="H79" s="124"/>
      <c r="I79" s="124"/>
      <c r="J79" s="124"/>
      <c r="K79" s="124"/>
      <c r="L79" s="124"/>
      <c r="M79" s="124"/>
      <c r="N79" s="124"/>
      <c r="O79" s="122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</row>
    <row r="80" spans="1:28" ht="59.4" customHeight="1">
      <c r="A80" s="122"/>
      <c r="B80" s="122"/>
      <c r="C80" s="122"/>
      <c r="D80" s="122"/>
      <c r="E80" s="122"/>
      <c r="F80" s="122"/>
      <c r="G80" s="122"/>
      <c r="H80" s="124"/>
      <c r="I80" s="124"/>
      <c r="J80" s="124"/>
      <c r="K80" s="124"/>
      <c r="L80" s="124"/>
      <c r="M80" s="124"/>
      <c r="N80" s="124"/>
      <c r="O80" s="122"/>
      <c r="P80" s="125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</row>
    <row r="81" spans="1:28" ht="59.4" customHeight="1">
      <c r="A81" s="122"/>
      <c r="B81" s="122"/>
      <c r="C81" s="122"/>
      <c r="D81" s="122"/>
      <c r="E81" s="122"/>
      <c r="F81" s="122"/>
      <c r="G81" s="122"/>
      <c r="H81" s="124"/>
      <c r="I81" s="124"/>
      <c r="J81" s="124"/>
      <c r="K81" s="124"/>
      <c r="L81" s="124"/>
      <c r="M81" s="124"/>
      <c r="N81" s="124"/>
      <c r="O81" s="122"/>
      <c r="P81" s="125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</row>
    <row r="82" spans="1:28" ht="59.4" customHeight="1">
      <c r="A82" s="122"/>
      <c r="B82" s="122"/>
      <c r="C82" s="122"/>
      <c r="D82" s="122"/>
      <c r="E82" s="122"/>
      <c r="F82" s="122"/>
      <c r="G82" s="122"/>
      <c r="H82" s="124"/>
      <c r="I82" s="124"/>
      <c r="J82" s="124"/>
      <c r="K82" s="124"/>
      <c r="L82" s="124"/>
      <c r="M82" s="124"/>
      <c r="N82" s="124"/>
      <c r="O82" s="122"/>
      <c r="P82" s="125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</row>
    <row r="83" spans="1:28" ht="59.4" customHeight="1">
      <c r="A83" s="122"/>
      <c r="B83" s="122"/>
      <c r="C83" s="122"/>
      <c r="D83" s="122"/>
      <c r="E83" s="122"/>
      <c r="F83" s="122"/>
      <c r="G83" s="122"/>
      <c r="H83" s="124"/>
      <c r="I83" s="124"/>
      <c r="J83" s="124"/>
      <c r="K83" s="124"/>
      <c r="L83" s="124"/>
      <c r="M83" s="124"/>
      <c r="N83" s="124"/>
      <c r="O83" s="122"/>
      <c r="P83" s="125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</row>
    <row r="84" spans="1:28" ht="64.2" customHeight="1">
      <c r="A84" s="122"/>
      <c r="B84" s="129" t="s">
        <v>153</v>
      </c>
      <c r="C84" s="130" t="s">
        <v>154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26"/>
      <c r="AB84" s="126"/>
    </row>
    <row r="85" spans="1:28" ht="57" customHeight="1">
      <c r="A85" s="122"/>
      <c r="B85" s="129" t="s">
        <v>155</v>
      </c>
      <c r="C85" s="130" t="s">
        <v>156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26"/>
      <c r="AB85" s="126"/>
    </row>
    <row r="86" spans="1:28" ht="40.200000000000003" customHeight="1">
      <c r="A86" s="122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2"/>
      <c r="Y86" s="133"/>
      <c r="Z86" s="133"/>
      <c r="AA86" s="126"/>
      <c r="AB86" s="126"/>
    </row>
    <row r="87" spans="1:28" ht="57" customHeight="1">
      <c r="A87" s="122"/>
      <c r="B87" s="134" t="s">
        <v>157</v>
      </c>
      <c r="C87" s="130" t="s">
        <v>158</v>
      </c>
      <c r="D87" s="130"/>
      <c r="E87" s="130"/>
      <c r="F87" s="130"/>
      <c r="G87" s="130"/>
      <c r="H87" s="130"/>
      <c r="I87" s="130"/>
      <c r="J87" s="130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26"/>
      <c r="AB87" s="126"/>
    </row>
    <row r="94" spans="1:28">
      <c r="L94" s="135"/>
      <c r="M94" s="135"/>
      <c r="N94" s="135"/>
      <c r="O94" s="131"/>
      <c r="P94" s="131"/>
      <c r="Q94" s="131"/>
      <c r="R94" s="131"/>
      <c r="S94" s="131"/>
      <c r="T94" s="131"/>
    </row>
    <row r="95" spans="1:28">
      <c r="L95" s="135"/>
      <c r="M95" s="135"/>
      <c r="N95" s="135"/>
      <c r="O95" s="131"/>
      <c r="P95" s="131"/>
      <c r="Q95" s="131"/>
      <c r="R95" s="131"/>
      <c r="S95" s="131"/>
      <c r="T95" s="131"/>
    </row>
    <row r="96" spans="1:28">
      <c r="L96" s="135"/>
      <c r="M96" s="135"/>
      <c r="N96" s="135"/>
      <c r="O96" s="131"/>
      <c r="P96" s="131"/>
      <c r="Q96" s="131"/>
      <c r="R96" s="131"/>
      <c r="S96" s="131"/>
      <c r="T96" s="131"/>
    </row>
    <row r="97" spans="12:20">
      <c r="L97" s="135"/>
      <c r="M97" s="135"/>
      <c r="N97" s="135"/>
      <c r="O97" s="131"/>
      <c r="P97" s="131"/>
      <c r="Q97" s="131"/>
      <c r="R97" s="131"/>
      <c r="S97" s="131"/>
      <c r="T97" s="131"/>
    </row>
    <row r="98" spans="12:20">
      <c r="L98" s="135"/>
      <c r="M98" s="135"/>
      <c r="N98" s="135"/>
      <c r="O98" s="131"/>
      <c r="P98" s="131"/>
      <c r="Q98" s="131"/>
      <c r="R98" s="131"/>
      <c r="S98" s="131"/>
      <c r="T98" s="131"/>
    </row>
    <row r="99" spans="12:20">
      <c r="L99" s="135"/>
      <c r="M99" s="135"/>
      <c r="N99" s="135"/>
      <c r="O99" s="131"/>
      <c r="P99" s="131"/>
      <c r="Q99" s="131"/>
      <c r="R99" s="131"/>
      <c r="S99" s="131"/>
      <c r="T99" s="131"/>
    </row>
    <row r="100" spans="12:20">
      <c r="L100" s="135"/>
      <c r="M100" s="135"/>
      <c r="N100" s="135"/>
      <c r="O100" s="131"/>
      <c r="P100" s="131"/>
      <c r="Q100" s="131"/>
      <c r="R100" s="131"/>
      <c r="S100" s="131"/>
      <c r="T100" s="131"/>
    </row>
    <row r="101" spans="12:20">
      <c r="L101" s="135"/>
      <c r="M101" s="135"/>
      <c r="N101" s="135"/>
      <c r="O101" s="131"/>
      <c r="P101" s="131"/>
      <c r="Q101" s="131"/>
      <c r="R101" s="131"/>
      <c r="S101" s="131"/>
      <c r="T101" s="131"/>
    </row>
    <row r="102" spans="12:20">
      <c r="L102" s="135"/>
      <c r="M102" s="135"/>
      <c r="N102" s="135"/>
      <c r="O102" s="131"/>
      <c r="P102" s="131"/>
      <c r="Q102" s="131"/>
      <c r="R102" s="131"/>
      <c r="S102" s="131"/>
      <c r="T102" s="131"/>
    </row>
    <row r="103" spans="12:20">
      <c r="L103" s="135"/>
      <c r="O103" s="131"/>
      <c r="P103" s="131"/>
      <c r="Q103" s="131"/>
      <c r="R103" s="131"/>
      <c r="S103" s="131"/>
      <c r="T103" s="131"/>
    </row>
    <row r="104" spans="12:20">
      <c r="L104" s="135"/>
      <c r="M104" s="135"/>
      <c r="N104" s="135"/>
    </row>
    <row r="105" spans="12:20">
      <c r="L105" s="135"/>
      <c r="M105" s="135"/>
      <c r="N105" s="135"/>
    </row>
  </sheetData>
  <mergeCells count="43">
    <mergeCell ref="C63:D63"/>
    <mergeCell ref="Z63:AA63"/>
    <mergeCell ref="C84:Z84"/>
    <mergeCell ref="C85:Z85"/>
    <mergeCell ref="C87:J87"/>
    <mergeCell ref="X8:X10"/>
    <mergeCell ref="Y8:Y10"/>
    <mergeCell ref="Z8:Z10"/>
    <mergeCell ref="AA8:AA10"/>
    <mergeCell ref="AB8:AB10"/>
    <mergeCell ref="O61:P61"/>
    <mergeCell ref="R8:R10"/>
    <mergeCell ref="S8:S10"/>
    <mergeCell ref="T8:T10"/>
    <mergeCell ref="U8:U10"/>
    <mergeCell ref="V8:V10"/>
    <mergeCell ref="W8:W10"/>
    <mergeCell ref="J8:J10"/>
    <mergeCell ref="K8:K10"/>
    <mergeCell ref="L8:L10"/>
    <mergeCell ref="M8:M10"/>
    <mergeCell ref="N8:N10"/>
    <mergeCell ref="Q8:Q10"/>
    <mergeCell ref="P7:P10"/>
    <mergeCell ref="Q7:U7"/>
    <mergeCell ref="V7:AA7"/>
    <mergeCell ref="C8:C10"/>
    <mergeCell ref="D8:D10"/>
    <mergeCell ref="E8:E10"/>
    <mergeCell ref="F8:F10"/>
    <mergeCell ref="G8:G10"/>
    <mergeCell ref="H8:H10"/>
    <mergeCell ref="I8:I10"/>
    <mergeCell ref="Z1:AA1"/>
    <mergeCell ref="A6:L6"/>
    <mergeCell ref="M6:N6"/>
    <mergeCell ref="O6:R6"/>
    <mergeCell ref="Y6:AA6"/>
    <mergeCell ref="A7:A10"/>
    <mergeCell ref="B7:B10"/>
    <mergeCell ref="C7:G7"/>
    <mergeCell ref="H7:M7"/>
    <mergeCell ref="O7:O10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</vt:lpstr>
      <vt:lpstr>'DA HPSLDC'!Print_Area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2021-07-16T03:09:09Z</dcterms:created>
  <dcterms:modified xsi:type="dcterms:W3CDTF">2021-07-16T03:09:21Z</dcterms:modified>
</cp:coreProperties>
</file>