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(SLDC-F)'!$A$1:$I$62</definedName>
  </definedNames>
  <calcPr calcId="125725"/>
</workbook>
</file>

<file path=xl/calcChain.xml><?xml version="1.0" encoding="utf-8"?>
<calcChain xmlns="http://schemas.openxmlformats.org/spreadsheetml/2006/main">
  <c r="C55" i="1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G55" s="1"/>
  <c r="F47"/>
  <c r="H46"/>
  <c r="G46"/>
  <c r="F46"/>
  <c r="F55" s="1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I5"/>
  <c r="G39" l="1"/>
</calcChain>
</file>

<file path=xl/sharedStrings.xml><?xml version="1.0" encoding="utf-8"?>
<sst xmlns="http://schemas.openxmlformats.org/spreadsheetml/2006/main" count="72" uniqueCount="67">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</sst>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9">
    <xf numFmtId="0" fontId="0" fillId="0" borderId="0" xfId="0"/>
    <xf numFmtId="0" fontId="3" fillId="0" borderId="2" xfId="1" applyFont="1" applyBorder="1" applyProtection="1"/>
    <xf numFmtId="0" fontId="4" fillId="0" borderId="3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3" fillId="0" borderId="5" xfId="1" applyFont="1" applyBorder="1" applyProtection="1"/>
    <xf numFmtId="0" fontId="6" fillId="0" borderId="0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8" fillId="0" borderId="5" xfId="1" applyFont="1" applyBorder="1" applyAlignment="1" applyProtection="1"/>
    <xf numFmtId="0" fontId="9" fillId="0" borderId="0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10" fillId="0" borderId="0" xfId="1" applyFont="1" applyProtection="1"/>
    <xf numFmtId="0" fontId="11" fillId="0" borderId="0" xfId="1" applyFont="1" applyProtection="1"/>
    <xf numFmtId="0" fontId="7" fillId="0" borderId="5" xfId="1" applyFont="1" applyBorder="1" applyAlignment="1" applyProtection="1">
      <alignment horizontal="right" vertical="center"/>
    </xf>
    <xf numFmtId="164" fontId="7" fillId="0" borderId="0" xfId="1" applyNumberFormat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 vertical="center"/>
    </xf>
    <xf numFmtId="165" fontId="7" fillId="0" borderId="6" xfId="1" applyNumberFormat="1" applyFont="1" applyBorder="1" applyAlignment="1" applyProtection="1">
      <alignment horizontal="center" vertical="center"/>
    </xf>
    <xf numFmtId="0" fontId="7" fillId="0" borderId="5" xfId="1" applyFont="1" applyBorder="1" applyProtection="1"/>
    <xf numFmtId="0" fontId="7" fillId="0" borderId="0" xfId="1" applyFont="1" applyBorder="1" applyProtection="1"/>
    <xf numFmtId="166" fontId="7" fillId="0" borderId="0" xfId="1" applyNumberFormat="1" applyFont="1" applyBorder="1" applyAlignment="1" applyProtection="1">
      <alignment horizontal="center"/>
    </xf>
    <xf numFmtId="0" fontId="3" fillId="0" borderId="0" xfId="1" applyFont="1" applyBorder="1" applyProtection="1"/>
    <xf numFmtId="0" fontId="7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3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166" fontId="8" fillId="0" borderId="0" xfId="1" applyNumberFormat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/>
    </xf>
    <xf numFmtId="167" fontId="8" fillId="0" borderId="0" xfId="1" applyNumberFormat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8" xfId="1" applyFont="1" applyBorder="1" applyProtection="1"/>
    <xf numFmtId="0" fontId="7" fillId="16" borderId="9" xfId="1" applyFont="1" applyFill="1" applyBorder="1" applyAlignment="1" applyProtection="1">
      <alignment horizontal="center" vertical="center"/>
    </xf>
    <xf numFmtId="0" fontId="7" fillId="16" borderId="9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 wrapText="1"/>
    </xf>
    <xf numFmtId="0" fontId="7" fillId="16" borderId="9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0" fontId="7" fillId="16" borderId="12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/>
    </xf>
    <xf numFmtId="0" fontId="7" fillId="16" borderId="13" xfId="1" applyFont="1" applyFill="1" applyBorder="1" applyAlignment="1" applyProtection="1">
      <alignment horizontal="center" vertical="center" wrapText="1"/>
    </xf>
    <xf numFmtId="0" fontId="2" fillId="0" borderId="0" xfId="1" applyFont="1" applyBorder="1" applyProtection="1"/>
    <xf numFmtId="0" fontId="7" fillId="16" borderId="14" xfId="1" applyFont="1" applyFill="1" applyBorder="1" applyAlignment="1" applyProtection="1">
      <alignment horizontal="center"/>
    </xf>
    <xf numFmtId="0" fontId="7" fillId="16" borderId="14" xfId="1" applyFont="1" applyFill="1" applyBorder="1" applyAlignment="1" applyProtection="1">
      <alignment horizontal="center" wrapText="1"/>
    </xf>
    <xf numFmtId="0" fontId="15" fillId="17" borderId="0" xfId="1" applyFont="1" applyFill="1" applyBorder="1" applyProtection="1"/>
    <xf numFmtId="14" fontId="2" fillId="17" borderId="0" xfId="1" applyNumberFormat="1" applyFont="1" applyFill="1" applyBorder="1" applyProtection="1"/>
    <xf numFmtId="0" fontId="2" fillId="17" borderId="0" xfId="1" applyFont="1" applyFill="1" applyBorder="1" applyProtection="1"/>
    <xf numFmtId="0" fontId="5" fillId="17" borderId="0" xfId="1" applyFont="1" applyFill="1" applyBorder="1" applyProtection="1"/>
    <xf numFmtId="0" fontId="10" fillId="0" borderId="9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vertical="center"/>
    </xf>
    <xf numFmtId="2" fontId="10" fillId="0" borderId="9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 wrapText="1"/>
    </xf>
    <xf numFmtId="0" fontId="10" fillId="0" borderId="0" xfId="1" applyFont="1" applyBorder="1" applyProtection="1"/>
    <xf numFmtId="14" fontId="10" fillId="0" borderId="0" xfId="1" applyNumberFormat="1" applyFont="1" applyBorder="1" applyProtection="1"/>
    <xf numFmtId="14" fontId="10" fillId="0" borderId="0" xfId="1" applyNumberFormat="1" applyFont="1" applyProtection="1"/>
    <xf numFmtId="0" fontId="10" fillId="0" borderId="0" xfId="1" applyFont="1" applyBorder="1" applyAlignment="1" applyProtection="1">
      <alignment horizontal="center" vertical="center" wrapText="1"/>
    </xf>
    <xf numFmtId="2" fontId="10" fillId="0" borderId="0" xfId="1" applyNumberFormat="1" applyFont="1" applyBorder="1" applyAlignment="1" applyProtection="1">
      <alignment horizontal="center"/>
    </xf>
    <xf numFmtId="2" fontId="11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Protection="1"/>
    <xf numFmtId="2" fontId="11" fillId="0" borderId="0" xfId="1" applyNumberFormat="1" applyFont="1" applyBorder="1" applyProtection="1"/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Border="1" applyProtection="1"/>
    <xf numFmtId="2" fontId="16" fillId="0" borderId="0" xfId="1" applyNumberFormat="1" applyFont="1" applyBorder="1" applyAlignment="1" applyProtection="1">
      <alignment horizontal="left"/>
    </xf>
    <xf numFmtId="0" fontId="10" fillId="18" borderId="0" xfId="1" applyFont="1" applyFill="1" applyBorder="1" applyProtection="1"/>
    <xf numFmtId="2" fontId="10" fillId="0" borderId="0" xfId="1" applyNumberFormat="1" applyFont="1" applyFill="1" applyBorder="1" applyProtection="1"/>
    <xf numFmtId="0" fontId="10" fillId="0" borderId="0" xfId="1" applyFont="1" applyFill="1" applyBorder="1" applyProtection="1"/>
    <xf numFmtId="0" fontId="10" fillId="0" borderId="0" xfId="1" applyFont="1" applyBorder="1" applyAlignment="1" applyProtection="1">
      <alignment horizontal="center"/>
    </xf>
    <xf numFmtId="2" fontId="17" fillId="18" borderId="0" xfId="1" applyNumberFormat="1" applyFont="1" applyFill="1" applyBorder="1" applyProtection="1"/>
    <xf numFmtId="2" fontId="10" fillId="18" borderId="0" xfId="1" applyNumberFormat="1" applyFont="1" applyFill="1" applyBorder="1" applyProtection="1"/>
    <xf numFmtId="0" fontId="16" fillId="19" borderId="0" xfId="1" applyNumberFormat="1" applyFont="1" applyFill="1" applyBorder="1" applyAlignment="1" applyProtection="1">
      <alignment horizontal="left" vertical="center"/>
    </xf>
    <xf numFmtId="0" fontId="17" fillId="19" borderId="0" xfId="1" applyNumberFormat="1" applyFont="1" applyFill="1" applyBorder="1" applyProtection="1"/>
    <xf numFmtId="0" fontId="10" fillId="0" borderId="0" xfId="1" applyNumberFormat="1" applyFont="1" applyBorder="1" applyProtection="1"/>
    <xf numFmtId="0" fontId="11" fillId="0" borderId="9" xfId="1" applyFont="1" applyBorder="1" applyAlignment="1" applyProtection="1">
      <alignment vertical="center" wrapText="1"/>
    </xf>
    <xf numFmtId="0" fontId="11" fillId="18" borderId="0" xfId="1" applyFont="1" applyFill="1" applyBorder="1" applyProtection="1"/>
    <xf numFmtId="2" fontId="11" fillId="18" borderId="0" xfId="1" applyNumberFormat="1" applyFont="1" applyFill="1" applyBorder="1" applyAlignment="1" applyProtection="1"/>
    <xf numFmtId="0" fontId="11" fillId="0" borderId="9" xfId="1" applyFont="1" applyBorder="1" applyAlignment="1" applyProtection="1">
      <alignment vertical="center"/>
    </xf>
    <xf numFmtId="0" fontId="18" fillId="0" borderId="0" xfId="1" applyFont="1" applyBorder="1" applyProtection="1"/>
    <xf numFmtId="2" fontId="19" fillId="0" borderId="0" xfId="1" applyNumberFormat="1" applyFont="1" applyBorder="1" applyAlignment="1" applyProtection="1">
      <alignment horizontal="center"/>
    </xf>
    <xf numFmtId="2" fontId="19" fillId="19" borderId="0" xfId="1" applyNumberFormat="1" applyFont="1" applyFill="1" applyBorder="1" applyAlignment="1" applyProtection="1">
      <alignment horizontal="center"/>
    </xf>
    <xf numFmtId="0" fontId="10" fillId="0" borderId="0" xfId="1" applyFont="1" applyBorder="1" applyAlignment="1" applyProtection="1">
      <alignment horizontal="justify" vertical="top"/>
    </xf>
    <xf numFmtId="2" fontId="17" fillId="0" borderId="0" xfId="1" applyNumberFormat="1" applyFont="1" applyBorder="1" applyAlignment="1" applyProtection="1">
      <alignment horizontal="right" vertical="top"/>
    </xf>
    <xf numFmtId="0" fontId="11" fillId="0" borderId="0" xfId="1" applyFont="1" applyBorder="1" applyProtection="1"/>
    <xf numFmtId="0" fontId="10" fillId="0" borderId="9" xfId="1" applyFont="1" applyBorder="1" applyAlignment="1" applyProtection="1">
      <alignment vertical="center" wrapText="1"/>
    </xf>
    <xf numFmtId="2" fontId="17" fillId="0" borderId="0" xfId="1" applyNumberFormat="1" applyFont="1" applyBorder="1" applyProtection="1"/>
    <xf numFmtId="2" fontId="10" fillId="0" borderId="0" xfId="1" applyNumberFormat="1" applyFont="1" applyAlignment="1" applyProtection="1">
      <alignment horizontal="center"/>
    </xf>
    <xf numFmtId="0" fontId="11" fillId="0" borderId="5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20" fillId="0" borderId="6" xfId="1" applyFont="1" applyBorder="1" applyAlignment="1" applyProtection="1">
      <alignment horizontal="left" vertical="center"/>
    </xf>
    <xf numFmtId="2" fontId="10" fillId="0" borderId="0" xfId="1" applyNumberFormat="1" applyFont="1" applyAlignment="1" applyProtection="1">
      <alignment horizontal="left" vertical="center"/>
    </xf>
    <xf numFmtId="0" fontId="17" fillId="0" borderId="0" xfId="1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2" fontId="10" fillId="0" borderId="0" xfId="1" applyNumberFormat="1" applyFont="1" applyBorder="1" applyAlignment="1" applyProtection="1">
      <alignment horizontal="left" vertical="center"/>
    </xf>
    <xf numFmtId="9" fontId="10" fillId="0" borderId="0" xfId="2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left" vertical="center"/>
    </xf>
    <xf numFmtId="0" fontId="10" fillId="0" borderId="5" xfId="1" applyFont="1" applyBorder="1" applyProtection="1"/>
    <xf numFmtId="0" fontId="11" fillId="0" borderId="0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/>
    </xf>
    <xf numFmtId="0" fontId="11" fillId="0" borderId="0" xfId="1" applyFont="1" applyBorder="1" applyAlignment="1" applyProtection="1"/>
    <xf numFmtId="0" fontId="11" fillId="0" borderId="6" xfId="1" applyFont="1" applyBorder="1" applyAlignment="1" applyProtection="1">
      <alignment horizontal="center" vertical="center"/>
    </xf>
    <xf numFmtId="2" fontId="10" fillId="0" borderId="0" xfId="1" applyNumberFormat="1" applyFont="1" applyProtection="1"/>
    <xf numFmtId="0" fontId="21" fillId="0" borderId="0" xfId="1" applyFont="1" applyBorder="1" applyProtection="1"/>
    <xf numFmtId="0" fontId="10" fillId="0" borderId="0" xfId="1" applyFont="1" applyBorder="1" applyAlignment="1" applyProtection="1">
      <alignment vertical="center"/>
    </xf>
    <xf numFmtId="0" fontId="22" fillId="0" borderId="5" xfId="1" applyFont="1" applyBorder="1" applyAlignment="1" applyProtection="1"/>
    <xf numFmtId="0" fontId="10" fillId="0" borderId="0" xfId="1" applyFont="1" applyBorder="1" applyAlignment="1" applyProtection="1"/>
    <xf numFmtId="0" fontId="10" fillId="0" borderId="6" xfId="1" applyFont="1" applyBorder="1" applyAlignment="1" applyProtection="1">
      <alignment horizontal="center"/>
    </xf>
    <xf numFmtId="0" fontId="2" fillId="0" borderId="7" xfId="1" applyFont="1" applyBorder="1" applyProtection="1"/>
    <xf numFmtId="0" fontId="2" fillId="0" borderId="8" xfId="1" applyFont="1" applyBorder="1" applyProtection="1"/>
    <xf numFmtId="0" fontId="5" fillId="0" borderId="8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5" fillId="0" borderId="0" xfId="1" applyFont="1" applyBorder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3" fillId="0" borderId="0" xfId="1" applyFont="1" applyBorder="1" applyProtection="1"/>
    <xf numFmtId="0" fontId="24" fillId="0" borderId="0" xfId="1" applyFont="1" applyBorder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9" fontId="5" fillId="0" borderId="0" xfId="2" applyFont="1" applyBorder="1" applyAlignment="1" applyProtection="1">
      <alignment horizontal="justify" vertical="top" wrapText="1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2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0706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1.2</v>
          </cell>
          <cell r="G29">
            <v>2.41</v>
          </cell>
          <cell r="H29">
            <v>10.06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92.660000000000011</v>
          </cell>
          <cell r="G33">
            <v>95.793499999999995</v>
          </cell>
        </row>
        <row r="36">
          <cell r="H36">
            <v>330</v>
          </cell>
        </row>
        <row r="43">
          <cell r="H43">
            <v>74</v>
          </cell>
        </row>
        <row r="44">
          <cell r="C44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23.19</v>
          </cell>
          <cell r="E19">
            <v>23.19</v>
          </cell>
          <cell r="F19">
            <v>28.32</v>
          </cell>
          <cell r="G19">
            <v>28.71</v>
          </cell>
          <cell r="H19">
            <v>120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31.2</v>
          </cell>
          <cell r="G20">
            <v>31.3</v>
          </cell>
          <cell r="H20">
            <v>131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15.89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3.23</v>
          </cell>
          <cell r="G22">
            <v>1.45</v>
          </cell>
          <cell r="H22">
            <v>31</v>
          </cell>
        </row>
        <row r="23">
          <cell r="D23">
            <v>4.07</v>
          </cell>
          <cell r="E23">
            <v>4.07</v>
          </cell>
          <cell r="F23">
            <v>1.92</v>
          </cell>
          <cell r="G23">
            <v>5.33</v>
          </cell>
          <cell r="H23">
            <v>22.7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1.72</v>
          </cell>
          <cell r="G24">
            <v>2.0699999999999998</v>
          </cell>
          <cell r="H24">
            <v>10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1.68</v>
          </cell>
          <cell r="G25">
            <v>1.61</v>
          </cell>
          <cell r="H25">
            <v>12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2.1</v>
          </cell>
          <cell r="H26">
            <v>12.6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2.0099999999999998</v>
          </cell>
          <cell r="H27">
            <v>9.9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0.75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0.4335</v>
          </cell>
          <cell r="H29">
            <v>2.1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1.67</v>
          </cell>
          <cell r="G30">
            <v>1.73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87</v>
          </cell>
        </row>
        <row r="40">
          <cell r="H40">
            <v>71</v>
          </cell>
        </row>
        <row r="41">
          <cell r="F41">
            <v>55.68</v>
          </cell>
          <cell r="G41">
            <v>60.03</v>
          </cell>
        </row>
      </sheetData>
      <sheetData sheetId="11"/>
      <sheetData sheetId="12"/>
      <sheetData sheetId="13">
        <row r="33">
          <cell r="D33">
            <v>10.56</v>
          </cell>
          <cell r="E33">
            <v>8.2896000000000001</v>
          </cell>
          <cell r="F33">
            <v>69.695999999999998</v>
          </cell>
        </row>
        <row r="34">
          <cell r="D34">
            <v>1.44</v>
          </cell>
          <cell r="E34">
            <v>1.1303999999999998</v>
          </cell>
          <cell r="F34">
            <v>9.5039999999999996</v>
          </cell>
          <cell r="G34">
            <v>9.518399999999998</v>
          </cell>
          <cell r="I34">
            <v>79.319999999999993</v>
          </cell>
        </row>
        <row r="36">
          <cell r="I36">
            <v>19.41</v>
          </cell>
        </row>
        <row r="37">
          <cell r="D37">
            <v>0</v>
          </cell>
          <cell r="E3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44384</v>
          </cell>
        </row>
        <row r="29">
          <cell r="F29">
            <v>18.829999999999998</v>
          </cell>
        </row>
        <row r="30">
          <cell r="B30" t="str">
            <v>KASHANG (3x65 MW)</v>
          </cell>
          <cell r="F30">
            <v>13.35</v>
          </cell>
          <cell r="G30">
            <v>14.62</v>
          </cell>
        </row>
        <row r="31">
          <cell r="F31">
            <v>10.28</v>
          </cell>
          <cell r="G31">
            <v>10.485390000000001</v>
          </cell>
        </row>
        <row r="33">
          <cell r="F33">
            <v>4.87</v>
          </cell>
          <cell r="G33">
            <v>4.78</v>
          </cell>
          <cell r="H33">
            <v>22.88</v>
          </cell>
        </row>
        <row r="34">
          <cell r="F34">
            <v>0.6</v>
          </cell>
          <cell r="G34">
            <v>0.6</v>
          </cell>
          <cell r="H34">
            <v>1.8</v>
          </cell>
        </row>
        <row r="35">
          <cell r="F35">
            <v>8.61</v>
          </cell>
          <cell r="G35">
            <v>8.89</v>
          </cell>
          <cell r="H35">
            <v>41.99</v>
          </cell>
        </row>
        <row r="36">
          <cell r="F36">
            <v>1.8</v>
          </cell>
          <cell r="G36">
            <v>5.27</v>
          </cell>
          <cell r="H36">
            <v>26.82</v>
          </cell>
        </row>
        <row r="37">
          <cell r="F37">
            <v>2</v>
          </cell>
          <cell r="G37">
            <v>3.4</v>
          </cell>
          <cell r="H37">
            <v>14.2</v>
          </cell>
        </row>
        <row r="38">
          <cell r="F38">
            <v>2.0481600000000002</v>
          </cell>
          <cell r="G38">
            <v>2.21</v>
          </cell>
          <cell r="H38">
            <v>9.67</v>
          </cell>
        </row>
        <row r="39">
          <cell r="F39">
            <v>2.0099999999999998</v>
          </cell>
          <cell r="G39">
            <v>4.37</v>
          </cell>
          <cell r="H39">
            <v>25.34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21.64</v>
          </cell>
          <cell r="G41">
            <v>24.24</v>
          </cell>
          <cell r="H41">
            <v>101.07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1"/>
  <sheetViews>
    <sheetView tabSelected="1" view="pageBreakPreview" zoomScale="50" zoomScaleNormal="60" zoomScaleSheetLayoutView="50" zoomScalePageLayoutView="50" workbookViewId="0">
      <selection activeCell="G43" sqref="G43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44384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44385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44384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2">
        <v>5</v>
      </c>
      <c r="F20" s="61">
        <v>6</v>
      </c>
      <c r="G20" s="61">
        <v>7</v>
      </c>
      <c r="H20" s="61">
        <v>8</v>
      </c>
      <c r="I20" s="61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28.32</v>
      </c>
      <c r="G21" s="69">
        <f>[1]Report_DPS!G19</f>
        <v>28.71</v>
      </c>
      <c r="H21" s="69">
        <f>[1]Report_DPS!H19</f>
        <v>120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8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31.2</v>
      </c>
      <c r="G22" s="69">
        <f>[1]Report_DPS!G20</f>
        <v>31.3</v>
      </c>
      <c r="H22" s="69">
        <f>[1]Report_DPS!H20</f>
        <v>131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15.89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3.23</v>
      </c>
      <c r="G24" s="69">
        <f>[1]Report_DPS!G22</f>
        <v>1.45</v>
      </c>
      <c r="H24" s="69">
        <f>[1]Report_DPS!H22</f>
        <v>31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1.92</v>
      </c>
      <c r="G25" s="69">
        <f>[1]Report_DPS!G23</f>
        <v>5.33</v>
      </c>
      <c r="H25" s="69">
        <f>[1]Report_DPS!H23</f>
        <v>22.7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1.72</v>
      </c>
      <c r="G26" s="69">
        <f>[1]Report_DPS!G24</f>
        <v>2.0699999999999998</v>
      </c>
      <c r="H26" s="69">
        <f>[1]Report_DPS!H24</f>
        <v>10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1.68</v>
      </c>
      <c r="G27" s="69">
        <f>[1]Report_DPS!G25</f>
        <v>1.61</v>
      </c>
      <c r="H27" s="69">
        <f>[1]Report_DPS!H25</f>
        <v>12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2.1</v>
      </c>
      <c r="H28" s="69">
        <f>[1]Report_DPS!H26</f>
        <v>12.6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2.0099999999999998</v>
      </c>
      <c r="H29" s="69">
        <f>[1]Report_DPS!H27</f>
        <v>9.9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1.2</v>
      </c>
      <c r="G30" s="69">
        <f>'[1]Report_DPS (HPSLDC)'!G29</f>
        <v>2.41</v>
      </c>
      <c r="H30" s="69">
        <f>'[1]Report_DPS (HPSLDC)'!H29</f>
        <v>10.06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0.75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0.4335</v>
      </c>
      <c r="H32" s="69">
        <f>[1]Report_DPS!H29</f>
        <v>2.1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1.67</v>
      </c>
      <c r="G33" s="69">
        <f>[1]Report_DPS!G30</f>
        <v>1.73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92.660000000000011</v>
      </c>
      <c r="G34" s="69">
        <f>'[1]Report_DPS (HPSLDC)'!G33</f>
        <v>95.793499999999995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69.695999999999998</v>
      </c>
      <c r="G37" s="69">
        <f>I38*0.88</f>
        <v>69.801599999999993</v>
      </c>
      <c r="H37" s="69">
        <f>'[1]Report_DPS (HPSLDC)'!H36</f>
        <v>330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9.5039999999999996</v>
      </c>
      <c r="G38" s="69">
        <f>'[1]Daily report for CEA'!G34</f>
        <v>9.518399999999998</v>
      </c>
      <c r="H38" s="69"/>
      <c r="I38" s="70">
        <f>'[1]Daily report for CEA'!I34</f>
        <v>79.319999999999993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15.064</v>
      </c>
      <c r="G39" s="69">
        <f>I40*0.8</f>
        <v>15.528</v>
      </c>
      <c r="H39" s="69">
        <f>[1]Report_DPS!H36</f>
        <v>87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3.766</v>
      </c>
      <c r="G40" s="69">
        <f>I40*0.2</f>
        <v>3.8820000000000001</v>
      </c>
      <c r="H40" s="69"/>
      <c r="I40" s="70">
        <f>'[1]Daily report for CEA'!I36</f>
        <v>19.41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13.35</v>
      </c>
      <c r="G41" s="69">
        <f>'[1]Form-1_AnticipatedVsActual_BI'!G30</f>
        <v>14.62</v>
      </c>
      <c r="H41" s="69">
        <f>[1]Report_DPS!H40</f>
        <v>71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10.28</v>
      </c>
      <c r="G43" s="69">
        <f>'[1]Form-1_AnticipatedVsActual_BI'!G31</f>
        <v>10.485390000000001</v>
      </c>
      <c r="H43" s="69">
        <f>'[1]Report_DPS (HPSLDC)'!H43</f>
        <v>74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55.68</v>
      </c>
      <c r="G44" s="69">
        <f>[1]Report_DPS!G41</f>
        <v>60.03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0.6</v>
      </c>
      <c r="H46" s="69">
        <f>'[1]Form-1_AnticipatedVsActual_BI'!H34</f>
        <v>1.8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3.4</v>
      </c>
      <c r="H47" s="69">
        <f>'[1]Form-1_AnticipatedVsActual_BI'!H37</f>
        <v>14.2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2.21</v>
      </c>
      <c r="H48" s="69">
        <f>'[1]Form-1_AnticipatedVsActual_BI'!H38</f>
        <v>9.67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8.61</v>
      </c>
      <c r="G49" s="69">
        <f>'[1]Form-1_AnticipatedVsActual_BI'!G35</f>
        <v>8.89</v>
      </c>
      <c r="H49" s="69">
        <f>'[1]Form-1_AnticipatedVsActual_BI'!H35</f>
        <v>41.99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2.0099999999999998</v>
      </c>
      <c r="G50" s="69">
        <f>'[1]Form-1_AnticipatedVsActual_BI'!G39</f>
        <v>4.37</v>
      </c>
      <c r="H50" s="69">
        <f>'[1]Form-1_AnticipatedVsActual_BI'!H39</f>
        <v>25.34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4.87</v>
      </c>
      <c r="G51" s="69">
        <f>'[1]Form-1_AnticipatedVsActual_BI'!G33</f>
        <v>4.78</v>
      </c>
      <c r="H51" s="69">
        <f>'[1]Form-1_AnticipatedVsActual_BI'!H33</f>
        <v>22.88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21.64</v>
      </c>
      <c r="G52" s="69">
        <f>'[1]Form-1_AnticipatedVsActual_BI'!G41</f>
        <v>24.24</v>
      </c>
      <c r="H52" s="69">
        <f>'[1]Form-1_AnticipatedVsActual_BI'!H41</f>
        <v>101.07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14</v>
      </c>
      <c r="D54" s="69"/>
      <c r="E54" s="69"/>
      <c r="F54" s="69">
        <f>'[1]Form-1_AnticipatedVsActual_BI'!F36</f>
        <v>1.8</v>
      </c>
      <c r="G54" s="69">
        <f>'[1]Form-1_AnticipatedVsActual_BI'!G36</f>
        <v>5.27</v>
      </c>
      <c r="H54" s="69">
        <f>'[1]Form-1_AnticipatedVsActual_BI'!H36</f>
        <v>26.82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/>
      <c r="B55" s="95" t="s">
        <v>61</v>
      </c>
      <c r="C55" s="69">
        <f>SUM(C46:C54)</f>
        <v>228</v>
      </c>
      <c r="D55" s="69"/>
      <c r="E55" s="69"/>
      <c r="F55" s="69">
        <f>SUM(F46:F54)</f>
        <v>45.828159999999997</v>
      </c>
      <c r="G55" s="69">
        <f>SUM(G46:G54)</f>
        <v>53.97</v>
      </c>
      <c r="H55" s="69"/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11" customFormat="1" ht="27.75" customHeight="1">
      <c r="A56" s="105" t="s">
        <v>62</v>
      </c>
      <c r="B56" s="106"/>
      <c r="C56" s="106"/>
      <c r="D56" s="106"/>
      <c r="E56" s="106"/>
      <c r="F56" s="107"/>
      <c r="G56" s="107"/>
      <c r="H56" s="107"/>
      <c r="I56" s="108"/>
      <c r="J56" s="109"/>
      <c r="K56" s="109"/>
      <c r="L56" s="107"/>
      <c r="M56" s="110"/>
      <c r="N56" s="110"/>
      <c r="O56" s="110"/>
      <c r="P56" s="110"/>
      <c r="Q56" s="107"/>
      <c r="W56" s="112"/>
    </row>
    <row r="57" spans="1:26" s="111" customFormat="1" ht="27.75" customHeight="1">
      <c r="A57" s="105" t="s">
        <v>63</v>
      </c>
      <c r="B57" s="107"/>
      <c r="C57" s="107"/>
      <c r="D57" s="106"/>
      <c r="E57" s="106"/>
      <c r="F57" s="113"/>
      <c r="G57" s="114"/>
      <c r="H57" s="107"/>
      <c r="I57" s="115"/>
      <c r="L57" s="107"/>
      <c r="M57" s="107"/>
      <c r="N57" s="113"/>
      <c r="O57" s="107"/>
      <c r="P57" s="113"/>
      <c r="Q57" s="107"/>
      <c r="W57" s="112"/>
    </row>
    <row r="58" spans="1:26" s="15" customFormat="1" ht="17.25" customHeight="1">
      <c r="A58" s="116"/>
      <c r="B58" s="117"/>
      <c r="C58" s="117"/>
      <c r="D58" s="71"/>
      <c r="E58" s="118"/>
      <c r="F58" s="118"/>
      <c r="G58" s="118"/>
      <c r="H58" s="119"/>
      <c r="I58" s="120"/>
      <c r="L58" s="71"/>
      <c r="M58" s="71"/>
      <c r="N58" s="77"/>
      <c r="O58" s="71"/>
      <c r="P58" s="77"/>
      <c r="Q58" s="71"/>
      <c r="R58" s="121"/>
      <c r="W58" s="16"/>
    </row>
    <row r="59" spans="1:26" s="15" customFormat="1" ht="17.25" customHeight="1">
      <c r="A59" s="116"/>
      <c r="B59" s="122"/>
      <c r="C59" s="101"/>
      <c r="D59" s="71"/>
      <c r="E59" s="119"/>
      <c r="F59" s="119"/>
      <c r="G59" s="119"/>
      <c r="H59" s="71"/>
      <c r="I59" s="120"/>
      <c r="W59" s="16"/>
    </row>
    <row r="60" spans="1:26" s="15" customFormat="1" ht="24" customHeight="1">
      <c r="A60" s="116"/>
      <c r="B60" s="106"/>
      <c r="C60" s="123"/>
      <c r="D60" s="106"/>
      <c r="E60" s="101"/>
      <c r="F60" s="78"/>
      <c r="G60" s="71"/>
      <c r="H60" s="106" t="s">
        <v>64</v>
      </c>
      <c r="I60" s="120"/>
      <c r="W60" s="16"/>
    </row>
    <row r="61" spans="1:26" s="15" customFormat="1" ht="24" customHeight="1">
      <c r="A61" s="124"/>
      <c r="B61" s="71"/>
      <c r="C61" s="71"/>
      <c r="D61" s="123"/>
      <c r="E61" s="125"/>
      <c r="F61" s="125"/>
      <c r="G61" s="125"/>
      <c r="H61" s="106" t="s">
        <v>65</v>
      </c>
      <c r="I61" s="126"/>
      <c r="M61" s="121"/>
      <c r="W61" s="16"/>
    </row>
    <row r="62" spans="1:26" ht="17.25" customHeight="1">
      <c r="A62" s="127"/>
      <c r="B62" s="128"/>
      <c r="C62" s="128"/>
      <c r="D62" s="128"/>
      <c r="E62" s="129"/>
      <c r="F62" s="129"/>
      <c r="G62" s="129"/>
      <c r="H62" s="129"/>
      <c r="I62" s="130"/>
    </row>
    <row r="63" spans="1:26" ht="30" customHeight="1">
      <c r="A63" s="60"/>
      <c r="B63" s="131"/>
      <c r="C63" s="131"/>
      <c r="D63" s="60"/>
      <c r="E63" s="132"/>
      <c r="F63" s="132"/>
      <c r="G63" s="132"/>
      <c r="H63" s="132"/>
      <c r="I63" s="133"/>
    </row>
    <row r="64" spans="1:26" ht="31.5" customHeight="1">
      <c r="A64" s="131"/>
      <c r="B64" s="134"/>
      <c r="C64" s="134"/>
      <c r="D64" s="131"/>
      <c r="E64" s="60"/>
      <c r="F64" s="135"/>
      <c r="G64" s="60"/>
      <c r="H64" s="60"/>
      <c r="I64" s="136"/>
      <c r="W64" s="5"/>
    </row>
    <row r="65" spans="1:23">
      <c r="A65" s="137"/>
      <c r="B65" s="134"/>
      <c r="C65" s="134"/>
      <c r="D65" s="134"/>
      <c r="E65" s="60"/>
      <c r="F65" s="60"/>
      <c r="G65" s="60"/>
      <c r="H65" s="60"/>
      <c r="I65" s="136"/>
      <c r="W65" s="5"/>
    </row>
    <row r="66" spans="1:23">
      <c r="A66" s="137"/>
      <c r="B66" s="138"/>
      <c r="C66" s="138"/>
      <c r="D66" s="134"/>
      <c r="E66" s="134"/>
      <c r="F66" s="134"/>
      <c r="G66" s="134"/>
      <c r="H66" s="134"/>
      <c r="I66" s="139"/>
      <c r="W66" s="5"/>
    </row>
    <row r="67" spans="1:23" ht="66" customHeight="1">
      <c r="A67" s="140"/>
      <c r="B67" s="138"/>
      <c r="C67" s="138"/>
      <c r="D67" s="138"/>
      <c r="E67" s="134"/>
      <c r="F67" s="134"/>
      <c r="G67" s="134"/>
      <c r="H67" s="134"/>
      <c r="I67" s="139"/>
      <c r="W67" s="5"/>
    </row>
    <row r="68" spans="1:23">
      <c r="A68" s="140"/>
      <c r="B68" s="138"/>
      <c r="C68" s="138"/>
      <c r="D68" s="138"/>
      <c r="E68" s="134"/>
      <c r="F68" s="141"/>
      <c r="G68" s="134"/>
      <c r="H68" s="134"/>
      <c r="I68" s="139"/>
      <c r="W68" s="5"/>
    </row>
    <row r="69" spans="1:23" ht="35.25" customHeight="1">
      <c r="A69" s="139"/>
      <c r="B69" s="138"/>
      <c r="C69" s="138"/>
      <c r="D69" s="138"/>
      <c r="E69" s="138"/>
      <c r="F69" s="142"/>
      <c r="G69" s="142"/>
      <c r="H69" s="142"/>
      <c r="I69" s="139"/>
      <c r="W69" s="5"/>
    </row>
    <row r="70" spans="1:23" ht="38.25" customHeight="1">
      <c r="A70" s="140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40.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23.25" customHeight="1">
      <c r="A73" s="140"/>
      <c r="B73" s="138" t="s">
        <v>66</v>
      </c>
      <c r="C73" s="138"/>
      <c r="D73" s="138"/>
      <c r="E73" s="138"/>
      <c r="F73" s="142"/>
      <c r="G73" s="142"/>
      <c r="H73" s="142"/>
      <c r="I73" s="139"/>
      <c r="W73" s="5"/>
    </row>
    <row r="74" spans="1:23">
      <c r="A74" s="140"/>
      <c r="B74" s="143"/>
      <c r="C74" s="143"/>
      <c r="D74" s="138"/>
      <c r="E74" s="138"/>
      <c r="F74" s="142"/>
      <c r="G74" s="142"/>
      <c r="H74" s="142"/>
      <c r="I74" s="139"/>
      <c r="W74" s="5"/>
    </row>
    <row r="75" spans="1:23" ht="23.25" customHeight="1">
      <c r="A75" s="60"/>
      <c r="B75" s="143"/>
      <c r="C75" s="143"/>
      <c r="D75" s="143"/>
      <c r="E75" s="138"/>
      <c r="F75" s="142"/>
      <c r="G75" s="142"/>
      <c r="H75" s="142"/>
      <c r="I75" s="139"/>
      <c r="W75" s="5"/>
    </row>
    <row r="76" spans="1:23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 ht="23.25" customHeight="1">
      <c r="A77" s="60"/>
      <c r="B77" s="143"/>
      <c r="C77" s="143"/>
      <c r="D77" s="143"/>
      <c r="E77" s="143"/>
      <c r="F77" s="143"/>
      <c r="G77" s="143"/>
      <c r="H77" s="143"/>
      <c r="I77" s="144"/>
      <c r="W77" s="5"/>
    </row>
    <row r="78" spans="1:23">
      <c r="A78" s="60"/>
      <c r="B78" s="143"/>
      <c r="C78" s="143"/>
      <c r="D78" s="143"/>
      <c r="E78" s="143"/>
      <c r="F78" s="145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5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6"/>
      <c r="E88" s="143"/>
      <c r="F88" s="145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3"/>
      <c r="G89" s="143"/>
      <c r="H89" s="143"/>
      <c r="I89" s="144"/>
      <c r="W89" s="5"/>
    </row>
    <row r="90" spans="1:23">
      <c r="A90" s="60"/>
      <c r="B90" s="60"/>
      <c r="C90" s="60"/>
      <c r="D90" s="146"/>
      <c r="E90" s="146"/>
      <c r="F90" s="146"/>
      <c r="G90" s="146"/>
      <c r="H90" s="146"/>
      <c r="I90" s="144"/>
      <c r="W90" s="5"/>
    </row>
    <row r="91" spans="1:23" ht="27.75" customHeight="1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36"/>
      <c r="W93" s="5"/>
    </row>
    <row r="94" spans="1:23" ht="27.75" customHeight="1">
      <c r="A94" s="60"/>
      <c r="B94" s="60"/>
      <c r="C94" s="60"/>
      <c r="D94" s="60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8.5" customHeight="1">
      <c r="I96" s="5"/>
      <c r="W96" s="5"/>
    </row>
    <row r="98" spans="6:23">
      <c r="F98" s="147"/>
      <c r="I98" s="5"/>
      <c r="W98" s="5"/>
    </row>
    <row r="103" spans="6:23">
      <c r="F103" s="147"/>
      <c r="I103" s="5"/>
      <c r="W103" s="5"/>
    </row>
    <row r="108" spans="6:23">
      <c r="F108" s="147"/>
      <c r="I108" s="5"/>
      <c r="W108" s="5"/>
    </row>
    <row r="113" spans="6:23">
      <c r="F113" s="147"/>
      <c r="I113" s="5"/>
      <c r="W113" s="5"/>
    </row>
    <row r="118" spans="6:23">
      <c r="F118" s="147"/>
      <c r="I118" s="5"/>
      <c r="W118" s="5"/>
    </row>
    <row r="123" spans="6:23">
      <c r="F123" s="147"/>
      <c r="I123" s="5"/>
      <c r="W123" s="5"/>
    </row>
    <row r="128" spans="6:23">
      <c r="F128" s="147"/>
      <c r="I128" s="5"/>
      <c r="W128" s="5"/>
    </row>
    <row r="131" spans="6:23">
      <c r="F131" s="147"/>
      <c r="I131" s="5"/>
      <c r="W131" s="5"/>
    </row>
  </sheetData>
  <mergeCells count="38">
    <mergeCell ref="F73:H73"/>
    <mergeCell ref="F74:H74"/>
    <mergeCell ref="F75:H75"/>
    <mergeCell ref="F76:H76"/>
    <mergeCell ref="J33:K33"/>
    <mergeCell ref="B58:C58"/>
    <mergeCell ref="F69:H69"/>
    <mergeCell ref="F70:H70"/>
    <mergeCell ref="F71:H71"/>
    <mergeCell ref="F72:H72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2021-07-07T21:06:19Z</dcterms:created>
  <dcterms:modified xsi:type="dcterms:W3CDTF">2021-07-07T21:06:29Z</dcterms:modified>
</cp:coreProperties>
</file>