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ily report for CEA (SLDC-F)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'Daily report for CEA (SLDC-F)'!$A$1:$I$62</definedName>
  </definedNames>
  <calcPr calcId="125725"/>
</workbook>
</file>

<file path=xl/calcChain.xml><?xml version="1.0" encoding="utf-8"?>
<calcChain xmlns="http://schemas.openxmlformats.org/spreadsheetml/2006/main">
  <c r="C55" i="1"/>
  <c r="H54"/>
  <c r="G54"/>
  <c r="F54"/>
  <c r="H53"/>
  <c r="G53"/>
  <c r="F53"/>
  <c r="H52"/>
  <c r="G52"/>
  <c r="F52"/>
  <c r="H51"/>
  <c r="G51"/>
  <c r="F51"/>
  <c r="H50"/>
  <c r="G50"/>
  <c r="F50"/>
  <c r="H49"/>
  <c r="G49"/>
  <c r="F49"/>
  <c r="H48"/>
  <c r="G48"/>
  <c r="F48"/>
  <c r="H47"/>
  <c r="G47"/>
  <c r="G55" s="1"/>
  <c r="F47"/>
  <c r="H46"/>
  <c r="G46"/>
  <c r="F46"/>
  <c r="F55" s="1"/>
  <c r="G44"/>
  <c r="F44"/>
  <c r="C44"/>
  <c r="H43"/>
  <c r="G43"/>
  <c r="F43"/>
  <c r="H41"/>
  <c r="G41"/>
  <c r="F41"/>
  <c r="E41"/>
  <c r="D41"/>
  <c r="C41"/>
  <c r="B41"/>
  <c r="I40"/>
  <c r="G40" s="1"/>
  <c r="F40"/>
  <c r="E40"/>
  <c r="D40"/>
  <c r="H39"/>
  <c r="G39"/>
  <c r="F39"/>
  <c r="E39"/>
  <c r="D39"/>
  <c r="C39"/>
  <c r="I38"/>
  <c r="G37" s="1"/>
  <c r="G38"/>
  <c r="F38"/>
  <c r="E38"/>
  <c r="D38"/>
  <c r="H37"/>
  <c r="F37"/>
  <c r="E37"/>
  <c r="D37"/>
  <c r="C37"/>
  <c r="G34"/>
  <c r="F34"/>
  <c r="E34"/>
  <c r="D34"/>
  <c r="C34"/>
  <c r="B34"/>
  <c r="H33"/>
  <c r="G33"/>
  <c r="F33"/>
  <c r="E33"/>
  <c r="D33"/>
  <c r="C33"/>
  <c r="B33"/>
  <c r="H32"/>
  <c r="G32"/>
  <c r="F32"/>
  <c r="E32"/>
  <c r="D32"/>
  <c r="C32"/>
  <c r="B32"/>
  <c r="H31"/>
  <c r="G31"/>
  <c r="F31"/>
  <c r="E31"/>
  <c r="D31"/>
  <c r="C31"/>
  <c r="B31"/>
  <c r="H30"/>
  <c r="G30"/>
  <c r="F30"/>
  <c r="E30"/>
  <c r="D30"/>
  <c r="C30"/>
  <c r="B30"/>
  <c r="H29"/>
  <c r="G29"/>
  <c r="F29"/>
  <c r="E29"/>
  <c r="D29"/>
  <c r="C29"/>
  <c r="B29"/>
  <c r="H28"/>
  <c r="G28"/>
  <c r="F28"/>
  <c r="E28"/>
  <c r="D28"/>
  <c r="C28"/>
  <c r="B28"/>
  <c r="H27"/>
  <c r="G27"/>
  <c r="F27"/>
  <c r="E27"/>
  <c r="D27"/>
  <c r="C27"/>
  <c r="B27"/>
  <c r="H26"/>
  <c r="G26"/>
  <c r="F26"/>
  <c r="E26"/>
  <c r="D26"/>
  <c r="C26"/>
  <c r="B26"/>
  <c r="H25"/>
  <c r="G25"/>
  <c r="F25"/>
  <c r="E25"/>
  <c r="D25"/>
  <c r="C25"/>
  <c r="B25"/>
  <c r="H24"/>
  <c r="G24"/>
  <c r="F24"/>
  <c r="E24"/>
  <c r="D24"/>
  <c r="C24"/>
  <c r="B24"/>
  <c r="H23"/>
  <c r="G23"/>
  <c r="F23"/>
  <c r="E23"/>
  <c r="D23"/>
  <c r="C23"/>
  <c r="B23"/>
  <c r="H22"/>
  <c r="G22"/>
  <c r="F22"/>
  <c r="E22"/>
  <c r="D22"/>
  <c r="C22"/>
  <c r="B22"/>
  <c r="H21"/>
  <c r="G21"/>
  <c r="F21"/>
  <c r="E21"/>
  <c r="D21"/>
  <c r="C21"/>
  <c r="B21"/>
  <c r="D11"/>
  <c r="B5" s="1"/>
  <c r="I5"/>
</calcChain>
</file>

<file path=xl/sharedStrings.xml><?xml version="1.0" encoding="utf-8"?>
<sst xmlns="http://schemas.openxmlformats.org/spreadsheetml/2006/main" count="72" uniqueCount="67">
  <si>
    <t xml:space="preserve">File </t>
  </si>
  <si>
    <t xml:space="preserve">HPSLDC/CEA Report </t>
  </si>
  <si>
    <t>Hiamchal Pradesh State Load Despatch Centre</t>
  </si>
  <si>
    <t>(An Apex Body)</t>
  </si>
  <si>
    <t>Government of Himachal Pradesh</t>
  </si>
  <si>
    <t>CEA-</t>
  </si>
  <si>
    <t>FAX   MESSAGE</t>
  </si>
  <si>
    <t xml:space="preserve">Dated  </t>
  </si>
  <si>
    <t>FROM:</t>
  </si>
  <si>
    <t>TO</t>
  </si>
  <si>
    <t>POWER CONTROLLER</t>
  </si>
  <si>
    <t>THE DY. DIRECTOR,</t>
  </si>
  <si>
    <t>HPSLDC, GoHP, Shimla-171011</t>
  </si>
  <si>
    <t>CEA, NEW DELHI</t>
  </si>
  <si>
    <t>(Email: pchpsldcshimla@gmail.com)</t>
  </si>
  <si>
    <t>(FAX  #: 011-26732662,26732337)</t>
  </si>
  <si>
    <t xml:space="preserve">Subject:- </t>
  </si>
  <si>
    <t>Daily Power  Supply  Position  For  Dated</t>
  </si>
  <si>
    <t xml:space="preserve"> The daily Power Supply Position is tabulated for the kind information as under please:-</t>
  </si>
  <si>
    <t>S.No.</t>
  </si>
  <si>
    <t>POWER HOUSES UNDER HPSEBL</t>
  </si>
  <si>
    <t>INSTALLED CAPACITY (MW)</t>
  </si>
  <si>
    <t>DAILY  GENERATION TARGET ON YEARLY BASIS [CE (Gen)/IPP] (LU's)</t>
  </si>
  <si>
    <t>DAILY GENERATION TARGET ON WEEKLY  BASIS  (SLDC)    (LU's)</t>
  </si>
  <si>
    <t>ESTIMATED GENERATION ON DAYAHEAD BASIS FROM HPSEBL POWER HOUSES / IPP)      (LU's)</t>
  </si>
  <si>
    <t>ACTUAL        (LU's)</t>
  </si>
  <si>
    <t>MAX. MW</t>
  </si>
  <si>
    <t>REMARKS</t>
  </si>
  <si>
    <t xml:space="preserve">( Reason for Major Variation) </t>
  </si>
  <si>
    <t>A</t>
  </si>
  <si>
    <t>B</t>
  </si>
  <si>
    <t>HP SHARE IN IPPS :</t>
  </si>
  <si>
    <t>i)</t>
  </si>
  <si>
    <t>Baspa (3 X100MW) IPP</t>
  </si>
  <si>
    <t>(a) 88%</t>
  </si>
  <si>
    <t xml:space="preserve"> Total Generation of Baspa-II in Lus</t>
  </si>
  <si>
    <t>(b) 12%(FP)</t>
  </si>
  <si>
    <t>ii)</t>
  </si>
  <si>
    <t>Malana (2X43 MW) IPP                     a) SALEABLE ENERGY (80%)</t>
  </si>
  <si>
    <t>Generation of Malana in Lus</t>
  </si>
  <si>
    <t>(b)HPSEBL SHARE  20%(FP)</t>
  </si>
  <si>
    <t>iii)</t>
  </si>
  <si>
    <t>iv)</t>
  </si>
  <si>
    <t>SAWRA KUDDU ( 3x37)</t>
  </si>
  <si>
    <t>v)</t>
  </si>
  <si>
    <t xml:space="preserve">Micro (IPP) upto 5 MW </t>
  </si>
  <si>
    <t>C</t>
  </si>
  <si>
    <t>Other (OA Gen.) (IPPs)</t>
  </si>
  <si>
    <t>Yogindra HEP (1x2.5 MW)</t>
  </si>
  <si>
    <t>Nanti HEP (2x6.75 MW)</t>
  </si>
  <si>
    <t>Sandhya HEP (3x3 MW)</t>
  </si>
  <si>
    <t>IA Energy HEP (3x12 MW)</t>
  </si>
  <si>
    <t>Kut HEP (3x8 MW)</t>
  </si>
  <si>
    <t>vi)</t>
  </si>
  <si>
    <t>Baragaon HEP (3x8 MW)</t>
  </si>
  <si>
    <t>vii)</t>
  </si>
  <si>
    <t>Malana-II HEP (2x50 MW)</t>
  </si>
  <si>
    <t>ix)</t>
  </si>
  <si>
    <t>Baragarh HEP (1x1.25)</t>
  </si>
  <si>
    <t>x</t>
  </si>
  <si>
    <t>Lower Nanti (2x7 MW)</t>
  </si>
  <si>
    <t>Total OA Gen.</t>
  </si>
  <si>
    <t xml:space="preserve">Note:- * means no communication. Generation assumed.   </t>
  </si>
  <si>
    <t xml:space="preserve">           **Includes Generation of  mini/micro power Houses of HPSEBL (DISCOM) .</t>
  </si>
  <si>
    <t>Shift Incharge</t>
  </si>
  <si>
    <t>HPSLDC, GoHP,Shimla-11.</t>
  </si>
  <si>
    <t>d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</si>
</sst>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.mm\.yy;@"/>
    <numFmt numFmtId="165" formatCode="[$-409]dd\-mmm\-yy;@"/>
    <numFmt numFmtId="166" formatCode="[$-409]d\-mmm\-yy;@"/>
    <numFmt numFmtId="167" formatCode="d\-mmm\-yyyy"/>
    <numFmt numFmtId="168" formatCode="dd\.mm\.yyyy;@"/>
    <numFmt numFmtId="169" formatCode="_(&quot;$&quot;* #,##0.00_);_(&quot;$&quot;* \(#,##0.00\);_(&quot;$&quot;* &quot;-&quot;??_);_(@_)"/>
  </numFmts>
  <fonts count="33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4"/>
      <color rgb="FF0070C0"/>
      <name val="Arial"/>
      <family val="2"/>
    </font>
    <font>
      <b/>
      <sz val="10"/>
      <name val="Arial"/>
      <family val="2"/>
    </font>
    <font>
      <b/>
      <sz val="14"/>
      <color rgb="FF003399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u/>
      <sz val="14"/>
      <name val="Arial"/>
      <family val="2"/>
    </font>
    <font>
      <b/>
      <i/>
      <sz val="14"/>
      <name val="Arial"/>
      <family val="2"/>
    </font>
    <font>
      <u/>
      <sz val="14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1"/>
      <name val="Arial"/>
      <family val="2"/>
    </font>
    <font>
      <sz val="12"/>
      <color indexed="14"/>
      <name val="Arial"/>
      <family val="2"/>
    </font>
    <font>
      <strike/>
      <sz val="12"/>
      <name val="Arial"/>
      <family val="2"/>
    </font>
    <font>
      <b/>
      <u/>
      <sz val="12"/>
      <name val="Arial"/>
      <family val="2"/>
    </font>
    <font>
      <b/>
      <i/>
      <sz val="12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168" fontId="25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2" fillId="0" borderId="0"/>
    <xf numFmtId="0" fontId="3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0" fontId="25" fillId="3" borderId="1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</cellStyleXfs>
  <cellXfs count="149">
    <xf numFmtId="0" fontId="0" fillId="0" borderId="0" xfId="0"/>
    <xf numFmtId="0" fontId="3" fillId="0" borderId="2" xfId="1" applyFont="1" applyBorder="1" applyProtection="1"/>
    <xf numFmtId="0" fontId="4" fillId="0" borderId="3" xfId="1" applyFont="1" applyBorder="1" applyProtection="1"/>
    <xf numFmtId="0" fontId="3" fillId="0" borderId="3" xfId="1" applyFont="1" applyBorder="1" applyProtection="1"/>
    <xf numFmtId="0" fontId="3" fillId="0" borderId="4" xfId="1" applyFont="1" applyBorder="1" applyAlignment="1" applyProtection="1">
      <alignment horizontal="center"/>
    </xf>
    <xf numFmtId="0" fontId="2" fillId="0" borderId="0" xfId="1" applyFont="1" applyProtection="1"/>
    <xf numFmtId="0" fontId="5" fillId="0" borderId="0" xfId="1" applyFont="1" applyProtection="1"/>
    <xf numFmtId="0" fontId="3" fillId="0" borderId="5" xfId="1" applyFont="1" applyBorder="1" applyProtection="1"/>
    <xf numFmtId="0" fontId="6" fillId="0" borderId="0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center"/>
    </xf>
    <xf numFmtId="0" fontId="7" fillId="0" borderId="6" xfId="1" applyFont="1" applyBorder="1" applyAlignment="1" applyProtection="1">
      <alignment horizontal="center"/>
    </xf>
    <xf numFmtId="0" fontId="8" fillId="0" borderId="5" xfId="1" applyFont="1" applyBorder="1" applyAlignment="1" applyProtection="1"/>
    <xf numFmtId="0" fontId="9" fillId="0" borderId="0" xfId="1" applyFont="1" applyBorder="1" applyAlignment="1" applyProtection="1">
      <alignment horizontal="center"/>
    </xf>
    <xf numFmtId="0" fontId="9" fillId="0" borderId="6" xfId="1" applyFont="1" applyBorder="1" applyAlignment="1" applyProtection="1">
      <alignment horizontal="center"/>
    </xf>
    <xf numFmtId="0" fontId="10" fillId="0" borderId="0" xfId="1" applyFont="1" applyProtection="1"/>
    <xf numFmtId="0" fontId="11" fillId="0" borderId="0" xfId="1" applyFont="1" applyProtection="1"/>
    <xf numFmtId="0" fontId="7" fillId="0" borderId="5" xfId="1" applyFont="1" applyBorder="1" applyAlignment="1" applyProtection="1">
      <alignment horizontal="right" vertical="center"/>
    </xf>
    <xf numFmtId="164" fontId="7" fillId="0" borderId="0" xfId="1" applyNumberFormat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center"/>
    </xf>
    <xf numFmtId="0" fontId="7" fillId="0" borderId="0" xfId="1" applyFont="1" applyBorder="1" applyAlignment="1" applyProtection="1">
      <alignment horizontal="right" vertical="center"/>
    </xf>
    <xf numFmtId="165" fontId="7" fillId="0" borderId="6" xfId="1" applyNumberFormat="1" applyFont="1" applyBorder="1" applyAlignment="1" applyProtection="1">
      <alignment horizontal="center" vertical="center"/>
    </xf>
    <xf numFmtId="0" fontId="7" fillId="0" borderId="5" xfId="1" applyFont="1" applyBorder="1" applyProtection="1"/>
    <xf numFmtId="0" fontId="7" fillId="0" borderId="0" xfId="1" applyFont="1" applyBorder="1" applyProtection="1"/>
    <xf numFmtId="166" fontId="7" fillId="0" borderId="0" xfId="1" applyNumberFormat="1" applyFont="1" applyBorder="1" applyAlignment="1" applyProtection="1">
      <alignment horizontal="center"/>
    </xf>
    <xf numFmtId="0" fontId="3" fillId="0" borderId="0" xfId="1" applyFont="1" applyBorder="1" applyProtection="1"/>
    <xf numFmtId="0" fontId="7" fillId="0" borderId="6" xfId="1" applyFont="1" applyBorder="1" applyAlignment="1" applyProtection="1">
      <alignment horizontal="center"/>
    </xf>
    <xf numFmtId="0" fontId="7" fillId="0" borderId="0" xfId="1" applyFont="1" applyBorder="1" applyAlignment="1" applyProtection="1"/>
    <xf numFmtId="0" fontId="7" fillId="0" borderId="0" xfId="1" applyFont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3" fillId="0" borderId="0" xfId="1" applyFont="1" applyBorder="1" applyAlignment="1" applyProtection="1">
      <alignment horizontal="left"/>
    </xf>
    <xf numFmtId="0" fontId="13" fillId="0" borderId="0" xfId="1" applyFont="1" applyBorder="1" applyAlignment="1" applyProtection="1">
      <alignment horizontal="center"/>
    </xf>
    <xf numFmtId="0" fontId="3" fillId="0" borderId="5" xfId="1" applyFont="1" applyBorder="1" applyAlignment="1" applyProtection="1">
      <alignment horizontal="center"/>
    </xf>
    <xf numFmtId="0" fontId="3" fillId="0" borderId="6" xfId="1" applyFont="1" applyBorder="1" applyAlignment="1" applyProtection="1">
      <alignment horizontal="center"/>
    </xf>
    <xf numFmtId="0" fontId="7" fillId="0" borderId="5" xfId="1" applyFont="1" applyBorder="1" applyAlignment="1" applyProtection="1">
      <alignment horizontal="center" vertical="center"/>
    </xf>
    <xf numFmtId="0" fontId="8" fillId="0" borderId="0" xfId="1" applyFont="1" applyBorder="1" applyAlignment="1" applyProtection="1">
      <alignment horizontal="center" vertical="center"/>
    </xf>
    <xf numFmtId="166" fontId="8" fillId="0" borderId="0" xfId="1" applyNumberFormat="1" applyFont="1" applyBorder="1" applyAlignment="1" applyProtection="1">
      <alignment horizontal="left" vertical="center"/>
    </xf>
    <xf numFmtId="0" fontId="14" fillId="0" borderId="0" xfId="1" applyFont="1" applyBorder="1" applyAlignment="1" applyProtection="1">
      <alignment horizontal="center" vertical="center"/>
    </xf>
    <xf numFmtId="165" fontId="7" fillId="0" borderId="0" xfId="1" applyNumberFormat="1" applyFont="1" applyBorder="1" applyAlignment="1" applyProtection="1">
      <alignment horizontal="center" vertical="center"/>
    </xf>
    <xf numFmtId="0" fontId="3" fillId="0" borderId="6" xfId="1" applyFont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1" fillId="0" borderId="0" xfId="1" applyFont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3" fillId="0" borderId="6" xfId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center"/>
    </xf>
    <xf numFmtId="167" fontId="8" fillId="0" borderId="0" xfId="1" applyNumberFormat="1" applyFont="1" applyBorder="1" applyAlignment="1" applyProtection="1">
      <alignment horizontal="center"/>
    </xf>
    <xf numFmtId="0" fontId="3" fillId="0" borderId="7" xfId="1" applyFont="1" applyBorder="1" applyProtection="1"/>
    <xf numFmtId="0" fontId="3" fillId="0" borderId="8" xfId="1" applyFont="1" applyBorder="1" applyProtection="1"/>
    <xf numFmtId="0" fontId="7" fillId="16" borderId="9" xfId="1" applyFont="1" applyFill="1" applyBorder="1" applyAlignment="1" applyProtection="1">
      <alignment horizontal="center" vertical="center"/>
    </xf>
    <xf numFmtId="0" fontId="7" fillId="16" borderId="9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 wrapText="1"/>
    </xf>
    <xf numFmtId="0" fontId="7" fillId="16" borderId="9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0" fontId="7" fillId="16" borderId="12" xfId="1" applyFont="1" applyFill="1" applyBorder="1" applyAlignment="1" applyProtection="1">
      <alignment horizontal="center" vertical="center" wrapText="1"/>
    </xf>
    <xf numFmtId="0" fontId="7" fillId="16" borderId="10" xfId="1" applyFont="1" applyFill="1" applyBorder="1" applyAlignment="1" applyProtection="1">
      <alignment horizontal="center" vertical="center"/>
    </xf>
    <xf numFmtId="0" fontId="7" fillId="16" borderId="13" xfId="1" applyFont="1" applyFill="1" applyBorder="1" applyAlignment="1" applyProtection="1">
      <alignment horizontal="center" vertical="center" wrapText="1"/>
    </xf>
    <xf numFmtId="0" fontId="2" fillId="0" borderId="0" xfId="1" applyFont="1" applyBorder="1" applyProtection="1"/>
    <xf numFmtId="0" fontId="7" fillId="16" borderId="14" xfId="1" applyFont="1" applyFill="1" applyBorder="1" applyAlignment="1" applyProtection="1">
      <alignment horizontal="center"/>
    </xf>
    <xf numFmtId="0" fontId="7" fillId="16" borderId="14" xfId="1" applyFont="1" applyFill="1" applyBorder="1" applyAlignment="1" applyProtection="1">
      <alignment horizontal="center" wrapText="1"/>
    </xf>
    <xf numFmtId="0" fontId="15" fillId="17" borderId="0" xfId="1" applyFont="1" applyFill="1" applyBorder="1" applyProtection="1"/>
    <xf numFmtId="14" fontId="2" fillId="17" borderId="0" xfId="1" applyNumberFormat="1" applyFont="1" applyFill="1" applyBorder="1" applyProtection="1"/>
    <xf numFmtId="0" fontId="2" fillId="17" borderId="0" xfId="1" applyFont="1" applyFill="1" applyBorder="1" applyProtection="1"/>
    <xf numFmtId="0" fontId="5" fillId="17" borderId="0" xfId="1" applyFont="1" applyFill="1" applyBorder="1" applyProtection="1"/>
    <xf numFmtId="0" fontId="10" fillId="0" borderId="9" xfId="1" applyFont="1" applyBorder="1" applyAlignment="1" applyProtection="1">
      <alignment horizontal="center" vertical="center"/>
    </xf>
    <xf numFmtId="0" fontId="10" fillId="0" borderId="9" xfId="1" applyFont="1" applyBorder="1" applyAlignment="1" applyProtection="1">
      <alignment vertical="center"/>
    </xf>
    <xf numFmtId="2" fontId="10" fillId="0" borderId="9" xfId="1" applyNumberFormat="1" applyFont="1" applyBorder="1" applyAlignment="1" applyProtection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 wrapText="1"/>
    </xf>
    <xf numFmtId="0" fontId="10" fillId="0" borderId="0" xfId="1" applyFont="1" applyBorder="1" applyProtection="1"/>
    <xf numFmtId="14" fontId="10" fillId="0" borderId="0" xfId="1" applyNumberFormat="1" applyFont="1" applyBorder="1" applyProtection="1"/>
    <xf numFmtId="14" fontId="10" fillId="0" borderId="0" xfId="1" applyNumberFormat="1" applyFont="1" applyProtection="1"/>
    <xf numFmtId="0" fontId="10" fillId="0" borderId="0" xfId="1" applyFont="1" applyBorder="1" applyAlignment="1" applyProtection="1">
      <alignment horizontal="center" vertical="center" wrapText="1"/>
    </xf>
    <xf numFmtId="2" fontId="10" fillId="0" borderId="0" xfId="1" applyNumberFormat="1" applyFont="1" applyBorder="1" applyAlignment="1" applyProtection="1">
      <alignment horizontal="center"/>
    </xf>
    <xf numFmtId="2" fontId="11" fillId="0" borderId="0" xfId="1" applyNumberFormat="1" applyFont="1" applyBorder="1" applyAlignment="1" applyProtection="1">
      <alignment horizontal="center"/>
    </xf>
    <xf numFmtId="2" fontId="10" fillId="0" borderId="0" xfId="1" applyNumberFormat="1" applyFont="1" applyBorder="1" applyProtection="1"/>
    <xf numFmtId="2" fontId="11" fillId="0" borderId="0" xfId="1" applyNumberFormat="1" applyFont="1" applyBorder="1" applyProtection="1"/>
    <xf numFmtId="0" fontId="10" fillId="0" borderId="0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 vertical="center"/>
    </xf>
    <xf numFmtId="0" fontId="10" fillId="0" borderId="0" xfId="1" applyFont="1" applyBorder="1" applyProtection="1"/>
    <xf numFmtId="2" fontId="16" fillId="0" borderId="0" xfId="1" applyNumberFormat="1" applyFont="1" applyBorder="1" applyAlignment="1" applyProtection="1">
      <alignment horizontal="left"/>
    </xf>
    <xf numFmtId="0" fontId="10" fillId="18" borderId="0" xfId="1" applyFont="1" applyFill="1" applyBorder="1" applyProtection="1"/>
    <xf numFmtId="2" fontId="10" fillId="0" borderId="0" xfId="1" applyNumberFormat="1" applyFont="1" applyFill="1" applyBorder="1" applyProtection="1"/>
    <xf numFmtId="0" fontId="10" fillId="0" borderId="0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2" fontId="17" fillId="18" borderId="0" xfId="1" applyNumberFormat="1" applyFont="1" applyFill="1" applyBorder="1" applyProtection="1"/>
    <xf numFmtId="2" fontId="10" fillId="18" borderId="0" xfId="1" applyNumberFormat="1" applyFont="1" applyFill="1" applyBorder="1" applyProtection="1"/>
    <xf numFmtId="0" fontId="16" fillId="19" borderId="0" xfId="1" applyNumberFormat="1" applyFont="1" applyFill="1" applyBorder="1" applyAlignment="1" applyProtection="1">
      <alignment horizontal="left" vertical="center"/>
    </xf>
    <xf numFmtId="0" fontId="17" fillId="19" borderId="0" xfId="1" applyNumberFormat="1" applyFont="1" applyFill="1" applyBorder="1" applyProtection="1"/>
    <xf numFmtId="0" fontId="10" fillId="0" borderId="0" xfId="1" applyNumberFormat="1" applyFont="1" applyBorder="1" applyProtection="1"/>
    <xf numFmtId="0" fontId="11" fillId="0" borderId="9" xfId="1" applyFont="1" applyBorder="1" applyAlignment="1" applyProtection="1">
      <alignment vertical="center" wrapText="1"/>
    </xf>
    <xf numFmtId="0" fontId="11" fillId="18" borderId="0" xfId="1" applyFont="1" applyFill="1" applyBorder="1" applyProtection="1"/>
    <xf numFmtId="2" fontId="11" fillId="18" borderId="0" xfId="1" applyNumberFormat="1" applyFont="1" applyFill="1" applyBorder="1" applyAlignment="1" applyProtection="1"/>
    <xf numFmtId="0" fontId="11" fillId="0" borderId="9" xfId="1" applyFont="1" applyBorder="1" applyAlignment="1" applyProtection="1">
      <alignment vertical="center"/>
    </xf>
    <xf numFmtId="0" fontId="18" fillId="0" borderId="0" xfId="1" applyFont="1" applyBorder="1" applyProtection="1"/>
    <xf numFmtId="2" fontId="19" fillId="0" borderId="0" xfId="1" applyNumberFormat="1" applyFont="1" applyBorder="1" applyAlignment="1" applyProtection="1">
      <alignment horizontal="center"/>
    </xf>
    <xf numFmtId="2" fontId="19" fillId="19" borderId="0" xfId="1" applyNumberFormat="1" applyFont="1" applyFill="1" applyBorder="1" applyAlignment="1" applyProtection="1">
      <alignment horizontal="center"/>
    </xf>
    <xf numFmtId="0" fontId="10" fillId="0" borderId="0" xfId="1" applyFont="1" applyBorder="1" applyAlignment="1" applyProtection="1">
      <alignment horizontal="justify" vertical="top"/>
    </xf>
    <xf numFmtId="2" fontId="17" fillId="0" borderId="0" xfId="1" applyNumberFormat="1" applyFont="1" applyBorder="1" applyAlignment="1" applyProtection="1">
      <alignment horizontal="right" vertical="top"/>
    </xf>
    <xf numFmtId="0" fontId="11" fillId="0" borderId="0" xfId="1" applyFont="1" applyBorder="1" applyProtection="1"/>
    <xf numFmtId="0" fontId="10" fillId="0" borderId="9" xfId="1" applyFont="1" applyBorder="1" applyAlignment="1" applyProtection="1">
      <alignment vertical="center" wrapText="1"/>
    </xf>
    <xf numFmtId="2" fontId="17" fillId="0" borderId="0" xfId="1" applyNumberFormat="1" applyFont="1" applyBorder="1" applyProtection="1"/>
    <xf numFmtId="2" fontId="10" fillId="0" borderId="0" xfId="1" applyNumberFormat="1" applyFont="1" applyAlignment="1" applyProtection="1">
      <alignment horizontal="center"/>
    </xf>
    <xf numFmtId="0" fontId="11" fillId="0" borderId="5" xfId="1" applyFont="1" applyBorder="1" applyAlignment="1" applyProtection="1">
      <alignment horizontal="left" vertical="center"/>
    </xf>
    <xf numFmtId="0" fontId="11" fillId="0" borderId="0" xfId="1" applyFont="1" applyBorder="1" applyAlignment="1" applyProtection="1">
      <alignment horizontal="left" vertical="center"/>
    </xf>
    <xf numFmtId="0" fontId="10" fillId="0" borderId="0" xfId="1" applyFont="1" applyBorder="1" applyAlignment="1" applyProtection="1">
      <alignment horizontal="left" vertical="center"/>
    </xf>
    <xf numFmtId="0" fontId="20" fillId="0" borderId="6" xfId="1" applyFont="1" applyBorder="1" applyAlignment="1" applyProtection="1">
      <alignment horizontal="left" vertical="center"/>
    </xf>
    <xf numFmtId="2" fontId="10" fillId="0" borderId="0" xfId="1" applyNumberFormat="1" applyFont="1" applyAlignment="1" applyProtection="1">
      <alignment horizontal="left" vertical="center"/>
    </xf>
    <xf numFmtId="0" fontId="17" fillId="0" borderId="0" xfId="1" applyFont="1" applyBorder="1" applyAlignment="1" applyProtection="1">
      <alignment horizontal="left" vertical="center"/>
    </xf>
    <xf numFmtId="0" fontId="10" fillId="0" borderId="0" xfId="1" applyFont="1" applyAlignment="1" applyProtection="1">
      <alignment horizontal="left" vertical="center"/>
    </xf>
    <xf numFmtId="0" fontId="11" fillId="0" borderId="0" xfId="1" applyFont="1" applyAlignment="1" applyProtection="1">
      <alignment horizontal="left" vertical="center"/>
    </xf>
    <xf numFmtId="2" fontId="10" fillId="0" borderId="0" xfId="1" applyNumberFormat="1" applyFont="1" applyBorder="1" applyAlignment="1" applyProtection="1">
      <alignment horizontal="left" vertical="center"/>
    </xf>
    <xf numFmtId="9" fontId="10" fillId="0" borderId="0" xfId="2" applyFont="1" applyBorder="1" applyAlignment="1" applyProtection="1">
      <alignment horizontal="left" vertical="center"/>
    </xf>
    <xf numFmtId="0" fontId="11" fillId="0" borderId="6" xfId="1" applyFont="1" applyBorder="1" applyAlignment="1" applyProtection="1">
      <alignment horizontal="left" vertical="center"/>
    </xf>
    <xf numFmtId="0" fontId="10" fillId="0" borderId="5" xfId="1" applyFont="1" applyBorder="1" applyProtection="1"/>
    <xf numFmtId="0" fontId="11" fillId="0" borderId="0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left"/>
    </xf>
    <xf numFmtId="0" fontId="11" fillId="0" borderId="0" xfId="1" applyFont="1" applyBorder="1" applyAlignment="1" applyProtection="1"/>
    <xf numFmtId="0" fontId="11" fillId="0" borderId="6" xfId="1" applyFont="1" applyBorder="1" applyAlignment="1" applyProtection="1">
      <alignment horizontal="center" vertical="center"/>
    </xf>
    <xf numFmtId="2" fontId="10" fillId="0" borderId="0" xfId="1" applyNumberFormat="1" applyFont="1" applyProtection="1"/>
    <xf numFmtId="0" fontId="21" fillId="0" borderId="0" xfId="1" applyFont="1" applyBorder="1" applyProtection="1"/>
    <xf numFmtId="0" fontId="10" fillId="0" borderId="0" xfId="1" applyFont="1" applyBorder="1" applyAlignment="1" applyProtection="1">
      <alignment vertical="center"/>
    </xf>
    <xf numFmtId="0" fontId="22" fillId="0" borderId="5" xfId="1" applyFont="1" applyBorder="1" applyAlignment="1" applyProtection="1"/>
    <xf numFmtId="0" fontId="10" fillId="0" borderId="0" xfId="1" applyFont="1" applyBorder="1" applyAlignment="1" applyProtection="1"/>
    <xf numFmtId="0" fontId="10" fillId="0" borderId="6" xfId="1" applyFont="1" applyBorder="1" applyAlignment="1" applyProtection="1">
      <alignment horizontal="center"/>
    </xf>
    <xf numFmtId="0" fontId="2" fillId="0" borderId="7" xfId="1" applyFont="1" applyBorder="1" applyProtection="1"/>
    <xf numFmtId="0" fontId="2" fillId="0" borderId="8" xfId="1" applyFont="1" applyBorder="1" applyProtection="1"/>
    <xf numFmtId="0" fontId="5" fillId="0" borderId="8" xfId="1" applyFont="1" applyBorder="1" applyAlignment="1" applyProtection="1">
      <alignment horizontal="left" vertical="center"/>
    </xf>
    <xf numFmtId="0" fontId="5" fillId="0" borderId="15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5" fillId="0" borderId="0" xfId="1" applyFont="1" applyBorder="1" applyProtection="1"/>
    <xf numFmtId="0" fontId="2" fillId="0" borderId="0" xfId="1" applyFont="1" applyBorder="1" applyAlignment="1" applyProtection="1">
      <alignment horizontal="left"/>
    </xf>
    <xf numFmtId="0" fontId="2" fillId="0" borderId="0" xfId="1" applyFont="1" applyBorder="1" applyAlignment="1" applyProtection="1">
      <alignment horizontal="center"/>
    </xf>
    <xf numFmtId="0" fontId="23" fillId="0" borderId="0" xfId="1" applyFont="1" applyBorder="1" applyProtection="1"/>
    <xf numFmtId="0" fontId="24" fillId="0" borderId="0" xfId="1" applyFont="1" applyBorder="1" applyAlignment="1" applyProtection="1">
      <alignment horizontal="left" vertical="center" wrapText="1"/>
    </xf>
    <xf numFmtId="0" fontId="15" fillId="0" borderId="0" xfId="1" applyFont="1" applyBorder="1" applyAlignment="1" applyProtection="1">
      <alignment horizontal="center"/>
    </xf>
    <xf numFmtId="0" fontId="15" fillId="0" borderId="0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left"/>
    </xf>
    <xf numFmtId="0" fontId="1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left"/>
    </xf>
    <xf numFmtId="9" fontId="5" fillId="0" borderId="0" xfId="2" applyFont="1" applyBorder="1" applyAlignment="1" applyProtection="1">
      <alignment horizontal="justify" vertical="top" wrapText="1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center"/>
    </xf>
  </cellXfs>
  <cellStyles count="1932">
    <cellStyle name="20% - Accent1 2" xfId="3"/>
    <cellStyle name="20% - Accent1 2 10" xfId="4"/>
    <cellStyle name="20% - Accent1 2 11" xfId="5"/>
    <cellStyle name="20% - Accent1 2 12" xfId="6"/>
    <cellStyle name="20% - Accent1 2 13" xfId="7"/>
    <cellStyle name="20% - Accent1 2 2" xfId="8"/>
    <cellStyle name="20% - Accent1 2 3" xfId="9"/>
    <cellStyle name="20% - Accent1 2 4" xfId="10"/>
    <cellStyle name="20% - Accent1 2 5" xfId="11"/>
    <cellStyle name="20% - Accent1 2 6" xfId="12"/>
    <cellStyle name="20% - Accent1 2 7" xfId="13"/>
    <cellStyle name="20% - Accent1 2 8" xfId="14"/>
    <cellStyle name="20% - Accent1 2 9" xfId="15"/>
    <cellStyle name="20% - Accent1 3" xfId="16"/>
    <cellStyle name="20% - Accent1 3 10" xfId="17"/>
    <cellStyle name="20% - Accent1 3 11" xfId="18"/>
    <cellStyle name="20% - Accent1 3 2" xfId="19"/>
    <cellStyle name="20% - Accent1 3 3" xfId="20"/>
    <cellStyle name="20% - Accent1 3 4" xfId="21"/>
    <cellStyle name="20% - Accent1 3 5" xfId="22"/>
    <cellStyle name="20% - Accent1 3 6" xfId="23"/>
    <cellStyle name="20% - Accent1 3 7" xfId="24"/>
    <cellStyle name="20% - Accent1 3 8" xfId="25"/>
    <cellStyle name="20% - Accent1 3 9" xfId="26"/>
    <cellStyle name="20% - Accent1 4" xfId="27"/>
    <cellStyle name="20% - Accent1 4 10" xfId="28"/>
    <cellStyle name="20% - Accent1 4 11" xfId="29"/>
    <cellStyle name="20% - Accent1 4 2" xfId="30"/>
    <cellStyle name="20% - Accent1 4 3" xfId="31"/>
    <cellStyle name="20% - Accent1 4 4" xfId="32"/>
    <cellStyle name="20% - Accent1 4 5" xfId="33"/>
    <cellStyle name="20% - Accent1 4 6" xfId="34"/>
    <cellStyle name="20% - Accent1 4 7" xfId="35"/>
    <cellStyle name="20% - Accent1 4 8" xfId="36"/>
    <cellStyle name="20% - Accent1 4 9" xfId="37"/>
    <cellStyle name="20% - Accent1 5" xfId="38"/>
    <cellStyle name="20% - Accent1 6" xfId="39"/>
    <cellStyle name="20% - Accent2 2" xfId="40"/>
    <cellStyle name="20% - Accent2 2 10" xfId="41"/>
    <cellStyle name="20% - Accent2 2 11" xfId="42"/>
    <cellStyle name="20% - Accent2 2 12" xfId="43"/>
    <cellStyle name="20% - Accent2 2 13" xfId="44"/>
    <cellStyle name="20% - Accent2 2 2" xfId="45"/>
    <cellStyle name="20% - Accent2 2 3" xfId="46"/>
    <cellStyle name="20% - Accent2 2 4" xfId="47"/>
    <cellStyle name="20% - Accent2 2 5" xfId="48"/>
    <cellStyle name="20% - Accent2 2 6" xfId="49"/>
    <cellStyle name="20% - Accent2 2 7" xfId="50"/>
    <cellStyle name="20% - Accent2 2 8" xfId="51"/>
    <cellStyle name="20% - Accent2 2 9" xfId="52"/>
    <cellStyle name="20% - Accent2 3" xfId="53"/>
    <cellStyle name="20% - Accent2 3 10" xfId="54"/>
    <cellStyle name="20% - Accent2 3 11" xfId="55"/>
    <cellStyle name="20% - Accent2 3 2" xfId="56"/>
    <cellStyle name="20% - Accent2 3 3" xfId="57"/>
    <cellStyle name="20% - Accent2 3 4" xfId="58"/>
    <cellStyle name="20% - Accent2 3 5" xfId="59"/>
    <cellStyle name="20% - Accent2 3 6" xfId="60"/>
    <cellStyle name="20% - Accent2 3 7" xfId="61"/>
    <cellStyle name="20% - Accent2 3 8" xfId="62"/>
    <cellStyle name="20% - Accent2 3 9" xfId="63"/>
    <cellStyle name="20% - Accent2 4" xfId="64"/>
    <cellStyle name="20% - Accent2 4 10" xfId="65"/>
    <cellStyle name="20% - Accent2 4 11" xfId="66"/>
    <cellStyle name="20% - Accent2 4 2" xfId="67"/>
    <cellStyle name="20% - Accent2 4 3" xfId="68"/>
    <cellStyle name="20% - Accent2 4 4" xfId="69"/>
    <cellStyle name="20% - Accent2 4 5" xfId="70"/>
    <cellStyle name="20% - Accent2 4 6" xfId="71"/>
    <cellStyle name="20% - Accent2 4 7" xfId="72"/>
    <cellStyle name="20% - Accent2 4 8" xfId="73"/>
    <cellStyle name="20% - Accent2 4 9" xfId="74"/>
    <cellStyle name="20% - Accent2 5" xfId="75"/>
    <cellStyle name="20% - Accent2 6" xfId="76"/>
    <cellStyle name="20% - Accent3 2" xfId="77"/>
    <cellStyle name="20% - Accent3 2 10" xfId="78"/>
    <cellStyle name="20% - Accent3 2 11" xfId="79"/>
    <cellStyle name="20% - Accent3 2 12" xfId="80"/>
    <cellStyle name="20% - Accent3 2 13" xfId="81"/>
    <cellStyle name="20% - Accent3 2 2" xfId="82"/>
    <cellStyle name="20% - Accent3 2 3" xfId="83"/>
    <cellStyle name="20% - Accent3 2 4" xfId="84"/>
    <cellStyle name="20% - Accent3 2 5" xfId="85"/>
    <cellStyle name="20% - Accent3 2 6" xfId="86"/>
    <cellStyle name="20% - Accent3 2 7" xfId="87"/>
    <cellStyle name="20% - Accent3 2 8" xfId="88"/>
    <cellStyle name="20% - Accent3 2 9" xfId="89"/>
    <cellStyle name="20% - Accent3 3" xfId="90"/>
    <cellStyle name="20% - Accent3 3 10" xfId="91"/>
    <cellStyle name="20% - Accent3 3 11" xfId="92"/>
    <cellStyle name="20% - Accent3 3 2" xfId="93"/>
    <cellStyle name="20% - Accent3 3 3" xfId="94"/>
    <cellStyle name="20% - Accent3 3 4" xfId="95"/>
    <cellStyle name="20% - Accent3 3 5" xfId="96"/>
    <cellStyle name="20% - Accent3 3 6" xfId="97"/>
    <cellStyle name="20% - Accent3 3 7" xfId="98"/>
    <cellStyle name="20% - Accent3 3 8" xfId="99"/>
    <cellStyle name="20% - Accent3 3 9" xfId="100"/>
    <cellStyle name="20% - Accent3 4" xfId="101"/>
    <cellStyle name="20% - Accent3 4 10" xfId="102"/>
    <cellStyle name="20% - Accent3 4 11" xfId="103"/>
    <cellStyle name="20% - Accent3 4 2" xfId="104"/>
    <cellStyle name="20% - Accent3 4 3" xfId="105"/>
    <cellStyle name="20% - Accent3 4 4" xfId="106"/>
    <cellStyle name="20% - Accent3 4 5" xfId="107"/>
    <cellStyle name="20% - Accent3 4 6" xfId="108"/>
    <cellStyle name="20% - Accent3 4 7" xfId="109"/>
    <cellStyle name="20% - Accent3 4 8" xfId="110"/>
    <cellStyle name="20% - Accent3 4 9" xfId="111"/>
    <cellStyle name="20% - Accent3 5" xfId="112"/>
    <cellStyle name="20% - Accent3 6" xfId="113"/>
    <cellStyle name="20% - Accent4 2" xfId="114"/>
    <cellStyle name="20% - Accent4 2 10" xfId="115"/>
    <cellStyle name="20% - Accent4 2 11" xfId="116"/>
    <cellStyle name="20% - Accent4 2 12" xfId="117"/>
    <cellStyle name="20% - Accent4 2 13" xfId="118"/>
    <cellStyle name="20% - Accent4 2 2" xfId="119"/>
    <cellStyle name="20% - Accent4 2 3" xfId="120"/>
    <cellStyle name="20% - Accent4 2 4" xfId="121"/>
    <cellStyle name="20% - Accent4 2 5" xfId="122"/>
    <cellStyle name="20% - Accent4 2 6" xfId="123"/>
    <cellStyle name="20% - Accent4 2 7" xfId="124"/>
    <cellStyle name="20% - Accent4 2 8" xfId="125"/>
    <cellStyle name="20% - Accent4 2 9" xfId="126"/>
    <cellStyle name="20% - Accent4 3" xfId="127"/>
    <cellStyle name="20% - Accent4 3 10" xfId="128"/>
    <cellStyle name="20% - Accent4 3 11" xfId="129"/>
    <cellStyle name="20% - Accent4 3 2" xfId="130"/>
    <cellStyle name="20% - Accent4 3 3" xfId="131"/>
    <cellStyle name="20% - Accent4 3 4" xfId="132"/>
    <cellStyle name="20% - Accent4 3 5" xfId="133"/>
    <cellStyle name="20% - Accent4 3 6" xfId="134"/>
    <cellStyle name="20% - Accent4 3 7" xfId="135"/>
    <cellStyle name="20% - Accent4 3 8" xfId="136"/>
    <cellStyle name="20% - Accent4 3 9" xfId="137"/>
    <cellStyle name="20% - Accent4 4" xfId="138"/>
    <cellStyle name="20% - Accent4 4 10" xfId="139"/>
    <cellStyle name="20% - Accent4 4 11" xfId="140"/>
    <cellStyle name="20% - Accent4 4 2" xfId="141"/>
    <cellStyle name="20% - Accent4 4 3" xfId="142"/>
    <cellStyle name="20% - Accent4 4 4" xfId="143"/>
    <cellStyle name="20% - Accent4 4 5" xfId="144"/>
    <cellStyle name="20% - Accent4 4 6" xfId="145"/>
    <cellStyle name="20% - Accent4 4 7" xfId="146"/>
    <cellStyle name="20% - Accent4 4 8" xfId="147"/>
    <cellStyle name="20% - Accent4 4 9" xfId="148"/>
    <cellStyle name="20% - Accent4 5" xfId="149"/>
    <cellStyle name="20% - Accent4 6" xfId="150"/>
    <cellStyle name="20% - Accent5 2" xfId="151"/>
    <cellStyle name="20% - Accent5 2 10" xfId="152"/>
    <cellStyle name="20% - Accent5 2 11" xfId="153"/>
    <cellStyle name="20% - Accent5 2 12" xfId="154"/>
    <cellStyle name="20% - Accent5 2 13" xfId="155"/>
    <cellStyle name="20% - Accent5 2 2" xfId="156"/>
    <cellStyle name="20% - Accent5 2 3" xfId="157"/>
    <cellStyle name="20% - Accent5 2 4" xfId="158"/>
    <cellStyle name="20% - Accent5 2 5" xfId="159"/>
    <cellStyle name="20% - Accent5 2 6" xfId="160"/>
    <cellStyle name="20% - Accent5 2 7" xfId="161"/>
    <cellStyle name="20% - Accent5 2 8" xfId="162"/>
    <cellStyle name="20% - Accent5 2 9" xfId="163"/>
    <cellStyle name="20% - Accent5 3" xfId="164"/>
    <cellStyle name="20% - Accent5 3 10" xfId="165"/>
    <cellStyle name="20% - Accent5 3 11" xfId="166"/>
    <cellStyle name="20% - Accent5 3 2" xfId="167"/>
    <cellStyle name="20% - Accent5 3 3" xfId="168"/>
    <cellStyle name="20% - Accent5 3 4" xfId="169"/>
    <cellStyle name="20% - Accent5 3 5" xfId="170"/>
    <cellStyle name="20% - Accent5 3 6" xfId="171"/>
    <cellStyle name="20% - Accent5 3 7" xfId="172"/>
    <cellStyle name="20% - Accent5 3 8" xfId="173"/>
    <cellStyle name="20% - Accent5 3 9" xfId="174"/>
    <cellStyle name="20% - Accent5 4" xfId="175"/>
    <cellStyle name="20% - Accent5 4 10" xfId="176"/>
    <cellStyle name="20% - Accent5 4 11" xfId="177"/>
    <cellStyle name="20% - Accent5 4 2" xfId="178"/>
    <cellStyle name="20% - Accent5 4 3" xfId="179"/>
    <cellStyle name="20% - Accent5 4 4" xfId="180"/>
    <cellStyle name="20% - Accent5 4 5" xfId="181"/>
    <cellStyle name="20% - Accent5 4 6" xfId="182"/>
    <cellStyle name="20% - Accent5 4 7" xfId="183"/>
    <cellStyle name="20% - Accent5 4 8" xfId="184"/>
    <cellStyle name="20% - Accent5 4 9" xfId="185"/>
    <cellStyle name="20% - Accent5 5" xfId="186"/>
    <cellStyle name="20% - Accent5 6" xfId="187"/>
    <cellStyle name="20% - Accent6 2" xfId="188"/>
    <cellStyle name="20% - Accent6 2 10" xfId="189"/>
    <cellStyle name="20% - Accent6 2 11" xfId="190"/>
    <cellStyle name="20% - Accent6 2 12" xfId="191"/>
    <cellStyle name="20% - Accent6 2 13" xfId="192"/>
    <cellStyle name="20% - Accent6 2 2" xfId="193"/>
    <cellStyle name="20% - Accent6 2 3" xfId="194"/>
    <cellStyle name="20% - Accent6 2 4" xfId="195"/>
    <cellStyle name="20% - Accent6 2 5" xfId="196"/>
    <cellStyle name="20% - Accent6 2 6" xfId="197"/>
    <cellStyle name="20% - Accent6 2 7" xfId="198"/>
    <cellStyle name="20% - Accent6 2 8" xfId="199"/>
    <cellStyle name="20% - Accent6 2 9" xfId="200"/>
    <cellStyle name="20% - Accent6 3" xfId="201"/>
    <cellStyle name="20% - Accent6 3 10" xfId="202"/>
    <cellStyle name="20% - Accent6 3 11" xfId="203"/>
    <cellStyle name="20% - Accent6 3 2" xfId="204"/>
    <cellStyle name="20% - Accent6 3 3" xfId="205"/>
    <cellStyle name="20% - Accent6 3 4" xfId="206"/>
    <cellStyle name="20% - Accent6 3 5" xfId="207"/>
    <cellStyle name="20% - Accent6 3 6" xfId="208"/>
    <cellStyle name="20% - Accent6 3 7" xfId="209"/>
    <cellStyle name="20% - Accent6 3 8" xfId="210"/>
    <cellStyle name="20% - Accent6 3 9" xfId="211"/>
    <cellStyle name="20% - Accent6 4" xfId="212"/>
    <cellStyle name="20% - Accent6 4 10" xfId="213"/>
    <cellStyle name="20% - Accent6 4 11" xfId="214"/>
    <cellStyle name="20% - Accent6 4 2" xfId="215"/>
    <cellStyle name="20% - Accent6 4 3" xfId="216"/>
    <cellStyle name="20% - Accent6 4 4" xfId="217"/>
    <cellStyle name="20% - Accent6 4 5" xfId="218"/>
    <cellStyle name="20% - Accent6 4 6" xfId="219"/>
    <cellStyle name="20% - Accent6 4 7" xfId="220"/>
    <cellStyle name="20% - Accent6 4 8" xfId="221"/>
    <cellStyle name="20% - Accent6 4 9" xfId="222"/>
    <cellStyle name="20% - Accent6 5" xfId="223"/>
    <cellStyle name="20% - Accent6 6" xfId="224"/>
    <cellStyle name="40% - Accent1 2" xfId="225"/>
    <cellStyle name="40% - Accent1 2 10" xfId="226"/>
    <cellStyle name="40% - Accent1 2 11" xfId="227"/>
    <cellStyle name="40% - Accent1 2 12" xfId="228"/>
    <cellStyle name="40% - Accent1 2 13" xfId="229"/>
    <cellStyle name="40% - Accent1 2 2" xfId="230"/>
    <cellStyle name="40% - Accent1 2 3" xfId="231"/>
    <cellStyle name="40% - Accent1 2 4" xfId="232"/>
    <cellStyle name="40% - Accent1 2 5" xfId="233"/>
    <cellStyle name="40% - Accent1 2 6" xfId="234"/>
    <cellStyle name="40% - Accent1 2 7" xfId="235"/>
    <cellStyle name="40% - Accent1 2 8" xfId="236"/>
    <cellStyle name="40% - Accent1 2 9" xfId="237"/>
    <cellStyle name="40% - Accent1 3" xfId="238"/>
    <cellStyle name="40% - Accent1 3 10" xfId="239"/>
    <cellStyle name="40% - Accent1 3 11" xfId="240"/>
    <cellStyle name="40% - Accent1 3 2" xfId="241"/>
    <cellStyle name="40% - Accent1 3 3" xfId="242"/>
    <cellStyle name="40% - Accent1 3 4" xfId="243"/>
    <cellStyle name="40% - Accent1 3 5" xfId="244"/>
    <cellStyle name="40% - Accent1 3 6" xfId="245"/>
    <cellStyle name="40% - Accent1 3 7" xfId="246"/>
    <cellStyle name="40% - Accent1 3 8" xfId="247"/>
    <cellStyle name="40% - Accent1 3 9" xfId="248"/>
    <cellStyle name="40% - Accent1 4" xfId="249"/>
    <cellStyle name="40% - Accent1 4 10" xfId="250"/>
    <cellStyle name="40% - Accent1 4 11" xfId="251"/>
    <cellStyle name="40% - Accent1 4 2" xfId="252"/>
    <cellStyle name="40% - Accent1 4 3" xfId="253"/>
    <cellStyle name="40% - Accent1 4 4" xfId="254"/>
    <cellStyle name="40% - Accent1 4 5" xfId="255"/>
    <cellStyle name="40% - Accent1 4 6" xfId="256"/>
    <cellStyle name="40% - Accent1 4 7" xfId="257"/>
    <cellStyle name="40% - Accent1 4 8" xfId="258"/>
    <cellStyle name="40% - Accent1 4 9" xfId="259"/>
    <cellStyle name="40% - Accent1 5" xfId="260"/>
    <cellStyle name="40% - Accent1 6" xfId="261"/>
    <cellStyle name="40% - Accent2 2" xfId="262"/>
    <cellStyle name="40% - Accent2 2 10" xfId="263"/>
    <cellStyle name="40% - Accent2 2 11" xfId="264"/>
    <cellStyle name="40% - Accent2 2 12" xfId="265"/>
    <cellStyle name="40% - Accent2 2 13" xfId="266"/>
    <cellStyle name="40% - Accent2 2 2" xfId="267"/>
    <cellStyle name="40% - Accent2 2 3" xfId="268"/>
    <cellStyle name="40% - Accent2 2 4" xfId="269"/>
    <cellStyle name="40% - Accent2 2 5" xfId="270"/>
    <cellStyle name="40% - Accent2 2 6" xfId="271"/>
    <cellStyle name="40% - Accent2 2 7" xfId="272"/>
    <cellStyle name="40% - Accent2 2 8" xfId="273"/>
    <cellStyle name="40% - Accent2 2 9" xfId="274"/>
    <cellStyle name="40% - Accent2 3" xfId="275"/>
    <cellStyle name="40% - Accent2 3 10" xfId="276"/>
    <cellStyle name="40% - Accent2 3 11" xfId="277"/>
    <cellStyle name="40% - Accent2 3 2" xfId="278"/>
    <cellStyle name="40% - Accent2 3 3" xfId="279"/>
    <cellStyle name="40% - Accent2 3 4" xfId="280"/>
    <cellStyle name="40% - Accent2 3 5" xfId="281"/>
    <cellStyle name="40% - Accent2 3 6" xfId="282"/>
    <cellStyle name="40% - Accent2 3 7" xfId="283"/>
    <cellStyle name="40% - Accent2 3 8" xfId="284"/>
    <cellStyle name="40% - Accent2 3 9" xfId="285"/>
    <cellStyle name="40% - Accent2 4" xfId="286"/>
    <cellStyle name="40% - Accent2 4 10" xfId="287"/>
    <cellStyle name="40% - Accent2 4 11" xfId="288"/>
    <cellStyle name="40% - Accent2 4 2" xfId="289"/>
    <cellStyle name="40% - Accent2 4 3" xfId="290"/>
    <cellStyle name="40% - Accent2 4 4" xfId="291"/>
    <cellStyle name="40% - Accent2 4 5" xfId="292"/>
    <cellStyle name="40% - Accent2 4 6" xfId="293"/>
    <cellStyle name="40% - Accent2 4 7" xfId="294"/>
    <cellStyle name="40% - Accent2 4 8" xfId="295"/>
    <cellStyle name="40% - Accent2 4 9" xfId="296"/>
    <cellStyle name="40% - Accent2 5" xfId="297"/>
    <cellStyle name="40% - Accent2 6" xfId="298"/>
    <cellStyle name="40% - Accent3 2" xfId="299"/>
    <cellStyle name="40% - Accent3 2 10" xfId="300"/>
    <cellStyle name="40% - Accent3 2 11" xfId="301"/>
    <cellStyle name="40% - Accent3 2 12" xfId="302"/>
    <cellStyle name="40% - Accent3 2 13" xfId="303"/>
    <cellStyle name="40% - Accent3 2 2" xfId="304"/>
    <cellStyle name="40% - Accent3 2 3" xfId="305"/>
    <cellStyle name="40% - Accent3 2 4" xfId="306"/>
    <cellStyle name="40% - Accent3 2 5" xfId="307"/>
    <cellStyle name="40% - Accent3 2 6" xfId="308"/>
    <cellStyle name="40% - Accent3 2 7" xfId="309"/>
    <cellStyle name="40% - Accent3 2 8" xfId="310"/>
    <cellStyle name="40% - Accent3 2 9" xfId="311"/>
    <cellStyle name="40% - Accent3 3" xfId="312"/>
    <cellStyle name="40% - Accent3 3 10" xfId="313"/>
    <cellStyle name="40% - Accent3 3 11" xfId="314"/>
    <cellStyle name="40% - Accent3 3 2" xfId="315"/>
    <cellStyle name="40% - Accent3 3 3" xfId="316"/>
    <cellStyle name="40% - Accent3 3 4" xfId="317"/>
    <cellStyle name="40% - Accent3 3 5" xfId="318"/>
    <cellStyle name="40% - Accent3 3 6" xfId="319"/>
    <cellStyle name="40% - Accent3 3 7" xfId="320"/>
    <cellStyle name="40% - Accent3 3 8" xfId="321"/>
    <cellStyle name="40% - Accent3 3 9" xfId="322"/>
    <cellStyle name="40% - Accent3 4" xfId="323"/>
    <cellStyle name="40% - Accent3 4 10" xfId="324"/>
    <cellStyle name="40% - Accent3 4 11" xfId="325"/>
    <cellStyle name="40% - Accent3 4 2" xfId="326"/>
    <cellStyle name="40% - Accent3 4 3" xfId="327"/>
    <cellStyle name="40% - Accent3 4 4" xfId="328"/>
    <cellStyle name="40% - Accent3 4 5" xfId="329"/>
    <cellStyle name="40% - Accent3 4 6" xfId="330"/>
    <cellStyle name="40% - Accent3 4 7" xfId="331"/>
    <cellStyle name="40% - Accent3 4 8" xfId="332"/>
    <cellStyle name="40% - Accent3 4 9" xfId="333"/>
    <cellStyle name="40% - Accent3 5" xfId="334"/>
    <cellStyle name="40% - Accent3 6" xfId="335"/>
    <cellStyle name="40% - Accent4 2" xfId="336"/>
    <cellStyle name="40% - Accent4 2 10" xfId="337"/>
    <cellStyle name="40% - Accent4 2 11" xfId="338"/>
    <cellStyle name="40% - Accent4 2 12" xfId="339"/>
    <cellStyle name="40% - Accent4 2 13" xfId="340"/>
    <cellStyle name="40% - Accent4 2 2" xfId="341"/>
    <cellStyle name="40% - Accent4 2 3" xfId="342"/>
    <cellStyle name="40% - Accent4 2 4" xfId="343"/>
    <cellStyle name="40% - Accent4 2 5" xfId="344"/>
    <cellStyle name="40% - Accent4 2 6" xfId="345"/>
    <cellStyle name="40% - Accent4 2 7" xfId="346"/>
    <cellStyle name="40% - Accent4 2 8" xfId="347"/>
    <cellStyle name="40% - Accent4 2 9" xfId="348"/>
    <cellStyle name="40% - Accent4 3" xfId="349"/>
    <cellStyle name="40% - Accent4 3 10" xfId="350"/>
    <cellStyle name="40% - Accent4 3 11" xfId="351"/>
    <cellStyle name="40% - Accent4 3 2" xfId="352"/>
    <cellStyle name="40% - Accent4 3 3" xfId="353"/>
    <cellStyle name="40% - Accent4 3 4" xfId="354"/>
    <cellStyle name="40% - Accent4 3 5" xfId="355"/>
    <cellStyle name="40% - Accent4 3 6" xfId="356"/>
    <cellStyle name="40% - Accent4 3 7" xfId="357"/>
    <cellStyle name="40% - Accent4 3 8" xfId="358"/>
    <cellStyle name="40% - Accent4 3 9" xfId="359"/>
    <cellStyle name="40% - Accent4 4" xfId="360"/>
    <cellStyle name="40% - Accent4 4 10" xfId="361"/>
    <cellStyle name="40% - Accent4 4 11" xfId="362"/>
    <cellStyle name="40% - Accent4 4 2" xfId="363"/>
    <cellStyle name="40% - Accent4 4 3" xfId="364"/>
    <cellStyle name="40% - Accent4 4 4" xfId="365"/>
    <cellStyle name="40% - Accent4 4 5" xfId="366"/>
    <cellStyle name="40% - Accent4 4 6" xfId="367"/>
    <cellStyle name="40% - Accent4 4 7" xfId="368"/>
    <cellStyle name="40% - Accent4 4 8" xfId="369"/>
    <cellStyle name="40% - Accent4 4 9" xfId="370"/>
    <cellStyle name="40% - Accent4 5" xfId="371"/>
    <cellStyle name="40% - Accent4 6" xfId="372"/>
    <cellStyle name="40% - Accent5 2" xfId="373"/>
    <cellStyle name="40% - Accent5 2 10" xfId="374"/>
    <cellStyle name="40% - Accent5 2 11" xfId="375"/>
    <cellStyle name="40% - Accent5 2 12" xfId="376"/>
    <cellStyle name="40% - Accent5 2 13" xfId="377"/>
    <cellStyle name="40% - Accent5 2 2" xfId="378"/>
    <cellStyle name="40% - Accent5 2 3" xfId="379"/>
    <cellStyle name="40% - Accent5 2 4" xfId="380"/>
    <cellStyle name="40% - Accent5 2 5" xfId="381"/>
    <cellStyle name="40% - Accent5 2 6" xfId="382"/>
    <cellStyle name="40% - Accent5 2 7" xfId="383"/>
    <cellStyle name="40% - Accent5 2 8" xfId="384"/>
    <cellStyle name="40% - Accent5 2 9" xfId="385"/>
    <cellStyle name="40% - Accent5 3" xfId="386"/>
    <cellStyle name="40% - Accent5 3 10" xfId="387"/>
    <cellStyle name="40% - Accent5 3 11" xfId="388"/>
    <cellStyle name="40% - Accent5 3 2" xfId="389"/>
    <cellStyle name="40% - Accent5 3 3" xfId="390"/>
    <cellStyle name="40% - Accent5 3 4" xfId="391"/>
    <cellStyle name="40% - Accent5 3 5" xfId="392"/>
    <cellStyle name="40% - Accent5 3 6" xfId="393"/>
    <cellStyle name="40% - Accent5 3 7" xfId="394"/>
    <cellStyle name="40% - Accent5 3 8" xfId="395"/>
    <cellStyle name="40% - Accent5 3 9" xfId="396"/>
    <cellStyle name="40% - Accent5 4" xfId="397"/>
    <cellStyle name="40% - Accent5 4 10" xfId="398"/>
    <cellStyle name="40% - Accent5 4 11" xfId="399"/>
    <cellStyle name="40% - Accent5 4 2" xfId="400"/>
    <cellStyle name="40% - Accent5 4 3" xfId="401"/>
    <cellStyle name="40% - Accent5 4 4" xfId="402"/>
    <cellStyle name="40% - Accent5 4 5" xfId="403"/>
    <cellStyle name="40% - Accent5 4 6" xfId="404"/>
    <cellStyle name="40% - Accent5 4 7" xfId="405"/>
    <cellStyle name="40% - Accent5 4 8" xfId="406"/>
    <cellStyle name="40% - Accent5 4 9" xfId="407"/>
    <cellStyle name="40% - Accent5 5" xfId="408"/>
    <cellStyle name="40% - Accent5 6" xfId="409"/>
    <cellStyle name="40% - Accent6 2" xfId="410"/>
    <cellStyle name="40% - Accent6 2 10" xfId="411"/>
    <cellStyle name="40% - Accent6 2 11" xfId="412"/>
    <cellStyle name="40% - Accent6 2 12" xfId="413"/>
    <cellStyle name="40% - Accent6 2 13" xfId="414"/>
    <cellStyle name="40% - Accent6 2 2" xfId="415"/>
    <cellStyle name="40% - Accent6 2 3" xfId="416"/>
    <cellStyle name="40% - Accent6 2 4" xfId="417"/>
    <cellStyle name="40% - Accent6 2 5" xfId="418"/>
    <cellStyle name="40% - Accent6 2 6" xfId="419"/>
    <cellStyle name="40% - Accent6 2 7" xfId="420"/>
    <cellStyle name="40% - Accent6 2 8" xfId="421"/>
    <cellStyle name="40% - Accent6 2 9" xfId="422"/>
    <cellStyle name="40% - Accent6 3" xfId="423"/>
    <cellStyle name="40% - Accent6 3 10" xfId="424"/>
    <cellStyle name="40% - Accent6 3 11" xfId="425"/>
    <cellStyle name="40% - Accent6 3 2" xfId="426"/>
    <cellStyle name="40% - Accent6 3 3" xfId="427"/>
    <cellStyle name="40% - Accent6 3 4" xfId="428"/>
    <cellStyle name="40% - Accent6 3 5" xfId="429"/>
    <cellStyle name="40% - Accent6 3 6" xfId="430"/>
    <cellStyle name="40% - Accent6 3 7" xfId="431"/>
    <cellStyle name="40% - Accent6 3 8" xfId="432"/>
    <cellStyle name="40% - Accent6 3 9" xfId="433"/>
    <cellStyle name="40% - Accent6 4" xfId="434"/>
    <cellStyle name="40% - Accent6 4 10" xfId="435"/>
    <cellStyle name="40% - Accent6 4 11" xfId="436"/>
    <cellStyle name="40% - Accent6 4 2" xfId="437"/>
    <cellStyle name="40% - Accent6 4 3" xfId="438"/>
    <cellStyle name="40% - Accent6 4 4" xfId="439"/>
    <cellStyle name="40% - Accent6 4 5" xfId="440"/>
    <cellStyle name="40% - Accent6 4 6" xfId="441"/>
    <cellStyle name="40% - Accent6 4 7" xfId="442"/>
    <cellStyle name="40% - Accent6 4 8" xfId="443"/>
    <cellStyle name="40% - Accent6 4 9" xfId="444"/>
    <cellStyle name="40% - Accent6 5" xfId="445"/>
    <cellStyle name="40% - Accent6 6" xfId="446"/>
    <cellStyle name="Comma 2" xfId="447"/>
    <cellStyle name="Comma 3" xfId="448"/>
    <cellStyle name="Currency 2" xfId="449"/>
    <cellStyle name="Currency 2 10" xfId="450"/>
    <cellStyle name="Currency 2 2" xfId="451"/>
    <cellStyle name="Currency 2 2 2" xfId="452"/>
    <cellStyle name="Currency 2 2 3" xfId="453"/>
    <cellStyle name="Currency 2 2 4" xfId="454"/>
    <cellStyle name="Currency 2 2 5" xfId="455"/>
    <cellStyle name="Currency 2 2 6" xfId="456"/>
    <cellStyle name="Currency 2 2 7" xfId="457"/>
    <cellStyle name="Currency 2 2 8" xfId="458"/>
    <cellStyle name="Currency 2 2 9" xfId="459"/>
    <cellStyle name="Currency 2 3" xfId="460"/>
    <cellStyle name="Currency 2 4" xfId="461"/>
    <cellStyle name="Currency 2 5" xfId="462"/>
    <cellStyle name="Currency 2 6" xfId="463"/>
    <cellStyle name="Currency 2 7" xfId="464"/>
    <cellStyle name="Currency 2 8" xfId="465"/>
    <cellStyle name="Currency 2 9" xfId="466"/>
    <cellStyle name="Currency 3" xfId="467"/>
    <cellStyle name="Currency 3 2" xfId="468"/>
    <cellStyle name="Currency 3 3" xfId="469"/>
    <cellStyle name="Currency 3 4" xfId="470"/>
    <cellStyle name="Currency 3 5" xfId="471"/>
    <cellStyle name="Currency 3 6" xfId="472"/>
    <cellStyle name="Currency 3 7" xfId="473"/>
    <cellStyle name="Currency 3 8" xfId="474"/>
    <cellStyle name="Currency 3 9" xfId="475"/>
    <cellStyle name="Currency 4" xfId="476"/>
    <cellStyle name="Currency 4 10" xfId="477"/>
    <cellStyle name="Currency 4 2" xfId="478"/>
    <cellStyle name="Currency 4 2 2" xfId="479"/>
    <cellStyle name="Currency 4 2 3" xfId="480"/>
    <cellStyle name="Currency 4 2 4" xfId="481"/>
    <cellStyle name="Currency 4 2 5" xfId="482"/>
    <cellStyle name="Currency 4 2 6" xfId="483"/>
    <cellStyle name="Currency 4 2 7" xfId="484"/>
    <cellStyle name="Currency 4 2 8" xfId="485"/>
    <cellStyle name="Currency 4 2 9" xfId="486"/>
    <cellStyle name="Currency 4 3" xfId="487"/>
    <cellStyle name="Currency 4 4" xfId="488"/>
    <cellStyle name="Currency 4 5" xfId="489"/>
    <cellStyle name="Currency 4 6" xfId="490"/>
    <cellStyle name="Currency 4 7" xfId="491"/>
    <cellStyle name="Currency 4 8" xfId="492"/>
    <cellStyle name="Currency 4 9" xfId="493"/>
    <cellStyle name="Currency 5" xfId="494"/>
    <cellStyle name="Good 2" xfId="495"/>
    <cellStyle name="Hyperlink 2" xfId="496"/>
    <cellStyle name="Hyperlink 2 2" xfId="497"/>
    <cellStyle name="Normal" xfId="0" builtinId="0"/>
    <cellStyle name="Normal 10" xfId="498"/>
    <cellStyle name="Normal 10 10" xfId="499"/>
    <cellStyle name="Normal 10 11" xfId="500"/>
    <cellStyle name="Normal 10 12" xfId="501"/>
    <cellStyle name="Normal 10 13" xfId="502"/>
    <cellStyle name="Normal 10 2" xfId="50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010"/>
    <cellStyle name="Normal 2 10" xfId="1011"/>
    <cellStyle name="Normal 2 11" xfId="1012"/>
    <cellStyle name="Normal 2 12" xfId="1013"/>
    <cellStyle name="Normal 2 13" xfId="1014"/>
    <cellStyle name="Normal 2 14" xfId="1015"/>
    <cellStyle name="Normal 2 14 2" xfId="1016"/>
    <cellStyle name="Normal 2 15" xfId="1017"/>
    <cellStyle name="Normal 2 16" xfId="1018"/>
    <cellStyle name="Normal 2 17" xfId="1019"/>
    <cellStyle name="Normal 2 18" xfId="1020"/>
    <cellStyle name="Normal 2 19" xfId="1021"/>
    <cellStyle name="Normal 2 2" xfId="1022"/>
    <cellStyle name="Normal 2 2 10" xfId="1023"/>
    <cellStyle name="Normal 2 2 11" xfId="1024"/>
    <cellStyle name="Normal 2 2 2" xfId="1025"/>
    <cellStyle name="Normal 2 2 3" xfId="1"/>
    <cellStyle name="Normal 2 2 3 2" xfId="1026"/>
    <cellStyle name="Normal 2 2 4" xfId="1027"/>
    <cellStyle name="Normal 2 2 5" xfId="1028"/>
    <cellStyle name="Normal 2 2 6" xfId="1029"/>
    <cellStyle name="Normal 2 2 7" xfId="1030"/>
    <cellStyle name="Normal 2 2 8" xfId="1031"/>
    <cellStyle name="Normal 2 2 9" xfId="1032"/>
    <cellStyle name="Normal 2 3" xfId="1033"/>
    <cellStyle name="Normal 2 4" xfId="1034"/>
    <cellStyle name="Normal 2 5" xfId="1035"/>
    <cellStyle name="Normal 2 6" xfId="1036"/>
    <cellStyle name="Normal 2 7" xfId="1037"/>
    <cellStyle name="Normal 2 8" xfId="1038"/>
    <cellStyle name="Normal 2 9" xfId="1039"/>
    <cellStyle name="Normal 2_SAVI-020612_Xl0000003_SAVI-091112-T_SAVI-071212-T" xfId="1040"/>
    <cellStyle name="Normal 20" xfId="1041"/>
    <cellStyle name="Normal 20 2" xfId="1042"/>
    <cellStyle name="Normal 20 3" xfId="1043"/>
    <cellStyle name="Normal 20 4" xfId="1044"/>
    <cellStyle name="Normal 20 5" xfId="1045"/>
    <cellStyle name="Normal 20 6" xfId="1046"/>
    <cellStyle name="Normal 20 7" xfId="1047"/>
    <cellStyle name="Normal 20 8" xfId="1048"/>
    <cellStyle name="Normal 21" xfId="1049"/>
    <cellStyle name="Normal 21 2" xfId="1050"/>
    <cellStyle name="Normal 21 3" xfId="1051"/>
    <cellStyle name="Normal 21 4" xfId="1052"/>
    <cellStyle name="Normal 21 5" xfId="1053"/>
    <cellStyle name="Normal 21 6" xfId="1054"/>
    <cellStyle name="Normal 21 7" xfId="1055"/>
    <cellStyle name="Normal 21 8" xfId="1056"/>
    <cellStyle name="Normal 22" xfId="1057"/>
    <cellStyle name="Normal 22 2" xfId="1058"/>
    <cellStyle name="Normal 22 3" xfId="1059"/>
    <cellStyle name="Normal 22 4" xfId="1060"/>
    <cellStyle name="Normal 22 5" xfId="1061"/>
    <cellStyle name="Normal 22 6" xfId="1062"/>
    <cellStyle name="Normal 22 7" xfId="1063"/>
    <cellStyle name="Normal 22 8" xfId="1064"/>
    <cellStyle name="Normal 23" xfId="1065"/>
    <cellStyle name="Normal 23 2" xfId="1066"/>
    <cellStyle name="Normal 23 3" xfId="1067"/>
    <cellStyle name="Normal 23 4" xfId="1068"/>
    <cellStyle name="Normal 23 5" xfId="1069"/>
    <cellStyle name="Normal 23 6" xfId="1070"/>
    <cellStyle name="Normal 23 7" xfId="1071"/>
    <cellStyle name="Normal 23 8" xfId="1072"/>
    <cellStyle name="Normal 24" xfId="1073"/>
    <cellStyle name="Normal 24 2" xfId="1074"/>
    <cellStyle name="Normal 24 3" xfId="1075"/>
    <cellStyle name="Normal 24 4" xfId="1076"/>
    <cellStyle name="Normal 24 5" xfId="1077"/>
    <cellStyle name="Normal 24 6" xfId="1078"/>
    <cellStyle name="Normal 24 7" xfId="1079"/>
    <cellStyle name="Normal 24 8" xfId="1080"/>
    <cellStyle name="Normal 25" xfId="1081"/>
    <cellStyle name="Normal 25 2" xfId="1082"/>
    <cellStyle name="Normal 25 3" xfId="1083"/>
    <cellStyle name="Normal 25 4" xfId="1084"/>
    <cellStyle name="Normal 25 5" xfId="1085"/>
    <cellStyle name="Normal 25 6" xfId="1086"/>
    <cellStyle name="Normal 25 7" xfId="1087"/>
    <cellStyle name="Normal 25 8" xfId="1088"/>
    <cellStyle name="Normal 26" xfId="1089"/>
    <cellStyle name="Normal 26 2" xfId="1090"/>
    <cellStyle name="Normal 26 3" xfId="1091"/>
    <cellStyle name="Normal 26 4" xfId="1092"/>
    <cellStyle name="Normal 26 5" xfId="1093"/>
    <cellStyle name="Normal 26 6" xfId="1094"/>
    <cellStyle name="Normal 26 7" xfId="1095"/>
    <cellStyle name="Normal 26 8" xfId="1096"/>
    <cellStyle name="Normal 27" xfId="1097"/>
    <cellStyle name="Normal 27 2" xfId="1098"/>
    <cellStyle name="Normal 27 3" xfId="1099"/>
    <cellStyle name="Normal 27 4" xfId="1100"/>
    <cellStyle name="Normal 27 5" xfId="1101"/>
    <cellStyle name="Normal 27 6" xfId="1102"/>
    <cellStyle name="Normal 27 7" xfId="1103"/>
    <cellStyle name="Normal 27 8" xfId="1104"/>
    <cellStyle name="Normal 28" xfId="1105"/>
    <cellStyle name="Normal 28 2" xfId="1106"/>
    <cellStyle name="Normal 28 3" xfId="1107"/>
    <cellStyle name="Normal 28 4" xfId="1108"/>
    <cellStyle name="Normal 28 5" xfId="1109"/>
    <cellStyle name="Normal 28 6" xfId="1110"/>
    <cellStyle name="Normal 28 7" xfId="1111"/>
    <cellStyle name="Normal 28 8" xfId="1112"/>
    <cellStyle name="Normal 29" xfId="1113"/>
    <cellStyle name="Normal 29 2" xfId="1114"/>
    <cellStyle name="Normal 29 3" xfId="1115"/>
    <cellStyle name="Normal 29 4" xfId="1116"/>
    <cellStyle name="Normal 29 5" xfId="1117"/>
    <cellStyle name="Normal 29 6" xfId="1118"/>
    <cellStyle name="Normal 29 7" xfId="1119"/>
    <cellStyle name="Normal 29 8" xfId="1120"/>
    <cellStyle name="Normal 3" xfId="1121"/>
    <cellStyle name="Normal 3 10" xfId="1122"/>
    <cellStyle name="Normal 3 11" xfId="1123"/>
    <cellStyle name="Normal 3 12" xfId="1124"/>
    <cellStyle name="Normal 3 13" xfId="1125"/>
    <cellStyle name="Normal 3 14" xfId="1126"/>
    <cellStyle name="Normal 3 15" xfId="1127"/>
    <cellStyle name="Normal 3 16" xfId="1128"/>
    <cellStyle name="Normal 3 17" xfId="1129"/>
    <cellStyle name="Normal 3 18" xfId="1130"/>
    <cellStyle name="Normal 3 19" xfId="1131"/>
    <cellStyle name="Normal 3 2" xfId="1132"/>
    <cellStyle name="Normal 3 2 10" xfId="1133"/>
    <cellStyle name="Normal 3 2 11" xfId="1134"/>
    <cellStyle name="Normal 3 2 12" xfId="1135"/>
    <cellStyle name="Normal 3 2 13" xfId="1136"/>
    <cellStyle name="Normal 3 2 2" xfId="1137"/>
    <cellStyle name="Normal 3 2 3" xfId="1138"/>
    <cellStyle name="Normal 3 2 4" xfId="1139"/>
    <cellStyle name="Normal 3 2 5" xfId="1140"/>
    <cellStyle name="Normal 3 2 6" xfId="1141"/>
    <cellStyle name="Normal 3 2 7" xfId="1142"/>
    <cellStyle name="Normal 3 2 8" xfId="1143"/>
    <cellStyle name="Normal 3 2 9" xfId="1144"/>
    <cellStyle name="Normal 3 3" xfId="1145"/>
    <cellStyle name="Normal 3 3 2" xfId="1146"/>
    <cellStyle name="Normal 3 4" xfId="1147"/>
    <cellStyle name="Normal 3 5" xfId="1148"/>
    <cellStyle name="Normal 3 6" xfId="1149"/>
    <cellStyle name="Normal 3 7" xfId="1150"/>
    <cellStyle name="Normal 3 8" xfId="1151"/>
    <cellStyle name="Normal 3 9" xfId="1152"/>
    <cellStyle name="Normal 3 9 2" xfId="1153"/>
    <cellStyle name="Normal 3 9 3" xfId="1154"/>
    <cellStyle name="Normal 3 9 4" xfId="1155"/>
    <cellStyle name="Normal 3 9 5" xfId="1156"/>
    <cellStyle name="Normal 3 9 6" xfId="1157"/>
    <cellStyle name="Normal 3 9 7" xfId="1158"/>
    <cellStyle name="Normal 3 9 8" xfId="1159"/>
    <cellStyle name="Normal 30" xfId="1160"/>
    <cellStyle name="Normal 30 2" xfId="1161"/>
    <cellStyle name="Normal 30 3" xfId="1162"/>
    <cellStyle name="Normal 30 4" xfId="1163"/>
    <cellStyle name="Normal 30 5" xfId="1164"/>
    <cellStyle name="Normal 30 6" xfId="1165"/>
    <cellStyle name="Normal 30 7" xfId="1166"/>
    <cellStyle name="Normal 30 8" xfId="1167"/>
    <cellStyle name="Normal 31" xfId="1168"/>
    <cellStyle name="Normal 31 2" xfId="1169"/>
    <cellStyle name="Normal 31 3" xfId="1170"/>
    <cellStyle name="Normal 31 4" xfId="1171"/>
    <cellStyle name="Normal 31 5" xfId="1172"/>
    <cellStyle name="Normal 31 6" xfId="1173"/>
    <cellStyle name="Normal 31 7" xfId="1174"/>
    <cellStyle name="Normal 31 8" xfId="1175"/>
    <cellStyle name="Normal 32" xfId="1176"/>
    <cellStyle name="Normal 32 2" xfId="1177"/>
    <cellStyle name="Normal 32 3" xfId="1178"/>
    <cellStyle name="Normal 32 4" xfId="1179"/>
    <cellStyle name="Normal 32 5" xfId="1180"/>
    <cellStyle name="Normal 32 6" xfId="1181"/>
    <cellStyle name="Normal 32 7" xfId="1182"/>
    <cellStyle name="Normal 32 8" xfId="1183"/>
    <cellStyle name="Normal 33" xfId="1184"/>
    <cellStyle name="Normal 33 2" xfId="1185"/>
    <cellStyle name="Normal 33 3" xfId="1186"/>
    <cellStyle name="Normal 33 4" xfId="1187"/>
    <cellStyle name="Normal 33 5" xfId="1188"/>
    <cellStyle name="Normal 33 6" xfId="1189"/>
    <cellStyle name="Normal 33 7" xfId="1190"/>
    <cellStyle name="Normal 33 8" xfId="1191"/>
    <cellStyle name="Normal 34" xfId="1192"/>
    <cellStyle name="Normal 34 2" xfId="1193"/>
    <cellStyle name="Normal 34 3" xfId="1194"/>
    <cellStyle name="Normal 34 4" xfId="1195"/>
    <cellStyle name="Normal 34 5" xfId="1196"/>
    <cellStyle name="Normal 34 6" xfId="1197"/>
    <cellStyle name="Normal 34 7" xfId="1198"/>
    <cellStyle name="Normal 34 8" xfId="1199"/>
    <cellStyle name="Normal 35" xfId="1200"/>
    <cellStyle name="Normal 35 2" xfId="1201"/>
    <cellStyle name="Normal 35 3" xfId="1202"/>
    <cellStyle name="Normal 35 4" xfId="1203"/>
    <cellStyle name="Normal 35 5" xfId="1204"/>
    <cellStyle name="Normal 35 6" xfId="1205"/>
    <cellStyle name="Normal 35 7" xfId="1206"/>
    <cellStyle name="Normal 35 8" xfId="1207"/>
    <cellStyle name="Normal 36" xfId="1208"/>
    <cellStyle name="Normal 36 2" xfId="1209"/>
    <cellStyle name="Normal 36 3" xfId="1210"/>
    <cellStyle name="Normal 36 4" xfId="1211"/>
    <cellStyle name="Normal 36 5" xfId="1212"/>
    <cellStyle name="Normal 36 6" xfId="1213"/>
    <cellStyle name="Normal 36 7" xfId="1214"/>
    <cellStyle name="Normal 36 8" xfId="1215"/>
    <cellStyle name="Normal 37" xfId="1216"/>
    <cellStyle name="Normal 37 2" xfId="1217"/>
    <cellStyle name="Normal 37 3" xfId="1218"/>
    <cellStyle name="Normal 37 4" xfId="1219"/>
    <cellStyle name="Normal 37 5" xfId="1220"/>
    <cellStyle name="Normal 37 6" xfId="1221"/>
    <cellStyle name="Normal 37 7" xfId="1222"/>
    <cellStyle name="Normal 37 8" xfId="1223"/>
    <cellStyle name="Normal 38" xfId="1224"/>
    <cellStyle name="Normal 38 2" xfId="1225"/>
    <cellStyle name="Normal 38 3" xfId="1226"/>
    <cellStyle name="Normal 38 4" xfId="1227"/>
    <cellStyle name="Normal 38 5" xfId="1228"/>
    <cellStyle name="Normal 38 6" xfId="1229"/>
    <cellStyle name="Normal 38 7" xfId="1230"/>
    <cellStyle name="Normal 38 8" xfId="1231"/>
    <cellStyle name="Normal 39" xfId="1232"/>
    <cellStyle name="Normal 39 2" xfId="1233"/>
    <cellStyle name="Normal 39 3" xfId="1234"/>
    <cellStyle name="Normal 39 4" xfId="1235"/>
    <cellStyle name="Normal 39 5" xfId="1236"/>
    <cellStyle name="Normal 39 6" xfId="1237"/>
    <cellStyle name="Normal 39 7" xfId="1238"/>
    <cellStyle name="Normal 39 8" xfId="1239"/>
    <cellStyle name="Normal 4" xfId="1240"/>
    <cellStyle name="Normal 4 2" xfId="1241"/>
    <cellStyle name="Normal 4 3" xfId="1242"/>
    <cellStyle name="Normal 4 4" xfId="1243"/>
    <cellStyle name="Normal 40" xfId="1244"/>
    <cellStyle name="Normal 40 2" xfId="1245"/>
    <cellStyle name="Normal 40 3" xfId="1246"/>
    <cellStyle name="Normal 40 4" xfId="1247"/>
    <cellStyle name="Normal 40 5" xfId="1248"/>
    <cellStyle name="Normal 40 6" xfId="1249"/>
    <cellStyle name="Normal 40 7" xfId="1250"/>
    <cellStyle name="Normal 40 8" xfId="1251"/>
    <cellStyle name="Normal 41" xfId="1252"/>
    <cellStyle name="Normal 41 2" xfId="1253"/>
    <cellStyle name="Normal 41 3" xfId="1254"/>
    <cellStyle name="Normal 41 4" xfId="1255"/>
    <cellStyle name="Normal 41 5" xfId="1256"/>
    <cellStyle name="Normal 41 6" xfId="1257"/>
    <cellStyle name="Normal 41 7" xfId="1258"/>
    <cellStyle name="Normal 41 8" xfId="1259"/>
    <cellStyle name="Normal 42" xfId="1260"/>
    <cellStyle name="Normal 42 2" xfId="1261"/>
    <cellStyle name="Normal 42 3" xfId="1262"/>
    <cellStyle name="Normal 42 4" xfId="1263"/>
    <cellStyle name="Normal 42 5" xfId="1264"/>
    <cellStyle name="Normal 42 6" xfId="1265"/>
    <cellStyle name="Normal 42 7" xfId="1266"/>
    <cellStyle name="Normal 42 8" xfId="1267"/>
    <cellStyle name="Normal 43" xfId="1268"/>
    <cellStyle name="Normal 43 2" xfId="1269"/>
    <cellStyle name="Normal 43 3" xfId="1270"/>
    <cellStyle name="Normal 43 4" xfId="1271"/>
    <cellStyle name="Normal 43 5" xfId="1272"/>
    <cellStyle name="Normal 43 6" xfId="1273"/>
    <cellStyle name="Normal 43 7" xfId="1274"/>
    <cellStyle name="Normal 43 8" xfId="1275"/>
    <cellStyle name="Normal 44" xfId="1276"/>
    <cellStyle name="Normal 44 2" xfId="1277"/>
    <cellStyle name="Normal 44 3" xfId="1278"/>
    <cellStyle name="Normal 44 4" xfId="1279"/>
    <cellStyle name="Normal 44 5" xfId="1280"/>
    <cellStyle name="Normal 44 6" xfId="1281"/>
    <cellStyle name="Normal 44 7" xfId="1282"/>
    <cellStyle name="Normal 44 8" xfId="1283"/>
    <cellStyle name="Normal 45" xfId="1284"/>
    <cellStyle name="Normal 45 2" xfId="1285"/>
    <cellStyle name="Normal 45 3" xfId="1286"/>
    <cellStyle name="Normal 45 4" xfId="1287"/>
    <cellStyle name="Normal 45 5" xfId="1288"/>
    <cellStyle name="Normal 45 6" xfId="1289"/>
    <cellStyle name="Normal 45 7" xfId="1290"/>
    <cellStyle name="Normal 45 8" xfId="1291"/>
    <cellStyle name="Normal 46" xfId="1292"/>
    <cellStyle name="Normal 46 2" xfId="1293"/>
    <cellStyle name="Normal 46 3" xfId="1294"/>
    <cellStyle name="Normal 46 4" xfId="1295"/>
    <cellStyle name="Normal 46 5" xfId="1296"/>
    <cellStyle name="Normal 46 6" xfId="1297"/>
    <cellStyle name="Normal 46 7" xfId="1298"/>
    <cellStyle name="Normal 46 8" xfId="1299"/>
    <cellStyle name="Normal 47" xfId="1300"/>
    <cellStyle name="Normal 47 2" xfId="1301"/>
    <cellStyle name="Normal 47 3" xfId="1302"/>
    <cellStyle name="Normal 47 4" xfId="1303"/>
    <cellStyle name="Normal 47 5" xfId="1304"/>
    <cellStyle name="Normal 47 6" xfId="1305"/>
    <cellStyle name="Normal 47 7" xfId="1306"/>
    <cellStyle name="Normal 47 8" xfId="1307"/>
    <cellStyle name="Normal 48" xfId="1308"/>
    <cellStyle name="Normal 48 2" xfId="1309"/>
    <cellStyle name="Normal 48 3" xfId="1310"/>
    <cellStyle name="Normal 48 4" xfId="1311"/>
    <cellStyle name="Normal 48 5" xfId="1312"/>
    <cellStyle name="Normal 48 6" xfId="1313"/>
    <cellStyle name="Normal 48 7" xfId="1314"/>
    <cellStyle name="Normal 48 8" xfId="1315"/>
    <cellStyle name="Normal 49" xfId="1316"/>
    <cellStyle name="Normal 49 2" xfId="1317"/>
    <cellStyle name="Normal 49 3" xfId="1318"/>
    <cellStyle name="Normal 49 4" xfId="1319"/>
    <cellStyle name="Normal 49 5" xfId="1320"/>
    <cellStyle name="Normal 49 6" xfId="1321"/>
    <cellStyle name="Normal 49 7" xfId="1322"/>
    <cellStyle name="Normal 49 8" xfId="1323"/>
    <cellStyle name="Normal 5" xfId="1324"/>
    <cellStyle name="Normal 5 2" xfId="1325"/>
    <cellStyle name="Normal 5 2 10" xfId="1326"/>
    <cellStyle name="Normal 5 2 11" xfId="1327"/>
    <cellStyle name="Normal 5 2 12" xfId="1328"/>
    <cellStyle name="Normal 5 2 13" xfId="1329"/>
    <cellStyle name="Normal 5 2 2" xfId="1330"/>
    <cellStyle name="Normal 5 2 3" xfId="1331"/>
    <cellStyle name="Normal 5 2 4" xfId="1332"/>
    <cellStyle name="Normal 5 2 5" xfId="1333"/>
    <cellStyle name="Normal 5 2 6" xfId="1334"/>
    <cellStyle name="Normal 5 2 7" xfId="1335"/>
    <cellStyle name="Normal 5 2 8" xfId="1336"/>
    <cellStyle name="Normal 5 2 9" xfId="1337"/>
    <cellStyle name="Normal 5 3" xfId="1338"/>
    <cellStyle name="Normal 5 4" xfId="1339"/>
    <cellStyle name="Normal 50" xfId="1340"/>
    <cellStyle name="Normal 50 2" xfId="1341"/>
    <cellStyle name="Normal 50 3" xfId="1342"/>
    <cellStyle name="Normal 50 4" xfId="1343"/>
    <cellStyle name="Normal 50 5" xfId="1344"/>
    <cellStyle name="Normal 50 6" xfId="1345"/>
    <cellStyle name="Normal 50 7" xfId="1346"/>
    <cellStyle name="Normal 50 8" xfId="1347"/>
    <cellStyle name="Normal 51" xfId="1348"/>
    <cellStyle name="Normal 51 2" xfId="1349"/>
    <cellStyle name="Normal 51 3" xfId="1350"/>
    <cellStyle name="Normal 51 4" xfId="1351"/>
    <cellStyle name="Normal 51 5" xfId="1352"/>
    <cellStyle name="Normal 51 6" xfId="1353"/>
    <cellStyle name="Normal 51 7" xfId="1354"/>
    <cellStyle name="Normal 51 8" xfId="1355"/>
    <cellStyle name="Normal 52" xfId="1356"/>
    <cellStyle name="Normal 52 2" xfId="1357"/>
    <cellStyle name="Normal 52 3" xfId="1358"/>
    <cellStyle name="Normal 52 4" xfId="1359"/>
    <cellStyle name="Normal 52 5" xfId="1360"/>
    <cellStyle name="Normal 52 6" xfId="1361"/>
    <cellStyle name="Normal 52 7" xfId="1362"/>
    <cellStyle name="Normal 52 8" xfId="1363"/>
    <cellStyle name="Normal 53" xfId="1364"/>
    <cellStyle name="Normal 53 2" xfId="1365"/>
    <cellStyle name="Normal 53 3" xfId="1366"/>
    <cellStyle name="Normal 53 4" xfId="1367"/>
    <cellStyle name="Normal 53 5" xfId="1368"/>
    <cellStyle name="Normal 53 6" xfId="1369"/>
    <cellStyle name="Normal 53 7" xfId="1370"/>
    <cellStyle name="Normal 53 8" xfId="1371"/>
    <cellStyle name="Normal 54" xfId="1372"/>
    <cellStyle name="Normal 54 2" xfId="1373"/>
    <cellStyle name="Normal 54 3" xfId="1374"/>
    <cellStyle name="Normal 54 4" xfId="1375"/>
    <cellStyle name="Normal 54 5" xfId="1376"/>
    <cellStyle name="Normal 54 6" xfId="1377"/>
    <cellStyle name="Normal 54 7" xfId="1378"/>
    <cellStyle name="Normal 54 8" xfId="1379"/>
    <cellStyle name="Normal 55" xfId="1380"/>
    <cellStyle name="Normal 55 2" xfId="1381"/>
    <cellStyle name="Normal 55 3" xfId="1382"/>
    <cellStyle name="Normal 55 4" xfId="1383"/>
    <cellStyle name="Normal 55 5" xfId="1384"/>
    <cellStyle name="Normal 55 6" xfId="1385"/>
    <cellStyle name="Normal 55 7" xfId="1386"/>
    <cellStyle name="Normal 55 8" xfId="1387"/>
    <cellStyle name="Normal 56" xfId="1388"/>
    <cellStyle name="Normal 56 2" xfId="1389"/>
    <cellStyle name="Normal 56 3" xfId="1390"/>
    <cellStyle name="Normal 56 4" xfId="1391"/>
    <cellStyle name="Normal 56 5" xfId="1392"/>
    <cellStyle name="Normal 56 6" xfId="1393"/>
    <cellStyle name="Normal 56 7" xfId="1394"/>
    <cellStyle name="Normal 56 8" xfId="1395"/>
    <cellStyle name="Normal 57" xfId="1396"/>
    <cellStyle name="Normal 57 2" xfId="1397"/>
    <cellStyle name="Normal 57 3" xfId="1398"/>
    <cellStyle name="Normal 57 4" xfId="1399"/>
    <cellStyle name="Normal 57 5" xfId="1400"/>
    <cellStyle name="Normal 57 6" xfId="1401"/>
    <cellStyle name="Normal 57 7" xfId="1402"/>
    <cellStyle name="Normal 57 8" xfId="1403"/>
    <cellStyle name="Normal 58" xfId="1404"/>
    <cellStyle name="Normal 58 2" xfId="1405"/>
    <cellStyle name="Normal 58 3" xfId="1406"/>
    <cellStyle name="Normal 58 4" xfId="1407"/>
    <cellStyle name="Normal 58 5" xfId="1408"/>
    <cellStyle name="Normal 58 6" xfId="1409"/>
    <cellStyle name="Normal 58 7" xfId="1410"/>
    <cellStyle name="Normal 58 8" xfId="1411"/>
    <cellStyle name="Normal 59" xfId="1412"/>
    <cellStyle name="Normal 59 2" xfId="1413"/>
    <cellStyle name="Normal 59 3" xfId="1414"/>
    <cellStyle name="Normal 59 4" xfId="1415"/>
    <cellStyle name="Normal 59 5" xfId="1416"/>
    <cellStyle name="Normal 59 6" xfId="1417"/>
    <cellStyle name="Normal 59 7" xfId="1418"/>
    <cellStyle name="Normal 59 8" xfId="1419"/>
    <cellStyle name="Normal 6" xfId="1420"/>
    <cellStyle name="Normal 6 10" xfId="1421"/>
    <cellStyle name="Normal 6 11" xfId="1422"/>
    <cellStyle name="Normal 6 12" xfId="1423"/>
    <cellStyle name="Normal 6 13" xfId="1424"/>
    <cellStyle name="Normal 6 2" xfId="1425"/>
    <cellStyle name="Normal 6 3" xfId="1426"/>
    <cellStyle name="Normal 6 4" xfId="1427"/>
    <cellStyle name="Normal 6 5" xfId="1428"/>
    <cellStyle name="Normal 6 6" xfId="1429"/>
    <cellStyle name="Normal 6 7" xfId="1430"/>
    <cellStyle name="Normal 6 8" xfId="1431"/>
    <cellStyle name="Normal 6 9" xfId="1432"/>
    <cellStyle name="Normal 60" xfId="1433"/>
    <cellStyle name="Normal 60 2" xfId="1434"/>
    <cellStyle name="Normal 60 3" xfId="1435"/>
    <cellStyle name="Normal 60 4" xfId="1436"/>
    <cellStyle name="Normal 60 5" xfId="1437"/>
    <cellStyle name="Normal 60 6" xfId="1438"/>
    <cellStyle name="Normal 60 7" xfId="1439"/>
    <cellStyle name="Normal 60 8" xfId="1440"/>
    <cellStyle name="Normal 61" xfId="1441"/>
    <cellStyle name="Normal 61 2" xfId="1442"/>
    <cellStyle name="Normal 61 3" xfId="1443"/>
    <cellStyle name="Normal 61 4" xfId="1444"/>
    <cellStyle name="Normal 61 5" xfId="1445"/>
    <cellStyle name="Normal 61 6" xfId="1446"/>
    <cellStyle name="Normal 61 7" xfId="1447"/>
    <cellStyle name="Normal 61 8" xfId="1448"/>
    <cellStyle name="Normal 62" xfId="1449"/>
    <cellStyle name="Normal 62 2" xfId="1450"/>
    <cellStyle name="Normal 62 3" xfId="1451"/>
    <cellStyle name="Normal 62 4" xfId="1452"/>
    <cellStyle name="Normal 62 5" xfId="1453"/>
    <cellStyle name="Normal 62 6" xfId="1454"/>
    <cellStyle name="Normal 62 7" xfId="1455"/>
    <cellStyle name="Normal 62 8" xfId="1456"/>
    <cellStyle name="Normal 63" xfId="1457"/>
    <cellStyle name="Normal 63 2" xfId="1458"/>
    <cellStyle name="Normal 63 3" xfId="1459"/>
    <cellStyle name="Normal 63 4" xfId="1460"/>
    <cellStyle name="Normal 63 5" xfId="1461"/>
    <cellStyle name="Normal 63 6" xfId="1462"/>
    <cellStyle name="Normal 63 7" xfId="1463"/>
    <cellStyle name="Normal 63 8" xfId="1464"/>
    <cellStyle name="Normal 64" xfId="1465"/>
    <cellStyle name="Normal 64 2" xfId="1466"/>
    <cellStyle name="Normal 64 3" xfId="1467"/>
    <cellStyle name="Normal 64 4" xfId="1468"/>
    <cellStyle name="Normal 64 5" xfId="1469"/>
    <cellStyle name="Normal 64 6" xfId="1470"/>
    <cellStyle name="Normal 64 7" xfId="1471"/>
    <cellStyle name="Normal 64 8" xfId="1472"/>
    <cellStyle name="Normal 65" xfId="1473"/>
    <cellStyle name="Normal 65 2" xfId="1474"/>
    <cellStyle name="Normal 65 3" xfId="1475"/>
    <cellStyle name="Normal 65 4" xfId="1476"/>
    <cellStyle name="Normal 65 5" xfId="1477"/>
    <cellStyle name="Normal 65 6" xfId="1478"/>
    <cellStyle name="Normal 65 7" xfId="1479"/>
    <cellStyle name="Normal 65 8" xfId="1480"/>
    <cellStyle name="Normal 66" xfId="1481"/>
    <cellStyle name="Normal 66 2" xfId="1482"/>
    <cellStyle name="Normal 66 3" xfId="1483"/>
    <cellStyle name="Normal 66 4" xfId="1484"/>
    <cellStyle name="Normal 66 5" xfId="1485"/>
    <cellStyle name="Normal 66 6" xfId="1486"/>
    <cellStyle name="Normal 66 7" xfId="1487"/>
    <cellStyle name="Normal 66 8" xfId="1488"/>
    <cellStyle name="Normal 67" xfId="1489"/>
    <cellStyle name="Normal 67 2" xfId="1490"/>
    <cellStyle name="Normal 67 3" xfId="1491"/>
    <cellStyle name="Normal 67 4" xfId="1492"/>
    <cellStyle name="Normal 67 5" xfId="1493"/>
    <cellStyle name="Normal 67 6" xfId="1494"/>
    <cellStyle name="Normal 67 7" xfId="1495"/>
    <cellStyle name="Normal 67 8" xfId="1496"/>
    <cellStyle name="Normal 68" xfId="1497"/>
    <cellStyle name="Normal 68 2" xfId="1498"/>
    <cellStyle name="Normal 68 3" xfId="1499"/>
    <cellStyle name="Normal 68 4" xfId="1500"/>
    <cellStyle name="Normal 68 5" xfId="1501"/>
    <cellStyle name="Normal 68 6" xfId="1502"/>
    <cellStyle name="Normal 68 7" xfId="1503"/>
    <cellStyle name="Normal 68 8" xfId="1504"/>
    <cellStyle name="Normal 69" xfId="1505"/>
    <cellStyle name="Normal 69 2" xfId="1506"/>
    <cellStyle name="Normal 69 3" xfId="1507"/>
    <cellStyle name="Normal 69 4" xfId="1508"/>
    <cellStyle name="Normal 69 5" xfId="1509"/>
    <cellStyle name="Normal 69 6" xfId="1510"/>
    <cellStyle name="Normal 69 7" xfId="1511"/>
    <cellStyle name="Normal 69 8" xfId="1512"/>
    <cellStyle name="Normal 7" xfId="1513"/>
    <cellStyle name="Normal 7 10" xfId="1514"/>
    <cellStyle name="Normal 7 11" xfId="1515"/>
    <cellStyle name="Normal 7 12" xfId="1516"/>
    <cellStyle name="Normal 7 13" xfId="1517"/>
    <cellStyle name="Normal 7 2" xfId="1518"/>
    <cellStyle name="Normal 7 3" xfId="1519"/>
    <cellStyle name="Normal 7 4" xfId="1520"/>
    <cellStyle name="Normal 7 5" xfId="1521"/>
    <cellStyle name="Normal 7 6" xfId="1522"/>
    <cellStyle name="Normal 7 7" xfId="1523"/>
    <cellStyle name="Normal 7 8" xfId="1524"/>
    <cellStyle name="Normal 7 9" xfId="1525"/>
    <cellStyle name="Normal 70" xfId="1526"/>
    <cellStyle name="Normal 70 2" xfId="1527"/>
    <cellStyle name="Normal 70 3" xfId="1528"/>
    <cellStyle name="Normal 70 4" xfId="1529"/>
    <cellStyle name="Normal 70 5" xfId="1530"/>
    <cellStyle name="Normal 70 6" xfId="1531"/>
    <cellStyle name="Normal 70 7" xfId="1532"/>
    <cellStyle name="Normal 70 8" xfId="1533"/>
    <cellStyle name="Normal 71" xfId="1534"/>
    <cellStyle name="Normal 71 2" xfId="1535"/>
    <cellStyle name="Normal 71 3" xfId="1536"/>
    <cellStyle name="Normal 71 4" xfId="1537"/>
    <cellStyle name="Normal 71 5" xfId="1538"/>
    <cellStyle name="Normal 71 6" xfId="1539"/>
    <cellStyle name="Normal 71 7" xfId="1540"/>
    <cellStyle name="Normal 71 8" xfId="1541"/>
    <cellStyle name="Normal 72" xfId="1542"/>
    <cellStyle name="Normal 72 2" xfId="1543"/>
    <cellStyle name="Normal 72 3" xfId="1544"/>
    <cellStyle name="Normal 72 4" xfId="1545"/>
    <cellStyle name="Normal 72 5" xfId="1546"/>
    <cellStyle name="Normal 72 6" xfId="1547"/>
    <cellStyle name="Normal 72 7" xfId="1548"/>
    <cellStyle name="Normal 72 8" xfId="1549"/>
    <cellStyle name="Normal 73" xfId="1550"/>
    <cellStyle name="Normal 73 2" xfId="1551"/>
    <cellStyle name="Normal 73 3" xfId="1552"/>
    <cellStyle name="Normal 73 4" xfId="1553"/>
    <cellStyle name="Normal 73 5" xfId="1554"/>
    <cellStyle name="Normal 73 6" xfId="1555"/>
    <cellStyle name="Normal 73 7" xfId="1556"/>
    <cellStyle name="Normal 73 8" xfId="1557"/>
    <cellStyle name="Normal 74" xfId="1558"/>
    <cellStyle name="Normal 74 2" xfId="1559"/>
    <cellStyle name="Normal 74 3" xfId="1560"/>
    <cellStyle name="Normal 74 4" xfId="1561"/>
    <cellStyle name="Normal 74 5" xfId="1562"/>
    <cellStyle name="Normal 74 6" xfId="1563"/>
    <cellStyle name="Normal 74 7" xfId="1564"/>
    <cellStyle name="Normal 74 8" xfId="1565"/>
    <cellStyle name="Normal 75" xfId="1566"/>
    <cellStyle name="Normal 75 2" xfId="1567"/>
    <cellStyle name="Normal 75 3" xfId="1568"/>
    <cellStyle name="Normal 75 4" xfId="1569"/>
    <cellStyle name="Normal 75 5" xfId="1570"/>
    <cellStyle name="Normal 75 6" xfId="1571"/>
    <cellStyle name="Normal 75 7" xfId="1572"/>
    <cellStyle name="Normal 75 8" xfId="1573"/>
    <cellStyle name="Normal 76" xfId="1574"/>
    <cellStyle name="Normal 76 2" xfId="1575"/>
    <cellStyle name="Normal 76 3" xfId="1576"/>
    <cellStyle name="Normal 76 4" xfId="1577"/>
    <cellStyle name="Normal 76 5" xfId="1578"/>
    <cellStyle name="Normal 76 6" xfId="1579"/>
    <cellStyle name="Normal 76 7" xfId="1580"/>
    <cellStyle name="Normal 76 8" xfId="1581"/>
    <cellStyle name="Normal 77" xfId="1582"/>
    <cellStyle name="Normal 77 2" xfId="1583"/>
    <cellStyle name="Normal 77 3" xfId="1584"/>
    <cellStyle name="Normal 77 4" xfId="1585"/>
    <cellStyle name="Normal 77 5" xfId="1586"/>
    <cellStyle name="Normal 77 6" xfId="1587"/>
    <cellStyle name="Normal 77 7" xfId="1588"/>
    <cellStyle name="Normal 77 8" xfId="1589"/>
    <cellStyle name="Normal 78" xfId="1590"/>
    <cellStyle name="Normal 78 2" xfId="1591"/>
    <cellStyle name="Normal 78 3" xfId="1592"/>
    <cellStyle name="Normal 78 4" xfId="1593"/>
    <cellStyle name="Normal 78 5" xfId="1594"/>
    <cellStyle name="Normal 78 6" xfId="1595"/>
    <cellStyle name="Normal 78 7" xfId="1596"/>
    <cellStyle name="Normal 78 8" xfId="1597"/>
    <cellStyle name="Normal 79" xfId="1598"/>
    <cellStyle name="Normal 79 2" xfId="1599"/>
    <cellStyle name="Normal 79 3" xfId="1600"/>
    <cellStyle name="Normal 79 4" xfId="1601"/>
    <cellStyle name="Normal 79 5" xfId="1602"/>
    <cellStyle name="Normal 79 6" xfId="1603"/>
    <cellStyle name="Normal 79 7" xfId="1604"/>
    <cellStyle name="Normal 79 8" xfId="1605"/>
    <cellStyle name="Normal 8" xfId="1606"/>
    <cellStyle name="Normal 8 10" xfId="1607"/>
    <cellStyle name="Normal 8 11" xfId="1608"/>
    <cellStyle name="Normal 8 12" xfId="1609"/>
    <cellStyle name="Normal 8 13" xfId="1610"/>
    <cellStyle name="Normal 8 2" xfId="1611"/>
    <cellStyle name="Normal 8 3" xfId="1612"/>
    <cellStyle name="Normal 8 4" xfId="1613"/>
    <cellStyle name="Normal 8 5" xfId="1614"/>
    <cellStyle name="Normal 8 6" xfId="1615"/>
    <cellStyle name="Normal 8 7" xfId="1616"/>
    <cellStyle name="Normal 8 8" xfId="1617"/>
    <cellStyle name="Normal 8 9" xfId="1618"/>
    <cellStyle name="Normal 80" xfId="1619"/>
    <cellStyle name="Normal 80 2" xfId="1620"/>
    <cellStyle name="Normal 80 3" xfId="1621"/>
    <cellStyle name="Normal 80 4" xfId="1622"/>
    <cellStyle name="Normal 80 5" xfId="1623"/>
    <cellStyle name="Normal 80 6" xfId="1624"/>
    <cellStyle name="Normal 80 7" xfId="1625"/>
    <cellStyle name="Normal 80 8" xfId="1626"/>
    <cellStyle name="Normal 81" xfId="1627"/>
    <cellStyle name="Normal 81 2" xfId="1628"/>
    <cellStyle name="Normal 81 3" xfId="1629"/>
    <cellStyle name="Normal 81 4" xfId="1630"/>
    <cellStyle name="Normal 81 5" xfId="1631"/>
    <cellStyle name="Normal 81 6" xfId="1632"/>
    <cellStyle name="Normal 81 7" xfId="1633"/>
    <cellStyle name="Normal 81 8" xfId="1634"/>
    <cellStyle name="Normal 82" xfId="1635"/>
    <cellStyle name="Normal 82 2" xfId="1636"/>
    <cellStyle name="Normal 82 3" xfId="1637"/>
    <cellStyle name="Normal 82 4" xfId="1638"/>
    <cellStyle name="Normal 82 5" xfId="1639"/>
    <cellStyle name="Normal 82 6" xfId="1640"/>
    <cellStyle name="Normal 82 7" xfId="1641"/>
    <cellStyle name="Normal 82 8" xfId="1642"/>
    <cellStyle name="Normal 83" xfId="1643"/>
    <cellStyle name="Normal 83 2" xfId="1644"/>
    <cellStyle name="Normal 83 3" xfId="1645"/>
    <cellStyle name="Normal 83 4" xfId="1646"/>
    <cellStyle name="Normal 83 5" xfId="1647"/>
    <cellStyle name="Normal 83 6" xfId="1648"/>
    <cellStyle name="Normal 83 7" xfId="1649"/>
    <cellStyle name="Normal 83 8" xfId="1650"/>
    <cellStyle name="Normal 84" xfId="1651"/>
    <cellStyle name="Normal 84 2" xfId="1652"/>
    <cellStyle name="Normal 84 3" xfId="1653"/>
    <cellStyle name="Normal 84 4" xfId="1654"/>
    <cellStyle name="Normal 84 5" xfId="1655"/>
    <cellStyle name="Normal 84 6" xfId="1656"/>
    <cellStyle name="Normal 84 7" xfId="1657"/>
    <cellStyle name="Normal 84 8" xfId="1658"/>
    <cellStyle name="Normal 85" xfId="1659"/>
    <cellStyle name="Normal 85 2" xfId="1660"/>
    <cellStyle name="Normal 85 3" xfId="1661"/>
    <cellStyle name="Normal 85 4" xfId="1662"/>
    <cellStyle name="Normal 85 5" xfId="1663"/>
    <cellStyle name="Normal 85 6" xfId="1664"/>
    <cellStyle name="Normal 85 7" xfId="1665"/>
    <cellStyle name="Normal 85 8" xfId="1666"/>
    <cellStyle name="Normal 86" xfId="1667"/>
    <cellStyle name="Normal 86 2" xfId="1668"/>
    <cellStyle name="Normal 86 3" xfId="1669"/>
    <cellStyle name="Normal 86 4" xfId="1670"/>
    <cellStyle name="Normal 86 5" xfId="1671"/>
    <cellStyle name="Normal 86 6" xfId="1672"/>
    <cellStyle name="Normal 86 7" xfId="1673"/>
    <cellStyle name="Normal 86 8" xfId="1674"/>
    <cellStyle name="Normal 87" xfId="1675"/>
    <cellStyle name="Normal 87 2" xfId="1676"/>
    <cellStyle name="Normal 87 3" xfId="1677"/>
    <cellStyle name="Normal 87 4" xfId="1678"/>
    <cellStyle name="Normal 87 5" xfId="1679"/>
    <cellStyle name="Normal 87 6" xfId="1680"/>
    <cellStyle name="Normal 87 7" xfId="1681"/>
    <cellStyle name="Normal 87 8" xfId="1682"/>
    <cellStyle name="Normal 88" xfId="1683"/>
    <cellStyle name="Normal 88 2" xfId="1684"/>
    <cellStyle name="Normal 88 3" xfId="1685"/>
    <cellStyle name="Normal 88 4" xfId="1686"/>
    <cellStyle name="Normal 88 5" xfId="1687"/>
    <cellStyle name="Normal 88 6" xfId="1688"/>
    <cellStyle name="Normal 88 7" xfId="1689"/>
    <cellStyle name="Normal 88 8" xfId="1690"/>
    <cellStyle name="Normal 89" xfId="1691"/>
    <cellStyle name="Normal 89 2" xfId="1692"/>
    <cellStyle name="Normal 89 3" xfId="1693"/>
    <cellStyle name="Normal 89 4" xfId="1694"/>
    <cellStyle name="Normal 89 5" xfId="1695"/>
    <cellStyle name="Normal 89 6" xfId="1696"/>
    <cellStyle name="Normal 89 7" xfId="1697"/>
    <cellStyle name="Normal 89 8" xfId="1698"/>
    <cellStyle name="Normal 9" xfId="1699"/>
    <cellStyle name="Normal 9 10" xfId="1700"/>
    <cellStyle name="Normal 9 11" xfId="1701"/>
    <cellStyle name="Normal 9 12" xfId="1702"/>
    <cellStyle name="Normal 9 13" xfId="1703"/>
    <cellStyle name="Normal 9 2" xfId="1704"/>
    <cellStyle name="Normal 9 3" xfId="1705"/>
    <cellStyle name="Normal 9 4" xfId="1706"/>
    <cellStyle name="Normal 9 5" xfId="1707"/>
    <cellStyle name="Normal 9 6" xfId="1708"/>
    <cellStyle name="Normal 9 7" xfId="1709"/>
    <cellStyle name="Normal 9 8" xfId="1710"/>
    <cellStyle name="Normal 9 9" xfId="1711"/>
    <cellStyle name="Normal 90" xfId="1712"/>
    <cellStyle name="Normal 90 2" xfId="1713"/>
    <cellStyle name="Normal 90 3" xfId="1714"/>
    <cellStyle name="Normal 90 4" xfId="1715"/>
    <cellStyle name="Normal 90 5" xfId="1716"/>
    <cellStyle name="Normal 90 6" xfId="1717"/>
    <cellStyle name="Normal 90 7" xfId="1718"/>
    <cellStyle name="Normal 90 8" xfId="1719"/>
    <cellStyle name="Normal 91" xfId="1720"/>
    <cellStyle name="Normal 91 2" xfId="1721"/>
    <cellStyle name="Normal 91 3" xfId="1722"/>
    <cellStyle name="Normal 91 4" xfId="1723"/>
    <cellStyle name="Normal 91 5" xfId="1724"/>
    <cellStyle name="Normal 91 6" xfId="1725"/>
    <cellStyle name="Normal 91 7" xfId="1726"/>
    <cellStyle name="Normal 91 8" xfId="1727"/>
    <cellStyle name="Normal 92" xfId="1728"/>
    <cellStyle name="Normal 92 2" xfId="1729"/>
    <cellStyle name="Normal 92 3" xfId="1730"/>
    <cellStyle name="Normal 92 4" xfId="1731"/>
    <cellStyle name="Normal 92 5" xfId="1732"/>
    <cellStyle name="Normal 92 6" xfId="1733"/>
    <cellStyle name="Normal 92 7" xfId="1734"/>
    <cellStyle name="Normal 92 8" xfId="1735"/>
    <cellStyle name="Normal 93" xfId="1736"/>
    <cellStyle name="Normal 93 2" xfId="1737"/>
    <cellStyle name="Normal 93 3" xfId="1738"/>
    <cellStyle name="Normal 93 4" xfId="1739"/>
    <cellStyle name="Normal 93 5" xfId="1740"/>
    <cellStyle name="Normal 93 6" xfId="1741"/>
    <cellStyle name="Normal 93 7" xfId="1742"/>
    <cellStyle name="Normal 93 8" xfId="1743"/>
    <cellStyle name="Normal 94" xfId="1744"/>
    <cellStyle name="Normal 94 2" xfId="1745"/>
    <cellStyle name="Normal 94 3" xfId="1746"/>
    <cellStyle name="Normal 94 4" xfId="1747"/>
    <cellStyle name="Normal 94 5" xfId="1748"/>
    <cellStyle name="Normal 94 6" xfId="1749"/>
    <cellStyle name="Normal 94 7" xfId="1750"/>
    <cellStyle name="Normal 94 8" xfId="1751"/>
    <cellStyle name="Normal 95" xfId="1752"/>
    <cellStyle name="Normal 95 2" xfId="1753"/>
    <cellStyle name="Normal 95 3" xfId="1754"/>
    <cellStyle name="Normal 95 4" xfId="1755"/>
    <cellStyle name="Normal 95 5" xfId="1756"/>
    <cellStyle name="Normal 95 6" xfId="1757"/>
    <cellStyle name="Normal 95 7" xfId="1758"/>
    <cellStyle name="Normal 95 8" xfId="1759"/>
    <cellStyle name="Normal 96" xfId="1760"/>
    <cellStyle name="Normal 96 2" xfId="1761"/>
    <cellStyle name="Normal 96 3" xfId="1762"/>
    <cellStyle name="Normal 96 4" xfId="1763"/>
    <cellStyle name="Normal 96 5" xfId="1764"/>
    <cellStyle name="Normal 96 6" xfId="1765"/>
    <cellStyle name="Normal 96 7" xfId="1766"/>
    <cellStyle name="Normal 96 8" xfId="1767"/>
    <cellStyle name="Normal 97" xfId="1768"/>
    <cellStyle name="Normal 97 2" xfId="1769"/>
    <cellStyle name="Normal 97 3" xfId="1770"/>
    <cellStyle name="Normal 97 4" xfId="1771"/>
    <cellStyle name="Normal 97 5" xfId="1772"/>
    <cellStyle name="Normal 97 6" xfId="1773"/>
    <cellStyle name="Normal 97 7" xfId="1774"/>
    <cellStyle name="Normal 97 8" xfId="1775"/>
    <cellStyle name="Normal 98" xfId="1776"/>
    <cellStyle name="Normal 98 2" xfId="1777"/>
    <cellStyle name="Normal 98 3" xfId="1778"/>
    <cellStyle name="Normal 98 4" xfId="1779"/>
    <cellStyle name="Normal 98 5" xfId="1780"/>
    <cellStyle name="Normal 98 6" xfId="1781"/>
    <cellStyle name="Normal 98 7" xfId="1782"/>
    <cellStyle name="Normal 98 8" xfId="1783"/>
    <cellStyle name="Normal 99" xfId="1784"/>
    <cellStyle name="Normal 99 2" xfId="1785"/>
    <cellStyle name="Normal 99 3" xfId="1786"/>
    <cellStyle name="Normal 99 4" xfId="1787"/>
    <cellStyle name="Normal 99 5" xfId="1788"/>
    <cellStyle name="Normal 99 6" xfId="1789"/>
    <cellStyle name="Normal 99 7" xfId="1790"/>
    <cellStyle name="Normal 99 8" xfId="1791"/>
    <cellStyle name="Note 2" xfId="1792"/>
    <cellStyle name="Note 2 10" xfId="1793"/>
    <cellStyle name="Note 2 11" xfId="1794"/>
    <cellStyle name="Note 2 12" xfId="1795"/>
    <cellStyle name="Note 2 13" xfId="1796"/>
    <cellStyle name="Note 2 2" xfId="1797"/>
    <cellStyle name="Note 2 3" xfId="1798"/>
    <cellStyle name="Note 2 4" xfId="1799"/>
    <cellStyle name="Note 2 5" xfId="1800"/>
    <cellStyle name="Note 2 6" xfId="1801"/>
    <cellStyle name="Note 2 7" xfId="1802"/>
    <cellStyle name="Note 2 8" xfId="1803"/>
    <cellStyle name="Note 2 9" xfId="1804"/>
    <cellStyle name="Note 3" xfId="1805"/>
    <cellStyle name="Note 3 10" xfId="1806"/>
    <cellStyle name="Note 3 11" xfId="1807"/>
    <cellStyle name="Note 3 12" xfId="1808"/>
    <cellStyle name="Note 3 13" xfId="1809"/>
    <cellStyle name="Note 3 2" xfId="1810"/>
    <cellStyle name="Note 3 3" xfId="1811"/>
    <cellStyle name="Note 3 4" xfId="1812"/>
    <cellStyle name="Note 3 5" xfId="1813"/>
    <cellStyle name="Note 3 6" xfId="1814"/>
    <cellStyle name="Note 3 7" xfId="1815"/>
    <cellStyle name="Note 3 8" xfId="1816"/>
    <cellStyle name="Note 3 9" xfId="1817"/>
    <cellStyle name="Note 4" xfId="1818"/>
    <cellStyle name="Note 4 10" xfId="1819"/>
    <cellStyle name="Note 4 11" xfId="1820"/>
    <cellStyle name="Note 4 2" xfId="1821"/>
    <cellStyle name="Note 4 3" xfId="1822"/>
    <cellStyle name="Note 4 4" xfId="1823"/>
    <cellStyle name="Note 4 5" xfId="1824"/>
    <cellStyle name="Note 4 6" xfId="1825"/>
    <cellStyle name="Note 4 7" xfId="1826"/>
    <cellStyle name="Note 4 8" xfId="1827"/>
    <cellStyle name="Note 4 9" xfId="1828"/>
    <cellStyle name="Note 5" xfId="1829"/>
    <cellStyle name="Note 5 10" xfId="1830"/>
    <cellStyle name="Note 5 11" xfId="1831"/>
    <cellStyle name="Note 5 2" xfId="1832"/>
    <cellStyle name="Note 5 3" xfId="1833"/>
    <cellStyle name="Note 5 4" xfId="1834"/>
    <cellStyle name="Note 5 5" xfId="1835"/>
    <cellStyle name="Note 5 6" xfId="1836"/>
    <cellStyle name="Note 5 7" xfId="1837"/>
    <cellStyle name="Note 5 8" xfId="1838"/>
    <cellStyle name="Note 5 9" xfId="1839"/>
    <cellStyle name="Note 6" xfId="1840"/>
    <cellStyle name="Note 7" xfId="1841"/>
    <cellStyle name="Percent 10" xfId="1842"/>
    <cellStyle name="Percent 10 2" xfId="1843"/>
    <cellStyle name="Percent 10 3" xfId="1844"/>
    <cellStyle name="Percent 10 4" xfId="1845"/>
    <cellStyle name="Percent 10 5" xfId="1846"/>
    <cellStyle name="Percent 10 6" xfId="1847"/>
    <cellStyle name="Percent 10 7" xfId="1848"/>
    <cellStyle name="Percent 10 8" xfId="1849"/>
    <cellStyle name="Percent 11" xfId="1850"/>
    <cellStyle name="Percent 11 2" xfId="1851"/>
    <cellStyle name="Percent 11 3" xfId="1852"/>
    <cellStyle name="Percent 11 4" xfId="1853"/>
    <cellStyle name="Percent 11 5" xfId="1854"/>
    <cellStyle name="Percent 11 6" xfId="1855"/>
    <cellStyle name="Percent 11 7" xfId="1856"/>
    <cellStyle name="Percent 11 8" xfId="1857"/>
    <cellStyle name="Percent 12" xfId="1858"/>
    <cellStyle name="Percent 12 2" xfId="1859"/>
    <cellStyle name="Percent 12 3" xfId="1860"/>
    <cellStyle name="Percent 12 4" xfId="1861"/>
    <cellStyle name="Percent 12 5" xfId="1862"/>
    <cellStyle name="Percent 12 6" xfId="1863"/>
    <cellStyle name="Percent 12 7" xfId="1864"/>
    <cellStyle name="Percent 12 8" xfId="1865"/>
    <cellStyle name="Percent 13" xfId="1866"/>
    <cellStyle name="Percent 2" xfId="1867"/>
    <cellStyle name="Percent 2 2" xfId="1868"/>
    <cellStyle name="Percent 2 3" xfId="1869"/>
    <cellStyle name="Percent 2 4" xfId="1870"/>
    <cellStyle name="Percent 2 5" xfId="1871"/>
    <cellStyle name="Percent 2 6" xfId="1872"/>
    <cellStyle name="Percent 2 7" xfId="1873"/>
    <cellStyle name="Percent 2 8" xfId="1874"/>
    <cellStyle name="Percent 2 9" xfId="1875"/>
    <cellStyle name="Percent 3" xfId="1876"/>
    <cellStyle name="Percent 3 2" xfId="2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1926663</xdr:colOff>
      <xdr:row>0</xdr:row>
      <xdr:rowOff>120073</xdr:rowOff>
    </xdr:from>
    <xdr:to>
      <xdr:col>2</xdr:col>
      <xdr:colOff>863600</xdr:colOff>
      <xdr:row>5</xdr:row>
      <xdr:rowOff>203200</xdr:rowOff>
    </xdr:to>
    <xdr:pic>
      <xdr:nvPicPr>
        <xdr:cNvPr id="2" name="Picture 1" descr="12-hp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63923" y="120073"/>
          <a:ext cx="1451537" cy="13556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02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>
        <row r="20">
          <cell r="B20" t="str">
            <v>LARJI              (3x42 MW)</v>
          </cell>
        </row>
        <row r="21">
          <cell r="B21" t="str">
            <v>BHABA           (3x40 MW)</v>
          </cell>
        </row>
        <row r="22">
          <cell r="B22" t="str">
            <v>BASSI              (4x16.50MW)</v>
          </cell>
        </row>
        <row r="23">
          <cell r="B23" t="str">
            <v>GIRI                 (2x30 MW)</v>
          </cell>
        </row>
        <row r="24">
          <cell r="B24" t="str">
            <v>GANVI-I(2x11.25 MW)</v>
          </cell>
          <cell r="C24">
            <v>22.5</v>
          </cell>
        </row>
        <row r="25">
          <cell r="B25" t="str">
            <v xml:space="preserve">ANDHRA  (3x5.65 MW) </v>
          </cell>
        </row>
        <row r="26">
          <cell r="B26" t="str">
            <v xml:space="preserve">BANER               (3x4 MW)  </v>
          </cell>
        </row>
        <row r="27">
          <cell r="B27" t="str">
            <v xml:space="preserve">KHAULI             (2x6 MW) </v>
          </cell>
        </row>
        <row r="28">
          <cell r="B28" t="str">
            <v xml:space="preserve">GAJ                  ( 3x3.5 MW) </v>
          </cell>
        </row>
        <row r="29">
          <cell r="B29" t="str">
            <v xml:space="preserve"> GANVI-II(2x5)</v>
          </cell>
          <cell r="C29">
            <v>10</v>
          </cell>
          <cell r="D29">
            <v>2.41</v>
          </cell>
          <cell r="E29">
            <v>2.41</v>
          </cell>
          <cell r="F29">
            <v>1.2</v>
          </cell>
          <cell r="G29">
            <v>2.41</v>
          </cell>
          <cell r="H29">
            <v>10.87</v>
          </cell>
        </row>
        <row r="30">
          <cell r="B30" t="str">
            <v xml:space="preserve">BINWA             (2x3 MW) </v>
          </cell>
        </row>
        <row r="31">
          <cell r="B31" t="str">
            <v>THIROT      (3x1.5 MW)</v>
          </cell>
        </row>
        <row r="32">
          <cell r="B32" t="str">
            <v xml:space="preserve">MINI/MICRO  **      (30.95 MW) </v>
          </cell>
        </row>
        <row r="33">
          <cell r="C33">
            <v>497.4</v>
          </cell>
          <cell r="D33">
            <v>66.22</v>
          </cell>
          <cell r="E33">
            <v>66.209999999999994</v>
          </cell>
          <cell r="F33">
            <v>85.13000000000001</v>
          </cell>
          <cell r="G33">
            <v>88.039999999999992</v>
          </cell>
        </row>
        <row r="36">
          <cell r="H36">
            <v>330</v>
          </cell>
        </row>
        <row r="43">
          <cell r="H43">
            <v>74</v>
          </cell>
        </row>
        <row r="44">
          <cell r="C44">
            <v>77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9">
          <cell r="C19">
            <v>126</v>
          </cell>
          <cell r="D19">
            <v>23.19</v>
          </cell>
          <cell r="E19">
            <v>23.19</v>
          </cell>
          <cell r="F19">
            <v>21.12</v>
          </cell>
          <cell r="G19">
            <v>21.93</v>
          </cell>
          <cell r="H19">
            <v>116</v>
          </cell>
        </row>
        <row r="20">
          <cell r="C20">
            <v>120</v>
          </cell>
          <cell r="D20">
            <v>19.2</v>
          </cell>
          <cell r="E20">
            <v>19.2</v>
          </cell>
          <cell r="F20">
            <v>31.2</v>
          </cell>
          <cell r="G20">
            <v>31.08</v>
          </cell>
          <cell r="H20">
            <v>131</v>
          </cell>
        </row>
        <row r="21">
          <cell r="C21">
            <v>66</v>
          </cell>
          <cell r="D21">
            <v>9.8000000000000007</v>
          </cell>
          <cell r="E21">
            <v>9.8000000000000007</v>
          </cell>
          <cell r="F21">
            <v>15.84</v>
          </cell>
          <cell r="G21">
            <v>15.19</v>
          </cell>
          <cell r="H21">
            <v>66</v>
          </cell>
        </row>
        <row r="22">
          <cell r="C22">
            <v>60</v>
          </cell>
          <cell r="D22">
            <v>0.73</v>
          </cell>
          <cell r="E22">
            <v>0.73</v>
          </cell>
          <cell r="F22">
            <v>2.84</v>
          </cell>
          <cell r="G22">
            <v>1.1599999999999999</v>
          </cell>
          <cell r="H22">
            <v>30</v>
          </cell>
        </row>
        <row r="23">
          <cell r="D23">
            <v>4.07</v>
          </cell>
          <cell r="E23">
            <v>4.07</v>
          </cell>
          <cell r="F23">
            <v>1.92</v>
          </cell>
          <cell r="G23">
            <v>5.38</v>
          </cell>
          <cell r="H23">
            <v>22.9</v>
          </cell>
        </row>
        <row r="24">
          <cell r="C24">
            <v>16.95</v>
          </cell>
          <cell r="D24">
            <v>1.71</v>
          </cell>
          <cell r="E24">
            <v>1.71</v>
          </cell>
          <cell r="F24">
            <v>1.72</v>
          </cell>
          <cell r="G24">
            <v>2.35</v>
          </cell>
          <cell r="H24">
            <v>12</v>
          </cell>
        </row>
        <row r="25">
          <cell r="C25">
            <v>12</v>
          </cell>
          <cell r="D25">
            <v>0.87</v>
          </cell>
          <cell r="E25">
            <v>0.87</v>
          </cell>
          <cell r="F25">
            <v>1.68</v>
          </cell>
          <cell r="G25">
            <v>1.35</v>
          </cell>
          <cell r="H25">
            <v>8</v>
          </cell>
        </row>
        <row r="26">
          <cell r="C26">
            <v>12</v>
          </cell>
          <cell r="D26">
            <v>0.81</v>
          </cell>
          <cell r="E26">
            <v>0.81</v>
          </cell>
          <cell r="F26">
            <v>2.88</v>
          </cell>
          <cell r="G26">
            <v>2.78</v>
          </cell>
          <cell r="H26">
            <v>12.7</v>
          </cell>
        </row>
        <row r="27">
          <cell r="C27">
            <v>10.5</v>
          </cell>
          <cell r="D27">
            <v>0.92</v>
          </cell>
          <cell r="E27">
            <v>0.92</v>
          </cell>
          <cell r="F27">
            <v>1.2</v>
          </cell>
          <cell r="G27">
            <v>2.04</v>
          </cell>
          <cell r="H27">
            <v>10.3</v>
          </cell>
        </row>
        <row r="28">
          <cell r="C28">
            <v>6</v>
          </cell>
          <cell r="D28">
            <v>0.73</v>
          </cell>
          <cell r="E28">
            <v>0.73</v>
          </cell>
          <cell r="F28">
            <v>1.44</v>
          </cell>
          <cell r="G28">
            <v>0.73</v>
          </cell>
          <cell r="H28">
            <v>3</v>
          </cell>
        </row>
        <row r="29">
          <cell r="C29">
            <v>4.5</v>
          </cell>
          <cell r="D29">
            <v>0.25</v>
          </cell>
          <cell r="E29">
            <v>0.25</v>
          </cell>
          <cell r="F29">
            <v>0.36</v>
          </cell>
          <cell r="G29">
            <v>0.31</v>
          </cell>
          <cell r="H29">
            <v>2.7</v>
          </cell>
        </row>
        <row r="30">
          <cell r="C30">
            <v>30.95</v>
          </cell>
          <cell r="D30">
            <v>1.53</v>
          </cell>
          <cell r="E30">
            <v>1.52</v>
          </cell>
          <cell r="F30">
            <v>1.73</v>
          </cell>
          <cell r="G30">
            <v>1.33</v>
          </cell>
        </row>
        <row r="31">
          <cell r="B31" t="str">
            <v>TOTAL HPSEBL (DISCOM) Gen.(1 to 12)</v>
          </cell>
        </row>
        <row r="34">
          <cell r="C34">
            <v>300</v>
          </cell>
        </row>
        <row r="36">
          <cell r="C36">
            <v>86</v>
          </cell>
          <cell r="H36">
            <v>87.6</v>
          </cell>
        </row>
        <row r="40">
          <cell r="H40">
            <v>65</v>
          </cell>
        </row>
        <row r="41">
          <cell r="F41">
            <v>49.059999999999995</v>
          </cell>
          <cell r="G41">
            <v>53.51</v>
          </cell>
        </row>
      </sheetData>
      <sheetData sheetId="11"/>
      <sheetData sheetId="12"/>
      <sheetData sheetId="13">
        <row r="33">
          <cell r="D33">
            <v>10.56</v>
          </cell>
          <cell r="E33">
            <v>8.2896000000000001</v>
          </cell>
          <cell r="F33">
            <v>69.695999999999998</v>
          </cell>
        </row>
        <row r="34">
          <cell r="D34">
            <v>1.44</v>
          </cell>
          <cell r="E34">
            <v>1.1303999999999998</v>
          </cell>
          <cell r="F34">
            <v>9.5039999999999996</v>
          </cell>
          <cell r="G34">
            <v>9.5207999999999995</v>
          </cell>
          <cell r="I34">
            <v>79.34</v>
          </cell>
        </row>
        <row r="36">
          <cell r="I36">
            <v>18.48</v>
          </cell>
        </row>
        <row r="37">
          <cell r="D37">
            <v>0</v>
          </cell>
          <cell r="E37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>
        <row r="2">
          <cell r="C2">
            <v>44379</v>
          </cell>
        </row>
        <row r="29">
          <cell r="F29">
            <v>18.62</v>
          </cell>
        </row>
        <row r="30">
          <cell r="B30" t="str">
            <v>KASHANG (3x65 MW)</v>
          </cell>
          <cell r="F30">
            <v>12.31</v>
          </cell>
          <cell r="G30">
            <v>12.53</v>
          </cell>
        </row>
        <row r="31">
          <cell r="F31">
            <v>11.38</v>
          </cell>
          <cell r="G31">
            <v>11.86074</v>
          </cell>
        </row>
        <row r="33">
          <cell r="F33">
            <v>5.36</v>
          </cell>
          <cell r="G33">
            <v>4.58</v>
          </cell>
          <cell r="H33">
            <v>21.56</v>
          </cell>
        </row>
        <row r="34">
          <cell r="F34">
            <v>0.6</v>
          </cell>
          <cell r="G34">
            <v>0.16</v>
          </cell>
          <cell r="H34">
            <v>1.2</v>
          </cell>
        </row>
        <row r="35">
          <cell r="F35">
            <v>8.58</v>
          </cell>
          <cell r="G35">
            <v>8.1999999999999993</v>
          </cell>
          <cell r="H35">
            <v>42</v>
          </cell>
        </row>
        <row r="36">
          <cell r="F36">
            <v>1.8</v>
          </cell>
          <cell r="G36">
            <v>6.4</v>
          </cell>
          <cell r="H36">
            <v>26.12</v>
          </cell>
        </row>
        <row r="37">
          <cell r="F37">
            <v>2</v>
          </cell>
          <cell r="G37">
            <v>3.12</v>
          </cell>
          <cell r="H37">
            <v>14.2</v>
          </cell>
        </row>
        <row r="38">
          <cell r="F38">
            <v>2.0481600000000002</v>
          </cell>
          <cell r="G38">
            <v>2.19</v>
          </cell>
          <cell r="H38">
            <v>9.6</v>
          </cell>
        </row>
        <row r="39">
          <cell r="F39">
            <v>2.0099999999999998</v>
          </cell>
          <cell r="G39">
            <v>4.9800000000000004</v>
          </cell>
          <cell r="H39">
            <v>24.48</v>
          </cell>
        </row>
        <row r="40">
          <cell r="F40">
            <v>2.25</v>
          </cell>
          <cell r="G40">
            <v>0.21</v>
          </cell>
          <cell r="H40">
            <v>0</v>
          </cell>
        </row>
        <row r="41">
          <cell r="F41">
            <v>21.82</v>
          </cell>
          <cell r="G41">
            <v>21.9</v>
          </cell>
          <cell r="H41">
            <v>101.01</v>
          </cell>
        </row>
      </sheetData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/>
      <sheetData sheetId="58">
        <row r="11">
          <cell r="F11">
            <v>66</v>
          </cell>
          <cell r="X11">
            <v>328.15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3">
    <tabColor rgb="FFFF0000"/>
    <pageSetUpPr fitToPage="1"/>
  </sheetPr>
  <dimension ref="A1:Z131"/>
  <sheetViews>
    <sheetView tabSelected="1" view="pageBreakPreview" topLeftCell="A31" zoomScale="50" zoomScaleNormal="60" zoomScaleSheetLayoutView="50" zoomScalePageLayoutView="50" workbookViewId="0">
      <selection activeCell="G43" sqref="G43"/>
    </sheetView>
  </sheetViews>
  <sheetFormatPr defaultColWidth="0" defaultRowHeight="13.2"/>
  <cols>
    <col min="1" max="1" width="12.296875" style="5" customWidth="1"/>
    <col min="2" max="2" width="33" style="5" customWidth="1"/>
    <col min="3" max="3" width="17.09765625" style="5" customWidth="1"/>
    <col min="4" max="4" width="15" style="5" customWidth="1"/>
    <col min="5" max="5" width="15.296875" style="5" customWidth="1"/>
    <col min="6" max="6" width="17.09765625" style="5" customWidth="1"/>
    <col min="7" max="7" width="11.69921875" style="5" customWidth="1"/>
    <col min="8" max="8" width="8.5" style="5" customWidth="1"/>
    <col min="9" max="9" width="33.19921875" style="148" customWidth="1"/>
    <col min="10" max="22" width="9.8984375" style="5" hidden="1" customWidth="1"/>
    <col min="23" max="23" width="9.8984375" style="6" hidden="1" customWidth="1"/>
    <col min="24" max="24" width="13" style="5" hidden="1" customWidth="1"/>
    <col min="25" max="26" width="0" style="5" hidden="1" customWidth="1"/>
    <col min="27" max="16384" width="8.19921875" style="5" hidden="1"/>
  </cols>
  <sheetData>
    <row r="1" spans="1:23" ht="24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23" ht="17.399999999999999">
      <c r="A2" s="7"/>
      <c r="B2" s="8" t="s">
        <v>2</v>
      </c>
      <c r="C2" s="8"/>
      <c r="D2" s="8"/>
      <c r="E2" s="8"/>
      <c r="F2" s="8"/>
      <c r="G2" s="8"/>
      <c r="H2" s="8"/>
      <c r="I2" s="9"/>
    </row>
    <row r="3" spans="1:23" ht="17.399999999999999">
      <c r="A3" s="7"/>
      <c r="B3" s="10" t="s">
        <v>3</v>
      </c>
      <c r="C3" s="10"/>
      <c r="D3" s="10"/>
      <c r="E3" s="10"/>
      <c r="F3" s="10"/>
      <c r="G3" s="10"/>
      <c r="H3" s="10"/>
      <c r="I3" s="11"/>
    </row>
    <row r="4" spans="1:23" s="15" customFormat="1" ht="19.2" customHeight="1">
      <c r="A4" s="12"/>
      <c r="B4" s="13" t="s">
        <v>4</v>
      </c>
      <c r="C4" s="13"/>
      <c r="D4" s="13"/>
      <c r="E4" s="13"/>
      <c r="F4" s="13"/>
      <c r="G4" s="13"/>
      <c r="H4" s="13"/>
      <c r="I4" s="14"/>
      <c r="W4" s="16"/>
    </row>
    <row r="5" spans="1:23" s="15" customFormat="1" ht="22.5" customHeight="1">
      <c r="A5" s="17" t="s">
        <v>5</v>
      </c>
      <c r="B5" s="18">
        <f>D11</f>
        <v>44379</v>
      </c>
      <c r="C5" s="19" t="s">
        <v>6</v>
      </c>
      <c r="D5" s="19"/>
      <c r="E5" s="19"/>
      <c r="F5" s="19"/>
      <c r="G5" s="19"/>
      <c r="H5" s="20" t="s">
        <v>7</v>
      </c>
      <c r="I5" s="21">
        <f>D11+1</f>
        <v>44380</v>
      </c>
      <c r="W5" s="16"/>
    </row>
    <row r="6" spans="1:23" s="15" customFormat="1" ht="22.5" customHeight="1">
      <c r="A6" s="22" t="s">
        <v>8</v>
      </c>
      <c r="B6" s="23"/>
      <c r="C6" s="23"/>
      <c r="D6" s="24"/>
      <c r="E6" s="23" t="s">
        <v>9</v>
      </c>
      <c r="F6" s="25"/>
      <c r="G6" s="23"/>
      <c r="H6" s="23"/>
      <c r="I6" s="26"/>
      <c r="W6" s="16"/>
    </row>
    <row r="7" spans="1:23" s="15" customFormat="1" ht="22.5" customHeight="1">
      <c r="A7" s="22"/>
      <c r="B7" s="27" t="s">
        <v>10</v>
      </c>
      <c r="C7" s="27"/>
      <c r="D7" s="23"/>
      <c r="E7" s="25"/>
      <c r="F7" s="28" t="s">
        <v>11</v>
      </c>
      <c r="G7" s="28"/>
      <c r="H7" s="28"/>
      <c r="I7" s="26"/>
      <c r="W7" s="16"/>
    </row>
    <row r="8" spans="1:23" s="15" customFormat="1" ht="22.5" customHeight="1">
      <c r="A8" s="22"/>
      <c r="B8" s="29" t="s">
        <v>12</v>
      </c>
      <c r="C8" s="29"/>
      <c r="D8" s="23"/>
      <c r="E8" s="25"/>
      <c r="F8" s="28" t="s">
        <v>13</v>
      </c>
      <c r="G8" s="28"/>
      <c r="H8" s="28"/>
      <c r="I8" s="26"/>
      <c r="W8" s="16"/>
    </row>
    <row r="9" spans="1:23" s="15" customFormat="1" ht="22.5" customHeight="1">
      <c r="A9" s="22"/>
      <c r="B9" s="30" t="s">
        <v>14</v>
      </c>
      <c r="C9" s="30"/>
      <c r="D9" s="30"/>
      <c r="E9" s="25"/>
      <c r="F9" s="31" t="s">
        <v>15</v>
      </c>
      <c r="G9" s="31"/>
      <c r="H9" s="31"/>
      <c r="I9" s="26"/>
      <c r="W9" s="16"/>
    </row>
    <row r="10" spans="1:23" s="15" customFormat="1" ht="22.5" customHeight="1">
      <c r="A10" s="32"/>
      <c r="B10" s="25"/>
      <c r="C10" s="25"/>
      <c r="D10" s="25"/>
      <c r="E10" s="25"/>
      <c r="F10" s="25"/>
      <c r="G10" s="25"/>
      <c r="H10" s="25"/>
      <c r="I10" s="33"/>
      <c r="W10" s="16"/>
    </row>
    <row r="11" spans="1:23" s="40" customFormat="1" ht="22.5" customHeight="1">
      <c r="A11" s="34" t="s">
        <v>16</v>
      </c>
      <c r="B11" s="35" t="s">
        <v>17</v>
      </c>
      <c r="C11" s="35"/>
      <c r="D11" s="36">
        <f>'[1]Form-1_AnticipatedVsActual_BI'!$C$2</f>
        <v>44379</v>
      </c>
      <c r="E11" s="37"/>
      <c r="F11" s="37"/>
      <c r="G11" s="38"/>
      <c r="H11" s="38"/>
      <c r="I11" s="39"/>
      <c r="W11" s="41"/>
    </row>
    <row r="12" spans="1:23" s="40" customFormat="1" ht="22.5" customHeight="1">
      <c r="A12" s="42"/>
      <c r="B12" s="43"/>
      <c r="C12" s="43"/>
      <c r="D12" s="43"/>
      <c r="E12" s="43"/>
      <c r="F12" s="43"/>
      <c r="G12" s="43"/>
      <c r="H12" s="43"/>
      <c r="I12" s="39"/>
      <c r="W12" s="41"/>
    </row>
    <row r="13" spans="1:23" s="40" customFormat="1" ht="22.5" customHeight="1">
      <c r="A13" s="42"/>
      <c r="B13" s="44" t="s">
        <v>18</v>
      </c>
      <c r="C13" s="45"/>
      <c r="D13" s="45"/>
      <c r="E13" s="45"/>
      <c r="F13" s="45"/>
      <c r="G13" s="45"/>
      <c r="H13" s="45"/>
      <c r="I13" s="46"/>
      <c r="W13" s="41"/>
    </row>
    <row r="14" spans="1:23" s="40" customFormat="1" ht="22.5" customHeight="1">
      <c r="A14" s="42"/>
      <c r="B14" s="45"/>
      <c r="C14" s="45"/>
      <c r="D14" s="45"/>
      <c r="E14" s="45"/>
      <c r="F14" s="45"/>
      <c r="G14" s="45"/>
      <c r="H14" s="45"/>
      <c r="I14" s="46"/>
      <c r="W14" s="41"/>
    </row>
    <row r="15" spans="1:23" s="15" customFormat="1" ht="17.25" customHeight="1">
      <c r="A15" s="7"/>
      <c r="B15" s="47"/>
      <c r="C15" s="48"/>
      <c r="D15" s="48"/>
      <c r="E15" s="47"/>
      <c r="F15" s="47"/>
      <c r="G15" s="47"/>
      <c r="H15" s="47"/>
      <c r="I15" s="47"/>
      <c r="W15" s="16"/>
    </row>
    <row r="16" spans="1:23" ht="17.25" customHeight="1">
      <c r="A16" s="49"/>
      <c r="B16" s="50"/>
      <c r="C16" s="50"/>
      <c r="D16" s="50"/>
      <c r="E16" s="50"/>
      <c r="F16" s="50"/>
      <c r="G16" s="50"/>
      <c r="H16" s="50"/>
      <c r="I16" s="50"/>
    </row>
    <row r="17" spans="1:24" ht="38.25" customHeight="1">
      <c r="A17" s="51" t="s">
        <v>19</v>
      </c>
      <c r="B17" s="52" t="s">
        <v>20</v>
      </c>
      <c r="C17" s="52" t="s">
        <v>21</v>
      </c>
      <c r="D17" s="52" t="s">
        <v>22</v>
      </c>
      <c r="E17" s="52" t="s">
        <v>23</v>
      </c>
      <c r="F17" s="52" t="s">
        <v>24</v>
      </c>
      <c r="G17" s="53" t="s">
        <v>25</v>
      </c>
      <c r="H17" s="53" t="s">
        <v>26</v>
      </c>
      <c r="I17" s="54" t="s">
        <v>27</v>
      </c>
    </row>
    <row r="18" spans="1:24" ht="38.25" customHeight="1">
      <c r="A18" s="55"/>
      <c r="B18" s="56"/>
      <c r="C18" s="56"/>
      <c r="D18" s="56"/>
      <c r="E18" s="56"/>
      <c r="F18" s="56"/>
      <c r="G18" s="57"/>
      <c r="H18" s="57"/>
      <c r="I18" s="53" t="s">
        <v>28</v>
      </c>
    </row>
    <row r="19" spans="1:24" ht="101.4" customHeight="1" thickBot="1">
      <c r="A19" s="58"/>
      <c r="B19" s="53"/>
      <c r="C19" s="53"/>
      <c r="D19" s="53"/>
      <c r="E19" s="53"/>
      <c r="F19" s="53"/>
      <c r="G19" s="59"/>
      <c r="H19" s="59"/>
      <c r="I19" s="57"/>
      <c r="J19" s="60"/>
      <c r="K19" s="60"/>
      <c r="L19" s="60"/>
    </row>
    <row r="20" spans="1:24" ht="17.25" customHeight="1" thickBot="1">
      <c r="A20" s="61">
        <v>1</v>
      </c>
      <c r="B20" s="61">
        <v>2</v>
      </c>
      <c r="C20" s="62">
        <v>3</v>
      </c>
      <c r="D20" s="61">
        <v>4</v>
      </c>
      <c r="E20" s="62">
        <v>5</v>
      </c>
      <c r="F20" s="61">
        <v>6</v>
      </c>
      <c r="G20" s="61">
        <v>7</v>
      </c>
      <c r="H20" s="61">
        <v>8</v>
      </c>
      <c r="I20" s="61">
        <v>9</v>
      </c>
      <c r="J20" s="60"/>
      <c r="K20" s="60"/>
      <c r="L20" s="63"/>
      <c r="M20" s="60"/>
      <c r="N20" s="64"/>
      <c r="O20" s="64"/>
      <c r="P20" s="64"/>
      <c r="Q20" s="64"/>
      <c r="R20" s="64"/>
      <c r="S20" s="64"/>
      <c r="T20" s="65"/>
      <c r="U20" s="66"/>
    </row>
    <row r="21" spans="1:24" s="15" customFormat="1" ht="30" customHeight="1">
      <c r="A21" s="67">
        <v>1</v>
      </c>
      <c r="B21" s="68" t="str">
        <f>'[1]Report_DPS (HPSLDC)'!B20</f>
        <v>LARJI              (3x42 MW)</v>
      </c>
      <c r="C21" s="69">
        <f>[1]Report_DPS!C19</f>
        <v>126</v>
      </c>
      <c r="D21" s="69">
        <f>[1]Report_DPS!D19</f>
        <v>23.19</v>
      </c>
      <c r="E21" s="69">
        <f>[1]Report_DPS!E19</f>
        <v>23.19</v>
      </c>
      <c r="F21" s="69">
        <f>[1]Report_DPS!F19</f>
        <v>21.12</v>
      </c>
      <c r="G21" s="69">
        <f>[1]Report_DPS!G19</f>
        <v>21.93</v>
      </c>
      <c r="H21" s="69">
        <f>[1]Report_DPS!H19</f>
        <v>116</v>
      </c>
      <c r="I21" s="70"/>
      <c r="J21" s="71"/>
      <c r="K21" s="71"/>
      <c r="L21" s="71"/>
      <c r="M21" s="72"/>
      <c r="N21" s="72"/>
      <c r="O21" s="72"/>
      <c r="P21" s="72"/>
      <c r="Q21" s="72"/>
      <c r="R21" s="73"/>
      <c r="S21" s="73"/>
      <c r="U21" s="16"/>
      <c r="W21" s="16"/>
    </row>
    <row r="22" spans="1:24" s="15" customFormat="1" ht="31.8" customHeight="1">
      <c r="A22" s="67">
        <v>2</v>
      </c>
      <c r="B22" s="68" t="str">
        <f>'[1]Report_DPS (HPSLDC)'!B21</f>
        <v>BHABA           (3x40 MW)</v>
      </c>
      <c r="C22" s="69">
        <f>[1]Report_DPS!C20</f>
        <v>120</v>
      </c>
      <c r="D22" s="69">
        <f>[1]Report_DPS!D20</f>
        <v>19.2</v>
      </c>
      <c r="E22" s="69">
        <f>[1]Report_DPS!E20</f>
        <v>19.2</v>
      </c>
      <c r="F22" s="69">
        <f>[1]Report_DPS!F20</f>
        <v>31.2</v>
      </c>
      <c r="G22" s="69">
        <f>[1]Report_DPS!G20</f>
        <v>31.08</v>
      </c>
      <c r="H22" s="69">
        <f>[1]Report_DPS!H20</f>
        <v>131</v>
      </c>
      <c r="I22" s="70"/>
      <c r="J22" s="74"/>
      <c r="K22" s="74"/>
      <c r="L22" s="71"/>
      <c r="M22" s="75"/>
      <c r="N22" s="75"/>
      <c r="O22" s="75"/>
      <c r="P22" s="75"/>
      <c r="Q22" s="75"/>
      <c r="R22" s="75"/>
      <c r="S22" s="75"/>
      <c r="T22" s="75"/>
      <c r="U22" s="76"/>
      <c r="V22" s="77"/>
      <c r="W22" s="78"/>
    </row>
    <row r="23" spans="1:24" s="15" customFormat="1" ht="30" customHeight="1">
      <c r="A23" s="67">
        <v>3</v>
      </c>
      <c r="B23" s="68" t="str">
        <f>'[1]Report_DPS (HPSLDC)'!B22</f>
        <v>BASSI              (4x16.50MW)</v>
      </c>
      <c r="C23" s="69">
        <f>[1]Report_DPS!C21</f>
        <v>66</v>
      </c>
      <c r="D23" s="69">
        <f>[1]Report_DPS!D21</f>
        <v>9.8000000000000007</v>
      </c>
      <c r="E23" s="69">
        <f>[1]Report_DPS!E21</f>
        <v>9.8000000000000007</v>
      </c>
      <c r="F23" s="69">
        <f>[1]Report_DPS!F21</f>
        <v>15.84</v>
      </c>
      <c r="G23" s="69">
        <f>[1]Report_DPS!G21</f>
        <v>15.19</v>
      </c>
      <c r="H23" s="69">
        <f>[1]Report_DPS!H21</f>
        <v>66</v>
      </c>
      <c r="I23" s="70"/>
      <c r="J23" s="79"/>
      <c r="K23" s="79"/>
      <c r="L23" s="71"/>
      <c r="M23" s="75"/>
      <c r="N23" s="75"/>
      <c r="O23" s="75"/>
      <c r="P23" s="75"/>
      <c r="Q23" s="75"/>
      <c r="R23" s="75"/>
      <c r="S23" s="75"/>
      <c r="T23" s="75"/>
      <c r="U23" s="76"/>
      <c r="V23" s="77"/>
      <c r="W23" s="78"/>
    </row>
    <row r="24" spans="1:24" s="15" customFormat="1" ht="30" customHeight="1">
      <c r="A24" s="67">
        <v>4</v>
      </c>
      <c r="B24" s="68" t="str">
        <f>'[1]Report_DPS (HPSLDC)'!B23</f>
        <v>GIRI                 (2x30 MW)</v>
      </c>
      <c r="C24" s="69">
        <f>[1]Report_DPS!C22</f>
        <v>60</v>
      </c>
      <c r="D24" s="69">
        <f>[1]Report_DPS!D22</f>
        <v>0.73</v>
      </c>
      <c r="E24" s="69">
        <f>[1]Report_DPS!E22</f>
        <v>0.73</v>
      </c>
      <c r="F24" s="69">
        <f>[1]Report_DPS!F22</f>
        <v>2.84</v>
      </c>
      <c r="G24" s="69">
        <f>[1]Report_DPS!G22</f>
        <v>1.1599999999999999</v>
      </c>
      <c r="H24" s="69">
        <f>[1]Report_DPS!H22</f>
        <v>30</v>
      </c>
      <c r="I24" s="70"/>
      <c r="J24" s="74"/>
      <c r="K24" s="74"/>
      <c r="L24" s="71"/>
      <c r="M24" s="75"/>
      <c r="N24" s="75"/>
      <c r="O24" s="75"/>
      <c r="P24" s="75"/>
      <c r="Q24" s="75"/>
      <c r="R24" s="75"/>
      <c r="S24" s="75"/>
      <c r="T24" s="75"/>
      <c r="U24" s="76"/>
      <c r="V24" s="77"/>
      <c r="W24" s="78"/>
      <c r="X24" s="71"/>
    </row>
    <row r="25" spans="1:24" s="15" customFormat="1" ht="30" customHeight="1">
      <c r="A25" s="67">
        <v>5</v>
      </c>
      <c r="B25" s="68" t="str">
        <f>'[1]Report_DPS (HPSLDC)'!B24</f>
        <v>GANVI-I(2x11.25 MW)</v>
      </c>
      <c r="C25" s="69">
        <f>'[1]Report_DPS (HPSLDC)'!C24</f>
        <v>22.5</v>
      </c>
      <c r="D25" s="69">
        <f>[1]Report_DPS!D23</f>
        <v>4.07</v>
      </c>
      <c r="E25" s="69">
        <f>[1]Report_DPS!E23</f>
        <v>4.07</v>
      </c>
      <c r="F25" s="69">
        <f>[1]Report_DPS!F23</f>
        <v>1.92</v>
      </c>
      <c r="G25" s="69">
        <f>[1]Report_DPS!G23</f>
        <v>5.38</v>
      </c>
      <c r="H25" s="69">
        <f>[1]Report_DPS!H23</f>
        <v>22.9</v>
      </c>
      <c r="I25" s="70"/>
      <c r="J25" s="80"/>
      <c r="K25" s="80"/>
      <c r="L25" s="71"/>
      <c r="M25" s="75"/>
      <c r="N25" s="75"/>
      <c r="O25" s="75"/>
      <c r="P25" s="75"/>
      <c r="Q25" s="75"/>
      <c r="R25" s="75"/>
      <c r="S25" s="75"/>
      <c r="T25" s="75"/>
      <c r="U25" s="76"/>
      <c r="V25" s="77"/>
      <c r="W25" s="78"/>
      <c r="X25" s="71"/>
    </row>
    <row r="26" spans="1:24" s="15" customFormat="1" ht="30" customHeight="1">
      <c r="A26" s="67">
        <v>6</v>
      </c>
      <c r="B26" s="68" t="str">
        <f>'[1]Report_DPS (HPSLDC)'!B25</f>
        <v xml:space="preserve">ANDHRA  (3x5.65 MW) </v>
      </c>
      <c r="C26" s="69">
        <f>[1]Report_DPS!C24</f>
        <v>16.95</v>
      </c>
      <c r="D26" s="69">
        <f>[1]Report_DPS!D24</f>
        <v>1.71</v>
      </c>
      <c r="E26" s="69">
        <f>[1]Report_DPS!E24</f>
        <v>1.71</v>
      </c>
      <c r="F26" s="69">
        <f>[1]Report_DPS!F24</f>
        <v>1.72</v>
      </c>
      <c r="G26" s="69">
        <f>[1]Report_DPS!G24</f>
        <v>2.35</v>
      </c>
      <c r="H26" s="69">
        <f>[1]Report_DPS!H24</f>
        <v>12</v>
      </c>
      <c r="I26" s="70"/>
      <c r="J26" s="79"/>
      <c r="K26" s="81"/>
      <c r="L26" s="71"/>
      <c r="M26" s="82"/>
      <c r="N26" s="75"/>
      <c r="O26" s="75"/>
      <c r="P26" s="75"/>
      <c r="Q26" s="75"/>
      <c r="R26" s="75"/>
      <c r="S26" s="75"/>
      <c r="T26" s="75"/>
      <c r="U26" s="76"/>
      <c r="V26" s="77"/>
      <c r="W26" s="78"/>
      <c r="X26" s="71"/>
    </row>
    <row r="27" spans="1:24" s="15" customFormat="1" ht="30" customHeight="1">
      <c r="A27" s="67">
        <v>7</v>
      </c>
      <c r="B27" s="68" t="str">
        <f>'[1]Report_DPS (HPSLDC)'!B26</f>
        <v xml:space="preserve">BANER               (3x4 MW)  </v>
      </c>
      <c r="C27" s="69">
        <f>[1]Report_DPS!C25</f>
        <v>12</v>
      </c>
      <c r="D27" s="69">
        <f>[1]Report_DPS!D25</f>
        <v>0.87</v>
      </c>
      <c r="E27" s="69">
        <f>[1]Report_DPS!E25</f>
        <v>0.87</v>
      </c>
      <c r="F27" s="69">
        <f>[1]Report_DPS!F25</f>
        <v>1.68</v>
      </c>
      <c r="G27" s="69">
        <f>[1]Report_DPS!G25</f>
        <v>1.35</v>
      </c>
      <c r="H27" s="69">
        <f>[1]Report_DPS!H25</f>
        <v>8</v>
      </c>
      <c r="I27" s="70"/>
      <c r="J27" s="79"/>
      <c r="K27" s="81"/>
      <c r="L27" s="71"/>
      <c r="M27" s="83"/>
      <c r="N27" s="84"/>
      <c r="O27" s="85"/>
      <c r="P27" s="85"/>
      <c r="Q27" s="75"/>
      <c r="R27" s="75"/>
      <c r="S27" s="75"/>
      <c r="T27" s="75"/>
      <c r="U27" s="76"/>
      <c r="V27" s="77"/>
      <c r="W27" s="78"/>
      <c r="X27" s="71"/>
    </row>
    <row r="28" spans="1:24" s="15" customFormat="1" ht="30" customHeight="1">
      <c r="A28" s="67">
        <v>8</v>
      </c>
      <c r="B28" s="68" t="str">
        <f>'[1]Report_DPS (HPSLDC)'!B27</f>
        <v xml:space="preserve">KHAULI             (2x6 MW) </v>
      </c>
      <c r="C28" s="69">
        <f>[1]Report_DPS!C26</f>
        <v>12</v>
      </c>
      <c r="D28" s="69">
        <f>[1]Report_DPS!D26</f>
        <v>0.81</v>
      </c>
      <c r="E28" s="69">
        <f>[1]Report_DPS!E26</f>
        <v>0.81</v>
      </c>
      <c r="F28" s="69">
        <f>[1]Report_DPS!F26</f>
        <v>2.88</v>
      </c>
      <c r="G28" s="69">
        <f>[1]Report_DPS!G26</f>
        <v>2.78</v>
      </c>
      <c r="H28" s="69">
        <f>[1]Report_DPS!H26</f>
        <v>12.7</v>
      </c>
      <c r="I28" s="70"/>
      <c r="J28" s="86"/>
      <c r="K28" s="71"/>
      <c r="L28" s="71"/>
      <c r="M28" s="83"/>
      <c r="N28" s="84"/>
      <c r="P28" s="84"/>
      <c r="Q28" s="75"/>
      <c r="R28" s="75"/>
      <c r="S28" s="75"/>
      <c r="T28" s="75"/>
      <c r="U28" s="76"/>
      <c r="V28" s="77"/>
      <c r="W28" s="78"/>
      <c r="X28" s="71"/>
    </row>
    <row r="29" spans="1:24" s="15" customFormat="1" ht="30" customHeight="1">
      <c r="A29" s="67">
        <v>9</v>
      </c>
      <c r="B29" s="68" t="str">
        <f>'[1]Report_DPS (HPSLDC)'!B28</f>
        <v xml:space="preserve">GAJ                  ( 3x3.5 MW) </v>
      </c>
      <c r="C29" s="69">
        <f>[1]Report_DPS!C27</f>
        <v>10.5</v>
      </c>
      <c r="D29" s="69">
        <f>[1]Report_DPS!D27</f>
        <v>0.92</v>
      </c>
      <c r="E29" s="69">
        <f>[1]Report_DPS!E27</f>
        <v>0.92</v>
      </c>
      <c r="F29" s="69">
        <f>[1]Report_DPS!F27</f>
        <v>1.2</v>
      </c>
      <c r="G29" s="69">
        <f>[1]Report_DPS!G27</f>
        <v>2.04</v>
      </c>
      <c r="H29" s="69">
        <f>[1]Report_DPS!H27</f>
        <v>10.3</v>
      </c>
      <c r="I29" s="70"/>
      <c r="J29" s="79"/>
      <c r="K29" s="81"/>
      <c r="L29" s="71"/>
      <c r="M29" s="83"/>
      <c r="N29" s="87"/>
      <c r="O29" s="83"/>
      <c r="P29" s="83"/>
      <c r="Q29" s="75"/>
      <c r="R29" s="75"/>
      <c r="S29" s="75"/>
      <c r="T29" s="75"/>
      <c r="U29" s="76"/>
      <c r="V29" s="77"/>
      <c r="W29" s="78"/>
      <c r="X29" s="71"/>
    </row>
    <row r="30" spans="1:24" s="15" customFormat="1" ht="30" customHeight="1">
      <c r="A30" s="67"/>
      <c r="B30" s="68" t="str">
        <f>'[1]Report_DPS (HPSLDC)'!B29</f>
        <v xml:space="preserve"> GANVI-II(2x5)</v>
      </c>
      <c r="C30" s="69">
        <f>'[1]Report_DPS (HPSLDC)'!C29</f>
        <v>10</v>
      </c>
      <c r="D30" s="69">
        <f>'[1]Report_DPS (HPSLDC)'!D29</f>
        <v>2.41</v>
      </c>
      <c r="E30" s="69">
        <f>'[1]Report_DPS (HPSLDC)'!E29</f>
        <v>2.41</v>
      </c>
      <c r="F30" s="69">
        <f>'[1]Report_DPS (HPSLDC)'!F29</f>
        <v>1.2</v>
      </c>
      <c r="G30" s="69">
        <f>'[1]Report_DPS (HPSLDC)'!G29</f>
        <v>2.41</v>
      </c>
      <c r="H30" s="69">
        <f>'[1]Report_DPS (HPSLDC)'!H29</f>
        <v>10.87</v>
      </c>
      <c r="I30" s="70"/>
      <c r="J30" s="86"/>
      <c r="K30" s="71"/>
      <c r="L30" s="71"/>
      <c r="M30" s="83"/>
      <c r="N30" s="87"/>
      <c r="O30" s="83"/>
      <c r="P30" s="83"/>
      <c r="Q30" s="75"/>
      <c r="R30" s="75"/>
      <c r="S30" s="75"/>
      <c r="T30" s="75"/>
      <c r="U30" s="76"/>
      <c r="V30" s="77"/>
      <c r="W30" s="78"/>
      <c r="X30" s="71"/>
    </row>
    <row r="31" spans="1:24" s="15" customFormat="1" ht="30" customHeight="1">
      <c r="A31" s="67">
        <v>10</v>
      </c>
      <c r="B31" s="68" t="str">
        <f>'[1]Report_DPS (HPSLDC)'!B30</f>
        <v xml:space="preserve">BINWA             (2x3 MW) </v>
      </c>
      <c r="C31" s="69">
        <f>[1]Report_DPS!C28</f>
        <v>6</v>
      </c>
      <c r="D31" s="69">
        <f>[1]Report_DPS!D28</f>
        <v>0.73</v>
      </c>
      <c r="E31" s="69">
        <f>[1]Report_DPS!E28</f>
        <v>0.73</v>
      </c>
      <c r="F31" s="69">
        <f>[1]Report_DPS!F28</f>
        <v>1.44</v>
      </c>
      <c r="G31" s="69">
        <f>[1]Report_DPS!G28</f>
        <v>0.73</v>
      </c>
      <c r="H31" s="69">
        <f>[1]Report_DPS!H28</f>
        <v>3</v>
      </c>
      <c r="I31" s="70"/>
      <c r="J31" s="79"/>
      <c r="K31" s="81"/>
      <c r="L31" s="71"/>
      <c r="M31" s="83"/>
      <c r="N31" s="87"/>
      <c r="O31" s="83"/>
      <c r="P31" s="83"/>
      <c r="Q31" s="75"/>
      <c r="R31" s="75"/>
      <c r="S31" s="75"/>
      <c r="T31" s="75"/>
      <c r="U31" s="76"/>
      <c r="V31" s="77"/>
      <c r="W31" s="78"/>
      <c r="X31" s="71"/>
    </row>
    <row r="32" spans="1:24" s="15" customFormat="1" ht="30" customHeight="1">
      <c r="A32" s="67">
        <v>11</v>
      </c>
      <c r="B32" s="68" t="str">
        <f>'[1]Report_DPS (HPSLDC)'!B31</f>
        <v>THIROT      (3x1.5 MW)</v>
      </c>
      <c r="C32" s="69">
        <f>[1]Report_DPS!C29</f>
        <v>4.5</v>
      </c>
      <c r="D32" s="69">
        <f>[1]Report_DPS!D29</f>
        <v>0.25</v>
      </c>
      <c r="E32" s="69">
        <f>[1]Report_DPS!E29</f>
        <v>0.25</v>
      </c>
      <c r="F32" s="69">
        <f>[1]Report_DPS!F29</f>
        <v>0.36</v>
      </c>
      <c r="G32" s="69">
        <f>[1]Report_DPS!G29</f>
        <v>0.31</v>
      </c>
      <c r="H32" s="69">
        <f>[1]Report_DPS!H29</f>
        <v>2.7</v>
      </c>
      <c r="I32" s="70"/>
      <c r="J32" s="79"/>
      <c r="K32" s="79"/>
      <c r="L32" s="71"/>
      <c r="M32" s="83"/>
      <c r="N32" s="88"/>
      <c r="O32" s="83"/>
      <c r="P32" s="83"/>
      <c r="Q32" s="75"/>
      <c r="R32" s="75"/>
      <c r="S32" s="75"/>
      <c r="T32" s="75"/>
      <c r="U32" s="76"/>
      <c r="V32" s="77"/>
      <c r="W32" s="78"/>
      <c r="X32" s="71"/>
    </row>
    <row r="33" spans="1:26" s="15" customFormat="1" ht="30" customHeight="1">
      <c r="A33" s="67">
        <v>12</v>
      </c>
      <c r="B33" s="68" t="str">
        <f>'[1]Report_DPS (HPSLDC)'!B32</f>
        <v xml:space="preserve">MINI/MICRO  **      (30.95 MW) </v>
      </c>
      <c r="C33" s="69">
        <f>[1]Report_DPS!C30</f>
        <v>30.95</v>
      </c>
      <c r="D33" s="69">
        <f>[1]Report_DPS!D30</f>
        <v>1.53</v>
      </c>
      <c r="E33" s="69">
        <f>[1]Report_DPS!E30</f>
        <v>1.52</v>
      </c>
      <c r="F33" s="69">
        <f>[1]Report_DPS!F30</f>
        <v>1.73</v>
      </c>
      <c r="G33" s="69">
        <f>[1]Report_DPS!G30</f>
        <v>1.33</v>
      </c>
      <c r="H33" s="69">
        <f>[1]Report_DPS!H30</f>
        <v>0</v>
      </c>
      <c r="I33" s="70"/>
      <c r="J33" s="79"/>
      <c r="K33" s="79"/>
      <c r="L33" s="71"/>
      <c r="M33" s="83"/>
      <c r="N33" s="83"/>
      <c r="O33" s="83"/>
      <c r="P33" s="83"/>
      <c r="Q33" s="75"/>
      <c r="R33" s="75"/>
      <c r="S33" s="75"/>
      <c r="T33" s="89"/>
      <c r="U33" s="90"/>
      <c r="V33" s="90"/>
      <c r="W33" s="91"/>
      <c r="X33" s="71"/>
    </row>
    <row r="34" spans="1:26" s="15" customFormat="1" ht="38.4" customHeight="1">
      <c r="A34" s="67" t="s">
        <v>29</v>
      </c>
      <c r="B34" s="92" t="str">
        <f>[1]Report_DPS!B31</f>
        <v>TOTAL HPSEBL (DISCOM) Gen.(1 to 12)</v>
      </c>
      <c r="C34" s="69">
        <f>'[1]Report_DPS (HPSLDC)'!C33</f>
        <v>497.4</v>
      </c>
      <c r="D34" s="69">
        <f>'[1]Report_DPS (HPSLDC)'!D33</f>
        <v>66.22</v>
      </c>
      <c r="E34" s="69">
        <f>'[1]Report_DPS (HPSLDC)'!E33</f>
        <v>66.209999999999994</v>
      </c>
      <c r="F34" s="69">
        <f>'[1]Report_DPS (HPSLDC)'!F33</f>
        <v>85.13000000000001</v>
      </c>
      <c r="G34" s="69">
        <f>'[1]Report_DPS (HPSLDC)'!G33</f>
        <v>88.039999999999992</v>
      </c>
      <c r="H34" s="69"/>
      <c r="I34" s="70"/>
      <c r="J34" s="71"/>
      <c r="K34" s="71"/>
      <c r="L34" s="71"/>
      <c r="M34" s="93"/>
      <c r="N34" s="94"/>
      <c r="O34" s="83"/>
      <c r="P34" s="83"/>
      <c r="Q34" s="75"/>
      <c r="R34" s="75"/>
      <c r="S34" s="75"/>
      <c r="T34" s="89"/>
      <c r="U34" s="90"/>
      <c r="V34" s="90"/>
      <c r="W34" s="90"/>
      <c r="X34" s="71"/>
    </row>
    <row r="35" spans="1:26" s="15" customFormat="1" ht="30" customHeight="1">
      <c r="A35" s="67" t="s">
        <v>30</v>
      </c>
      <c r="B35" s="95" t="s">
        <v>31</v>
      </c>
      <c r="C35" s="69"/>
      <c r="D35" s="69"/>
      <c r="E35" s="69"/>
      <c r="F35" s="69"/>
      <c r="G35" s="69"/>
      <c r="H35" s="69"/>
      <c r="I35" s="70"/>
      <c r="J35" s="71"/>
      <c r="K35" s="71"/>
      <c r="L35" s="96"/>
      <c r="M35" s="97"/>
      <c r="N35" s="97"/>
      <c r="O35" s="98"/>
      <c r="P35" s="75"/>
      <c r="Q35" s="75"/>
      <c r="R35" s="75"/>
      <c r="S35" s="75"/>
      <c r="T35" s="75"/>
      <c r="U35" s="75"/>
      <c r="V35" s="77"/>
      <c r="W35" s="78"/>
      <c r="X35" s="71"/>
    </row>
    <row r="36" spans="1:26" s="15" customFormat="1" ht="30" customHeight="1">
      <c r="A36" s="67" t="s">
        <v>32</v>
      </c>
      <c r="B36" s="68" t="s">
        <v>33</v>
      </c>
      <c r="C36" s="69"/>
      <c r="D36" s="69"/>
      <c r="E36" s="69"/>
      <c r="F36" s="69"/>
      <c r="G36" s="69"/>
      <c r="H36" s="69"/>
      <c r="I36" s="70"/>
      <c r="J36" s="71"/>
      <c r="K36" s="71"/>
      <c r="L36" s="71"/>
      <c r="M36" s="99"/>
      <c r="N36" s="100"/>
      <c r="O36" s="75"/>
      <c r="P36" s="75"/>
      <c r="Q36" s="75"/>
      <c r="R36" s="75"/>
      <c r="S36" s="75"/>
      <c r="T36" s="75"/>
      <c r="U36" s="76"/>
      <c r="V36" s="77"/>
      <c r="W36" s="78"/>
      <c r="X36" s="71"/>
    </row>
    <row r="37" spans="1:26" s="15" customFormat="1" ht="30" customHeight="1">
      <c r="A37" s="67"/>
      <c r="B37" s="68" t="s">
        <v>34</v>
      </c>
      <c r="C37" s="69">
        <f>[1]Report_DPS!C34</f>
        <v>300</v>
      </c>
      <c r="D37" s="69">
        <f>'[1]Daily report for CEA'!D33</f>
        <v>10.56</v>
      </c>
      <c r="E37" s="69">
        <f>'[1]Daily report for CEA'!E33</f>
        <v>8.2896000000000001</v>
      </c>
      <c r="F37" s="69">
        <f>'[1]Daily report for CEA'!F33</f>
        <v>69.695999999999998</v>
      </c>
      <c r="G37" s="69">
        <f>I38*0.88</f>
        <v>69.819200000000009</v>
      </c>
      <c r="H37" s="69">
        <f>'[1]Report_DPS (HPSLDC)'!H36</f>
        <v>330</v>
      </c>
      <c r="I37" s="70" t="s">
        <v>35</v>
      </c>
      <c r="J37" s="71"/>
      <c r="K37" s="71"/>
      <c r="L37" s="71"/>
      <c r="M37" s="99"/>
      <c r="N37" s="100"/>
      <c r="O37" s="75"/>
      <c r="P37" s="75"/>
      <c r="Q37" s="75"/>
      <c r="R37" s="75"/>
      <c r="S37" s="75"/>
      <c r="T37" s="75"/>
      <c r="U37" s="76"/>
      <c r="V37" s="71"/>
      <c r="W37" s="101"/>
      <c r="X37" s="71"/>
    </row>
    <row r="38" spans="1:26" s="15" customFormat="1" ht="30" customHeight="1">
      <c r="A38" s="67"/>
      <c r="B38" s="68" t="s">
        <v>36</v>
      </c>
      <c r="C38" s="69"/>
      <c r="D38" s="69">
        <f>'[1]Daily report for CEA'!D34</f>
        <v>1.44</v>
      </c>
      <c r="E38" s="69">
        <f>'[1]Daily report for CEA'!E34</f>
        <v>1.1303999999999998</v>
      </c>
      <c r="F38" s="69">
        <f>'[1]Daily report for CEA'!F34</f>
        <v>9.5039999999999996</v>
      </c>
      <c r="G38" s="69">
        <f>'[1]Daily report for CEA'!G34</f>
        <v>9.5207999999999995</v>
      </c>
      <c r="H38" s="69"/>
      <c r="I38" s="70">
        <f>'[1]Daily report for CEA'!I34</f>
        <v>79.34</v>
      </c>
      <c r="J38" s="71"/>
      <c r="K38" s="71"/>
      <c r="L38" s="71"/>
      <c r="M38" s="77"/>
      <c r="N38" s="71"/>
      <c r="O38" s="71"/>
      <c r="P38" s="75"/>
      <c r="Q38" s="75"/>
      <c r="R38" s="75"/>
      <c r="S38" s="75"/>
      <c r="T38" s="75"/>
      <c r="U38" s="76"/>
      <c r="W38" s="16"/>
    </row>
    <row r="39" spans="1:26" s="15" customFormat="1" ht="30" customHeight="1">
      <c r="A39" s="67" t="s">
        <v>37</v>
      </c>
      <c r="B39" s="102" t="s">
        <v>38</v>
      </c>
      <c r="C39" s="69">
        <f>[1]Report_DPS!C36</f>
        <v>86</v>
      </c>
      <c r="D39" s="69">
        <f>2.23*0.8</f>
        <v>1.784</v>
      </c>
      <c r="E39" s="69">
        <f>3.23*0.8</f>
        <v>2.5840000000000001</v>
      </c>
      <c r="F39" s="69">
        <f>'[1]Form-1_AnticipatedVsActual_BI'!F29*0.8</f>
        <v>14.896000000000001</v>
      </c>
      <c r="G39" s="69">
        <f>I40*0.8</f>
        <v>14.784000000000001</v>
      </c>
      <c r="H39" s="69">
        <f>[1]Report_DPS!H36</f>
        <v>87.6</v>
      </c>
      <c r="I39" s="70" t="s">
        <v>39</v>
      </c>
      <c r="J39" s="71"/>
      <c r="K39" s="71"/>
      <c r="L39" s="71"/>
      <c r="M39" s="103"/>
      <c r="N39" s="77"/>
      <c r="O39" s="77"/>
      <c r="P39" s="75"/>
      <c r="Q39" s="75"/>
      <c r="R39" s="75"/>
      <c r="S39" s="75"/>
      <c r="T39" s="75"/>
      <c r="U39" s="76"/>
      <c r="W39" s="16"/>
    </row>
    <row r="40" spans="1:26" s="15" customFormat="1" ht="30" customHeight="1">
      <c r="A40" s="67"/>
      <c r="B40" s="68" t="s">
        <v>40</v>
      </c>
      <c r="C40" s="69"/>
      <c r="D40" s="69">
        <f>2.23*0.2</f>
        <v>0.44600000000000001</v>
      </c>
      <c r="E40" s="69">
        <f>3.23*0.2</f>
        <v>0.64600000000000002</v>
      </c>
      <c r="F40" s="69">
        <f>'[1]Form-1_AnticipatedVsActual_BI'!F29*0.2</f>
        <v>3.7240000000000002</v>
      </c>
      <c r="G40" s="69">
        <f>I40*0.2</f>
        <v>3.6960000000000002</v>
      </c>
      <c r="H40" s="69"/>
      <c r="I40" s="70">
        <f>'[1]Daily report for CEA'!I36</f>
        <v>18.48</v>
      </c>
      <c r="J40" s="71"/>
      <c r="K40" s="71"/>
      <c r="L40" s="71"/>
      <c r="M40" s="77"/>
      <c r="N40" s="77"/>
      <c r="O40" s="77"/>
      <c r="P40" s="75"/>
      <c r="Q40" s="71"/>
      <c r="U40" s="76"/>
      <c r="W40" s="16"/>
    </row>
    <row r="41" spans="1:26" s="15" customFormat="1" ht="30" customHeight="1">
      <c r="A41" s="67" t="s">
        <v>41</v>
      </c>
      <c r="B41" s="68" t="str">
        <f>'[1]Form-1_AnticipatedVsActual_BI'!$B$30</f>
        <v>KASHANG (3x65 MW)</v>
      </c>
      <c r="C41" s="69">
        <f>3*65</f>
        <v>195</v>
      </c>
      <c r="D41" s="69">
        <f>'[1]Daily report for CEA'!D37</f>
        <v>0</v>
      </c>
      <c r="E41" s="69">
        <f>'[1]Daily report for CEA'!E37</f>
        <v>0</v>
      </c>
      <c r="F41" s="69">
        <f>'[1]Form-1_AnticipatedVsActual_BI'!F30</f>
        <v>12.31</v>
      </c>
      <c r="G41" s="69">
        <f>'[1]Form-1_AnticipatedVsActual_BI'!G30</f>
        <v>12.53</v>
      </c>
      <c r="H41" s="69">
        <f>[1]Report_DPS!H40</f>
        <v>65</v>
      </c>
      <c r="I41" s="70"/>
      <c r="J41" s="104"/>
      <c r="K41" s="104"/>
      <c r="L41" s="71"/>
      <c r="M41" s="71"/>
      <c r="N41" s="71"/>
      <c r="O41" s="71"/>
      <c r="P41" s="71"/>
      <c r="Q41" s="71"/>
      <c r="V41" s="71"/>
      <c r="W41" s="101"/>
      <c r="X41" s="71"/>
      <c r="Y41" s="71"/>
      <c r="Z41" s="71"/>
    </row>
    <row r="42" spans="1:26" s="15" customFormat="1" ht="30" hidden="1" customHeight="1">
      <c r="A42" s="67"/>
      <c r="B42" s="68"/>
      <c r="C42" s="69"/>
      <c r="D42" s="69"/>
      <c r="E42" s="69"/>
      <c r="F42" s="69"/>
      <c r="G42" s="69"/>
      <c r="H42" s="69"/>
      <c r="I42" s="70"/>
      <c r="J42" s="104"/>
      <c r="K42" s="104"/>
      <c r="L42" s="71"/>
      <c r="M42" s="71"/>
      <c r="N42" s="71"/>
      <c r="O42" s="71"/>
      <c r="P42" s="71"/>
      <c r="Q42" s="71"/>
      <c r="V42" s="71"/>
      <c r="W42" s="101"/>
      <c r="X42" s="71"/>
      <c r="Y42" s="71"/>
      <c r="Z42" s="71"/>
    </row>
    <row r="43" spans="1:26" s="15" customFormat="1" ht="30" customHeight="1">
      <c r="A43" s="67" t="s">
        <v>42</v>
      </c>
      <c r="B43" s="68" t="s">
        <v>43</v>
      </c>
      <c r="C43" s="69">
        <v>111</v>
      </c>
      <c r="D43" s="69"/>
      <c r="E43" s="69"/>
      <c r="F43" s="69">
        <f>'[1]Form-1_AnticipatedVsActual_BI'!F31</f>
        <v>11.38</v>
      </c>
      <c r="G43" s="69">
        <f>'[1]Form-1_AnticipatedVsActual_BI'!G31</f>
        <v>11.86074</v>
      </c>
      <c r="H43" s="69">
        <f>'[1]Report_DPS (HPSLDC)'!H43</f>
        <v>74</v>
      </c>
      <c r="I43" s="70"/>
      <c r="J43" s="104"/>
      <c r="K43" s="104"/>
      <c r="L43" s="71"/>
      <c r="M43" s="71"/>
      <c r="N43" s="71"/>
      <c r="O43" s="71"/>
      <c r="P43" s="71"/>
      <c r="Q43" s="71"/>
      <c r="V43" s="71"/>
      <c r="W43" s="101"/>
      <c r="X43" s="71"/>
      <c r="Y43" s="71"/>
      <c r="Z43" s="71"/>
    </row>
    <row r="44" spans="1:26" s="15" customFormat="1" ht="30" customHeight="1">
      <c r="A44" s="67" t="s">
        <v>44</v>
      </c>
      <c r="B44" s="68" t="s">
        <v>45</v>
      </c>
      <c r="C44" s="69">
        <f>'[1]Report_DPS (HPSLDC)'!C44</f>
        <v>77</v>
      </c>
      <c r="D44" s="69"/>
      <c r="E44" s="69"/>
      <c r="F44" s="69">
        <f>[1]Report_DPS!F41</f>
        <v>49.059999999999995</v>
      </c>
      <c r="G44" s="69">
        <f>[1]Report_DPS!G41</f>
        <v>53.51</v>
      </c>
      <c r="H44" s="69"/>
      <c r="I44" s="70"/>
      <c r="J44" s="104"/>
      <c r="K44" s="104"/>
      <c r="L44" s="71"/>
      <c r="M44" s="71"/>
      <c r="N44" s="71"/>
      <c r="O44" s="71"/>
      <c r="P44" s="71"/>
      <c r="Q44" s="71"/>
      <c r="V44" s="71"/>
      <c r="W44" s="101"/>
      <c r="X44" s="71"/>
      <c r="Y44" s="71"/>
      <c r="Z44" s="71"/>
    </row>
    <row r="45" spans="1:26" s="15" customFormat="1" ht="17.25" customHeight="1">
      <c r="A45" s="67" t="s">
        <v>46</v>
      </c>
      <c r="B45" s="95" t="s">
        <v>47</v>
      </c>
      <c r="C45" s="69"/>
      <c r="D45" s="69"/>
      <c r="E45" s="69"/>
      <c r="F45" s="69"/>
      <c r="G45" s="69"/>
      <c r="H45" s="69"/>
      <c r="I45" s="70"/>
      <c r="J45" s="104"/>
      <c r="K45" s="104"/>
      <c r="L45" s="71"/>
      <c r="M45" s="77"/>
      <c r="N45" s="77"/>
      <c r="O45" s="77"/>
      <c r="P45" s="71"/>
      <c r="Q45" s="71"/>
      <c r="V45" s="71"/>
      <c r="W45" s="101"/>
      <c r="X45" s="71"/>
      <c r="Y45" s="71"/>
      <c r="Z45" s="71"/>
    </row>
    <row r="46" spans="1:26" s="15" customFormat="1" ht="17.25" customHeight="1">
      <c r="A46" s="67" t="s">
        <v>32</v>
      </c>
      <c r="B46" s="68" t="s">
        <v>48</v>
      </c>
      <c r="C46" s="69">
        <v>5</v>
      </c>
      <c r="D46" s="69"/>
      <c r="E46" s="69"/>
      <c r="F46" s="69">
        <f>'[1]Form-1_AnticipatedVsActual_BI'!F34</f>
        <v>0.6</v>
      </c>
      <c r="G46" s="69">
        <f>'[1]Form-1_AnticipatedVsActual_BI'!G34</f>
        <v>0.16</v>
      </c>
      <c r="H46" s="69">
        <f>'[1]Form-1_AnticipatedVsActual_BI'!H34</f>
        <v>1.2</v>
      </c>
      <c r="I46" s="70"/>
      <c r="J46" s="104"/>
      <c r="K46" s="104"/>
      <c r="L46" s="71"/>
      <c r="M46" s="77"/>
      <c r="N46" s="77"/>
      <c r="O46" s="77"/>
      <c r="P46" s="71"/>
      <c r="Q46" s="71"/>
      <c r="V46" s="71"/>
      <c r="W46" s="101"/>
      <c r="X46" s="71"/>
      <c r="Y46" s="71"/>
      <c r="Z46" s="71"/>
    </row>
    <row r="47" spans="1:26" s="15" customFormat="1" ht="17.25" customHeight="1">
      <c r="A47" s="67" t="s">
        <v>37</v>
      </c>
      <c r="B47" s="68" t="s">
        <v>49</v>
      </c>
      <c r="C47" s="69">
        <v>13.5</v>
      </c>
      <c r="D47" s="69"/>
      <c r="E47" s="69"/>
      <c r="F47" s="69">
        <f>'[1]Form-1_AnticipatedVsActual_BI'!F37</f>
        <v>2</v>
      </c>
      <c r="G47" s="69">
        <f>'[1]Form-1_AnticipatedVsActual_BI'!G37</f>
        <v>3.12</v>
      </c>
      <c r="H47" s="69">
        <f>'[1]Form-1_AnticipatedVsActual_BI'!H37</f>
        <v>14.2</v>
      </c>
      <c r="I47" s="70"/>
      <c r="J47" s="104"/>
      <c r="K47" s="104"/>
      <c r="L47" s="71"/>
      <c r="M47" s="77"/>
      <c r="N47" s="77"/>
      <c r="O47" s="77"/>
      <c r="P47" s="71"/>
      <c r="Q47" s="71"/>
      <c r="V47" s="71"/>
      <c r="W47" s="101"/>
      <c r="X47" s="71"/>
      <c r="Y47" s="71"/>
      <c r="Z47" s="71"/>
    </row>
    <row r="48" spans="1:26" s="15" customFormat="1" ht="17.25" customHeight="1">
      <c r="A48" s="67" t="s">
        <v>41</v>
      </c>
      <c r="B48" s="68" t="s">
        <v>50</v>
      </c>
      <c r="C48" s="69">
        <v>9</v>
      </c>
      <c r="D48" s="69"/>
      <c r="E48" s="69"/>
      <c r="F48" s="69">
        <f>'[1]Form-1_AnticipatedVsActual_BI'!F38</f>
        <v>2.0481600000000002</v>
      </c>
      <c r="G48" s="69">
        <f>'[1]Form-1_AnticipatedVsActual_BI'!G38</f>
        <v>2.19</v>
      </c>
      <c r="H48" s="69">
        <f>'[1]Form-1_AnticipatedVsActual_BI'!H38</f>
        <v>9.6</v>
      </c>
      <c r="I48" s="70"/>
      <c r="J48" s="104"/>
      <c r="K48" s="104"/>
      <c r="L48" s="71"/>
      <c r="M48" s="77"/>
      <c r="N48" s="77"/>
      <c r="O48" s="77"/>
      <c r="P48" s="71"/>
      <c r="Q48" s="71"/>
      <c r="V48" s="71"/>
      <c r="W48" s="101"/>
      <c r="X48" s="71"/>
      <c r="Y48" s="71"/>
      <c r="Z48" s="71"/>
    </row>
    <row r="49" spans="1:26" s="15" customFormat="1" ht="17.25" customHeight="1">
      <c r="A49" s="67" t="s">
        <v>42</v>
      </c>
      <c r="B49" s="68" t="s">
        <v>51</v>
      </c>
      <c r="C49" s="69">
        <v>36</v>
      </c>
      <c r="D49" s="69"/>
      <c r="E49" s="69"/>
      <c r="F49" s="69">
        <f>'[1]Form-1_AnticipatedVsActual_BI'!F35</f>
        <v>8.58</v>
      </c>
      <c r="G49" s="69">
        <f>'[1]Form-1_AnticipatedVsActual_BI'!G35</f>
        <v>8.1999999999999993</v>
      </c>
      <c r="H49" s="69">
        <f>'[1]Form-1_AnticipatedVsActual_BI'!H35</f>
        <v>42</v>
      </c>
      <c r="I49" s="70"/>
      <c r="J49" s="104"/>
      <c r="K49" s="104"/>
      <c r="L49" s="71"/>
      <c r="M49" s="77"/>
      <c r="N49" s="77"/>
      <c r="O49" s="77"/>
      <c r="P49" s="71"/>
      <c r="Q49" s="71"/>
      <c r="V49" s="71"/>
      <c r="W49" s="101"/>
      <c r="X49" s="71"/>
      <c r="Y49" s="71"/>
      <c r="Z49" s="71"/>
    </row>
    <row r="50" spans="1:26" s="15" customFormat="1" ht="17.25" customHeight="1">
      <c r="A50" s="67" t="s">
        <v>44</v>
      </c>
      <c r="B50" s="68" t="s">
        <v>52</v>
      </c>
      <c r="C50" s="69">
        <v>24</v>
      </c>
      <c r="D50" s="69"/>
      <c r="E50" s="69"/>
      <c r="F50" s="69">
        <f>'[1]Form-1_AnticipatedVsActual_BI'!F39</f>
        <v>2.0099999999999998</v>
      </c>
      <c r="G50" s="69">
        <f>'[1]Form-1_AnticipatedVsActual_BI'!G39</f>
        <v>4.9800000000000004</v>
      </c>
      <c r="H50" s="69">
        <f>'[1]Form-1_AnticipatedVsActual_BI'!H39</f>
        <v>24.48</v>
      </c>
      <c r="I50" s="70"/>
      <c r="J50" s="104"/>
      <c r="K50" s="104"/>
      <c r="L50" s="71"/>
      <c r="M50" s="77"/>
      <c r="N50" s="77"/>
      <c r="O50" s="77"/>
      <c r="P50" s="71"/>
      <c r="Q50" s="71"/>
      <c r="V50" s="71"/>
      <c r="W50" s="101"/>
      <c r="X50" s="71"/>
      <c r="Y50" s="71"/>
      <c r="Z50" s="71"/>
    </row>
    <row r="51" spans="1:26" s="15" customFormat="1" ht="17.25" customHeight="1">
      <c r="A51" s="67" t="s">
        <v>53</v>
      </c>
      <c r="B51" s="68" t="s">
        <v>54</v>
      </c>
      <c r="C51" s="69">
        <v>24</v>
      </c>
      <c r="D51" s="69"/>
      <c r="E51" s="69"/>
      <c r="F51" s="69">
        <f>'[1]Form-1_AnticipatedVsActual_BI'!F33</f>
        <v>5.36</v>
      </c>
      <c r="G51" s="69">
        <f>'[1]Form-1_AnticipatedVsActual_BI'!G33</f>
        <v>4.58</v>
      </c>
      <c r="H51" s="69">
        <f>'[1]Form-1_AnticipatedVsActual_BI'!H33</f>
        <v>21.56</v>
      </c>
      <c r="I51" s="70"/>
      <c r="J51" s="104"/>
      <c r="K51" s="104"/>
      <c r="L51" s="71"/>
      <c r="M51" s="77"/>
      <c r="N51" s="77"/>
      <c r="O51" s="77"/>
      <c r="P51" s="71"/>
      <c r="Q51" s="71"/>
      <c r="V51" s="71"/>
      <c r="W51" s="101"/>
      <c r="X51" s="71"/>
      <c r="Y51" s="71"/>
      <c r="Z51" s="71"/>
    </row>
    <row r="52" spans="1:26" s="15" customFormat="1" ht="17.25" customHeight="1">
      <c r="A52" s="67" t="s">
        <v>55</v>
      </c>
      <c r="B52" s="68" t="s">
        <v>56</v>
      </c>
      <c r="C52" s="69">
        <v>100</v>
      </c>
      <c r="D52" s="69"/>
      <c r="E52" s="69"/>
      <c r="F52" s="69">
        <f>'[1]Form-1_AnticipatedVsActual_BI'!F41</f>
        <v>21.82</v>
      </c>
      <c r="G52" s="69">
        <f>'[1]Form-1_AnticipatedVsActual_BI'!G41</f>
        <v>21.9</v>
      </c>
      <c r="H52" s="69">
        <f>'[1]Form-1_AnticipatedVsActual_BI'!H41</f>
        <v>101.01</v>
      </c>
      <c r="I52" s="70"/>
      <c r="J52" s="104"/>
      <c r="K52" s="104"/>
      <c r="L52" s="71"/>
      <c r="M52" s="77"/>
      <c r="N52" s="77"/>
      <c r="O52" s="77"/>
      <c r="P52" s="71"/>
      <c r="Q52" s="71"/>
      <c r="V52" s="71"/>
      <c r="W52" s="101"/>
      <c r="X52" s="71"/>
      <c r="Y52" s="71"/>
      <c r="Z52" s="71"/>
    </row>
    <row r="53" spans="1:26" s="15" customFormat="1" ht="17.25" customHeight="1">
      <c r="A53" s="67" t="s">
        <v>57</v>
      </c>
      <c r="B53" s="68" t="s">
        <v>58</v>
      </c>
      <c r="C53" s="69">
        <v>2.5</v>
      </c>
      <c r="D53" s="69"/>
      <c r="E53" s="69"/>
      <c r="F53" s="69">
        <f>'[1]Form-1_AnticipatedVsActual_BI'!F40</f>
        <v>2.25</v>
      </c>
      <c r="G53" s="69">
        <f>'[1]Form-1_AnticipatedVsActual_BI'!G40</f>
        <v>0.21</v>
      </c>
      <c r="H53" s="69">
        <f>'[1]Form-1_AnticipatedVsActual_BI'!H40</f>
        <v>0</v>
      </c>
      <c r="I53" s="70"/>
      <c r="J53" s="104"/>
      <c r="K53" s="104"/>
      <c r="L53" s="71"/>
      <c r="M53" s="77"/>
      <c r="N53" s="77"/>
      <c r="O53" s="77"/>
      <c r="P53" s="71"/>
      <c r="Q53" s="71"/>
      <c r="V53" s="71"/>
      <c r="W53" s="101"/>
      <c r="X53" s="71"/>
      <c r="Y53" s="71"/>
      <c r="Z53" s="71"/>
    </row>
    <row r="54" spans="1:26" s="15" customFormat="1" ht="17.25" customHeight="1">
      <c r="A54" s="67" t="s">
        <v>59</v>
      </c>
      <c r="B54" s="68" t="s">
        <v>60</v>
      </c>
      <c r="C54" s="69">
        <v>14</v>
      </c>
      <c r="D54" s="69"/>
      <c r="E54" s="69"/>
      <c r="F54" s="69">
        <f>'[1]Form-1_AnticipatedVsActual_BI'!F36</f>
        <v>1.8</v>
      </c>
      <c r="G54" s="69">
        <f>'[1]Form-1_AnticipatedVsActual_BI'!G36</f>
        <v>6.4</v>
      </c>
      <c r="H54" s="69">
        <f>'[1]Form-1_AnticipatedVsActual_BI'!H36</f>
        <v>26.12</v>
      </c>
      <c r="I54" s="70"/>
      <c r="J54" s="104"/>
      <c r="K54" s="104"/>
      <c r="L54" s="71"/>
      <c r="M54" s="77"/>
      <c r="N54" s="77"/>
      <c r="O54" s="77"/>
      <c r="P54" s="71"/>
      <c r="Q54" s="71"/>
      <c r="V54" s="71"/>
      <c r="W54" s="101"/>
      <c r="X54" s="71"/>
      <c r="Y54" s="71"/>
      <c r="Z54" s="71"/>
    </row>
    <row r="55" spans="1:26" s="15" customFormat="1" ht="17.25" customHeight="1">
      <c r="A55" s="67"/>
      <c r="B55" s="95" t="s">
        <v>61</v>
      </c>
      <c r="C55" s="69">
        <f>SUM(C46:C54)</f>
        <v>228</v>
      </c>
      <c r="D55" s="69"/>
      <c r="E55" s="69"/>
      <c r="F55" s="69">
        <f>SUM(F46:F54)</f>
        <v>46.468159999999997</v>
      </c>
      <c r="G55" s="69">
        <f>SUM(G46:G54)</f>
        <v>51.739999999999995</v>
      </c>
      <c r="H55" s="69"/>
      <c r="I55" s="70"/>
      <c r="J55" s="104"/>
      <c r="K55" s="104"/>
      <c r="L55" s="71"/>
      <c r="M55" s="77"/>
      <c r="N55" s="77"/>
      <c r="O55" s="77"/>
      <c r="P55" s="71"/>
      <c r="Q55" s="71"/>
      <c r="V55" s="71"/>
      <c r="W55" s="101"/>
      <c r="X55" s="71"/>
      <c r="Y55" s="71"/>
      <c r="Z55" s="71"/>
    </row>
    <row r="56" spans="1:26" s="111" customFormat="1" ht="27.75" customHeight="1">
      <c r="A56" s="105" t="s">
        <v>62</v>
      </c>
      <c r="B56" s="106"/>
      <c r="C56" s="106"/>
      <c r="D56" s="106"/>
      <c r="E56" s="106"/>
      <c r="F56" s="107"/>
      <c r="G56" s="107"/>
      <c r="H56" s="107"/>
      <c r="I56" s="108"/>
      <c r="J56" s="109"/>
      <c r="K56" s="109"/>
      <c r="L56" s="107"/>
      <c r="M56" s="110"/>
      <c r="N56" s="110"/>
      <c r="O56" s="110"/>
      <c r="P56" s="110"/>
      <c r="Q56" s="107"/>
      <c r="W56" s="112"/>
    </row>
    <row r="57" spans="1:26" s="111" customFormat="1" ht="27.75" customHeight="1">
      <c r="A57" s="105" t="s">
        <v>63</v>
      </c>
      <c r="B57" s="107"/>
      <c r="C57" s="107"/>
      <c r="D57" s="106"/>
      <c r="E57" s="106"/>
      <c r="F57" s="113"/>
      <c r="G57" s="114"/>
      <c r="H57" s="107"/>
      <c r="I57" s="115"/>
      <c r="L57" s="107"/>
      <c r="M57" s="107"/>
      <c r="N57" s="113"/>
      <c r="O57" s="107"/>
      <c r="P57" s="113"/>
      <c r="Q57" s="107"/>
      <c r="W57" s="112"/>
    </row>
    <row r="58" spans="1:26" s="15" customFormat="1" ht="17.25" customHeight="1">
      <c r="A58" s="116"/>
      <c r="B58" s="117"/>
      <c r="C58" s="117"/>
      <c r="D58" s="71"/>
      <c r="E58" s="118"/>
      <c r="F58" s="118"/>
      <c r="G58" s="118"/>
      <c r="H58" s="119"/>
      <c r="I58" s="120"/>
      <c r="L58" s="71"/>
      <c r="M58" s="71"/>
      <c r="N58" s="77"/>
      <c r="O58" s="71"/>
      <c r="P58" s="77"/>
      <c r="Q58" s="71"/>
      <c r="R58" s="121"/>
      <c r="W58" s="16"/>
    </row>
    <row r="59" spans="1:26" s="15" customFormat="1" ht="17.25" customHeight="1">
      <c r="A59" s="116"/>
      <c r="B59" s="122"/>
      <c r="C59" s="101"/>
      <c r="D59" s="71"/>
      <c r="E59" s="119"/>
      <c r="F59" s="119"/>
      <c r="G59" s="119"/>
      <c r="H59" s="71"/>
      <c r="I59" s="120"/>
      <c r="W59" s="16"/>
    </row>
    <row r="60" spans="1:26" s="15" customFormat="1" ht="24" customHeight="1">
      <c r="A60" s="116"/>
      <c r="B60" s="106"/>
      <c r="C60" s="123"/>
      <c r="D60" s="106"/>
      <c r="E60" s="101"/>
      <c r="F60" s="78"/>
      <c r="G60" s="71"/>
      <c r="H60" s="106" t="s">
        <v>64</v>
      </c>
      <c r="I60" s="120"/>
      <c r="W60" s="16"/>
    </row>
    <row r="61" spans="1:26" s="15" customFormat="1" ht="24" customHeight="1">
      <c r="A61" s="124"/>
      <c r="B61" s="71"/>
      <c r="C61" s="71"/>
      <c r="D61" s="123"/>
      <c r="E61" s="125"/>
      <c r="F61" s="125"/>
      <c r="G61" s="125"/>
      <c r="H61" s="106" t="s">
        <v>65</v>
      </c>
      <c r="I61" s="126"/>
      <c r="M61" s="121"/>
      <c r="W61" s="16"/>
    </row>
    <row r="62" spans="1:26" ht="17.25" customHeight="1">
      <c r="A62" s="127"/>
      <c r="B62" s="128"/>
      <c r="C62" s="128"/>
      <c r="D62" s="128"/>
      <c r="E62" s="129"/>
      <c r="F62" s="129"/>
      <c r="G62" s="129"/>
      <c r="H62" s="129"/>
      <c r="I62" s="130"/>
    </row>
    <row r="63" spans="1:26" ht="30" customHeight="1">
      <c r="A63" s="60"/>
      <c r="B63" s="131"/>
      <c r="C63" s="131"/>
      <c r="D63" s="60"/>
      <c r="E63" s="132"/>
      <c r="F63" s="132"/>
      <c r="G63" s="132"/>
      <c r="H63" s="132"/>
      <c r="I63" s="133"/>
    </row>
    <row r="64" spans="1:26" ht="31.5" customHeight="1">
      <c r="A64" s="131"/>
      <c r="B64" s="134"/>
      <c r="C64" s="134"/>
      <c r="D64" s="131"/>
      <c r="E64" s="60"/>
      <c r="F64" s="135"/>
      <c r="G64" s="60"/>
      <c r="H64" s="60"/>
      <c r="I64" s="136"/>
      <c r="W64" s="5"/>
    </row>
    <row r="65" spans="1:23">
      <c r="A65" s="137"/>
      <c r="B65" s="134"/>
      <c r="C65" s="134"/>
      <c r="D65" s="134"/>
      <c r="E65" s="60"/>
      <c r="F65" s="60"/>
      <c r="G65" s="60"/>
      <c r="H65" s="60"/>
      <c r="I65" s="136"/>
      <c r="W65" s="5"/>
    </row>
    <row r="66" spans="1:23">
      <c r="A66" s="137"/>
      <c r="B66" s="138"/>
      <c r="C66" s="138"/>
      <c r="D66" s="134"/>
      <c r="E66" s="134"/>
      <c r="F66" s="134"/>
      <c r="G66" s="134"/>
      <c r="H66" s="134"/>
      <c r="I66" s="139"/>
      <c r="W66" s="5"/>
    </row>
    <row r="67" spans="1:23" ht="66" customHeight="1">
      <c r="A67" s="140"/>
      <c r="B67" s="138"/>
      <c r="C67" s="138"/>
      <c r="D67" s="138"/>
      <c r="E67" s="134"/>
      <c r="F67" s="134"/>
      <c r="G67" s="134"/>
      <c r="H67" s="134"/>
      <c r="I67" s="139"/>
      <c r="W67" s="5"/>
    </row>
    <row r="68" spans="1:23">
      <c r="A68" s="140"/>
      <c r="B68" s="138"/>
      <c r="C68" s="138"/>
      <c r="D68" s="138"/>
      <c r="E68" s="134"/>
      <c r="F68" s="141"/>
      <c r="G68" s="134"/>
      <c r="H68" s="134"/>
      <c r="I68" s="139"/>
      <c r="W68" s="5"/>
    </row>
    <row r="69" spans="1:23" ht="35.25" customHeight="1">
      <c r="A69" s="139"/>
      <c r="B69" s="138"/>
      <c r="C69" s="138"/>
      <c r="D69" s="138"/>
      <c r="E69" s="138"/>
      <c r="F69" s="142"/>
      <c r="G69" s="142"/>
      <c r="H69" s="142"/>
      <c r="I69" s="139"/>
      <c r="W69" s="5"/>
    </row>
    <row r="70" spans="1:23" ht="38.25" customHeight="1">
      <c r="A70" s="140"/>
      <c r="B70" s="138"/>
      <c r="C70" s="138"/>
      <c r="D70" s="138"/>
      <c r="E70" s="138"/>
      <c r="F70" s="142"/>
      <c r="G70" s="142"/>
      <c r="H70" s="142"/>
      <c r="I70" s="139"/>
      <c r="W70" s="5"/>
    </row>
    <row r="71" spans="1:23" ht="40.5" customHeight="1">
      <c r="A71" s="140"/>
      <c r="B71" s="138"/>
      <c r="C71" s="138"/>
      <c r="D71" s="138"/>
      <c r="E71" s="138"/>
      <c r="F71" s="142"/>
      <c r="G71" s="142"/>
      <c r="H71" s="142"/>
      <c r="I71" s="139"/>
      <c r="W71" s="5"/>
    </row>
    <row r="72" spans="1:23" ht="40.5" customHeight="1">
      <c r="A72" s="140"/>
      <c r="B72" s="138"/>
      <c r="C72" s="138"/>
      <c r="D72" s="138"/>
      <c r="E72" s="138"/>
      <c r="F72" s="142"/>
      <c r="G72" s="142"/>
      <c r="H72" s="142"/>
      <c r="I72" s="139"/>
      <c r="W72" s="5"/>
    </row>
    <row r="73" spans="1:23" ht="23.25" customHeight="1">
      <c r="A73" s="140"/>
      <c r="B73" s="138" t="s">
        <v>66</v>
      </c>
      <c r="C73" s="138"/>
      <c r="D73" s="138"/>
      <c r="E73" s="138"/>
      <c r="F73" s="142"/>
      <c r="G73" s="142"/>
      <c r="H73" s="142"/>
      <c r="I73" s="139"/>
      <c r="W73" s="5"/>
    </row>
    <row r="74" spans="1:23">
      <c r="A74" s="140"/>
      <c r="B74" s="143"/>
      <c r="C74" s="143"/>
      <c r="D74" s="138"/>
      <c r="E74" s="138"/>
      <c r="F74" s="142"/>
      <c r="G74" s="142"/>
      <c r="H74" s="142"/>
      <c r="I74" s="139"/>
      <c r="W74" s="5"/>
    </row>
    <row r="75" spans="1:23" ht="23.25" customHeight="1">
      <c r="A75" s="60"/>
      <c r="B75" s="143"/>
      <c r="C75" s="143"/>
      <c r="D75" s="143"/>
      <c r="E75" s="138"/>
      <c r="F75" s="142"/>
      <c r="G75" s="142"/>
      <c r="H75" s="142"/>
      <c r="I75" s="139"/>
      <c r="W75" s="5"/>
    </row>
    <row r="76" spans="1:23">
      <c r="A76" s="60"/>
      <c r="B76" s="143"/>
      <c r="C76" s="143"/>
      <c r="D76" s="143"/>
      <c r="E76" s="138"/>
      <c r="F76" s="142"/>
      <c r="G76" s="142"/>
      <c r="H76" s="142"/>
      <c r="I76" s="139"/>
      <c r="W76" s="5"/>
    </row>
    <row r="77" spans="1:23" ht="23.25" customHeight="1">
      <c r="A77" s="60"/>
      <c r="B77" s="143"/>
      <c r="C77" s="143"/>
      <c r="D77" s="143"/>
      <c r="E77" s="143"/>
      <c r="F77" s="143"/>
      <c r="G77" s="143"/>
      <c r="H77" s="143"/>
      <c r="I77" s="144"/>
      <c r="W77" s="5"/>
    </row>
    <row r="78" spans="1:23">
      <c r="A78" s="60"/>
      <c r="B78" s="143"/>
      <c r="C78" s="143"/>
      <c r="D78" s="143"/>
      <c r="E78" s="143"/>
      <c r="F78" s="145"/>
      <c r="G78" s="143"/>
      <c r="H78" s="143"/>
      <c r="I78" s="144"/>
      <c r="W78" s="5"/>
    </row>
    <row r="79" spans="1:23">
      <c r="A79" s="60"/>
      <c r="B79" s="143"/>
      <c r="C79" s="143"/>
      <c r="D79" s="143"/>
      <c r="E79" s="143"/>
      <c r="F79" s="143"/>
      <c r="G79" s="143"/>
      <c r="H79" s="143"/>
      <c r="I79" s="144"/>
      <c r="W79" s="5"/>
    </row>
    <row r="80" spans="1:23">
      <c r="A80" s="60"/>
      <c r="B80" s="143"/>
      <c r="C80" s="143"/>
      <c r="D80" s="143"/>
      <c r="E80" s="143"/>
      <c r="F80" s="143"/>
      <c r="G80" s="143"/>
      <c r="H80" s="143"/>
      <c r="I80" s="144"/>
      <c r="W80" s="5"/>
    </row>
    <row r="81" spans="1:23">
      <c r="A81" s="60"/>
      <c r="B81" s="143"/>
      <c r="C81" s="143"/>
      <c r="D81" s="143"/>
      <c r="E81" s="143"/>
      <c r="F81" s="143"/>
      <c r="G81" s="143"/>
      <c r="H81" s="143"/>
      <c r="I81" s="144"/>
      <c r="W81" s="5"/>
    </row>
    <row r="82" spans="1:23">
      <c r="A82" s="60"/>
      <c r="B82" s="143"/>
      <c r="C82" s="143"/>
      <c r="D82" s="143"/>
      <c r="E82" s="143"/>
      <c r="F82" s="143"/>
      <c r="G82" s="143"/>
      <c r="H82" s="143"/>
      <c r="I82" s="144"/>
      <c r="W82" s="5"/>
    </row>
    <row r="83" spans="1:23">
      <c r="A83" s="60"/>
      <c r="B83" s="143"/>
      <c r="C83" s="143"/>
      <c r="D83" s="143"/>
      <c r="E83" s="143"/>
      <c r="F83" s="145"/>
      <c r="G83" s="143"/>
      <c r="H83" s="143"/>
      <c r="I83" s="144"/>
      <c r="W83" s="5"/>
    </row>
    <row r="84" spans="1:23">
      <c r="A84" s="60"/>
      <c r="B84" s="143"/>
      <c r="C84" s="143"/>
      <c r="D84" s="143"/>
      <c r="E84" s="143"/>
      <c r="F84" s="143"/>
      <c r="G84" s="143"/>
      <c r="H84" s="143"/>
      <c r="I84" s="144"/>
      <c r="W84" s="5"/>
    </row>
    <row r="85" spans="1:23">
      <c r="A85" s="60"/>
      <c r="B85" s="143"/>
      <c r="C85" s="143"/>
      <c r="D85" s="143"/>
      <c r="E85" s="143"/>
      <c r="F85" s="143"/>
      <c r="G85" s="143"/>
      <c r="H85" s="143"/>
      <c r="I85" s="144"/>
      <c r="W85" s="5"/>
    </row>
    <row r="86" spans="1:23">
      <c r="A86" s="60"/>
      <c r="B86" s="143"/>
      <c r="C86" s="143"/>
      <c r="D86" s="143"/>
      <c r="E86" s="143"/>
      <c r="F86" s="143"/>
      <c r="G86" s="143"/>
      <c r="H86" s="143"/>
      <c r="I86" s="144"/>
      <c r="W86" s="5"/>
    </row>
    <row r="87" spans="1:23">
      <c r="A87" s="60"/>
      <c r="B87" s="143"/>
      <c r="C87" s="143"/>
      <c r="D87" s="143"/>
      <c r="E87" s="143"/>
      <c r="F87" s="143"/>
      <c r="G87" s="143"/>
      <c r="H87" s="143"/>
      <c r="I87" s="144"/>
      <c r="W87" s="5"/>
    </row>
    <row r="88" spans="1:23">
      <c r="A88" s="60"/>
      <c r="B88" s="143"/>
      <c r="C88" s="143"/>
      <c r="D88" s="146"/>
      <c r="E88" s="143"/>
      <c r="F88" s="145"/>
      <c r="G88" s="143"/>
      <c r="H88" s="143"/>
      <c r="I88" s="144"/>
      <c r="W88" s="5"/>
    </row>
    <row r="89" spans="1:23">
      <c r="A89" s="60"/>
      <c r="B89" s="143"/>
      <c r="C89" s="143"/>
      <c r="D89" s="146"/>
      <c r="E89" s="143"/>
      <c r="F89" s="143"/>
      <c r="G89" s="143"/>
      <c r="H89" s="143"/>
      <c r="I89" s="144"/>
      <c r="W89" s="5"/>
    </row>
    <row r="90" spans="1:23">
      <c r="A90" s="60"/>
      <c r="B90" s="60"/>
      <c r="C90" s="60"/>
      <c r="D90" s="146"/>
      <c r="E90" s="146"/>
      <c r="F90" s="146"/>
      <c r="G90" s="146"/>
      <c r="H90" s="146"/>
      <c r="I90" s="144"/>
      <c r="W90" s="5"/>
    </row>
    <row r="91" spans="1:23" ht="27.75" customHeight="1">
      <c r="A91" s="60"/>
      <c r="B91" s="60"/>
      <c r="C91" s="60"/>
      <c r="D91" s="146"/>
      <c r="E91" s="146"/>
      <c r="F91" s="146"/>
      <c r="G91" s="146"/>
      <c r="H91" s="146"/>
      <c r="I91" s="144"/>
      <c r="W91" s="5"/>
    </row>
    <row r="92" spans="1:23" ht="27.75" customHeight="1">
      <c r="A92" s="60"/>
      <c r="B92" s="60"/>
      <c r="C92" s="60"/>
      <c r="D92" s="146"/>
      <c r="E92" s="146"/>
      <c r="F92" s="146"/>
      <c r="G92" s="146"/>
      <c r="H92" s="146"/>
      <c r="I92" s="144"/>
      <c r="W92" s="5"/>
    </row>
    <row r="93" spans="1:23" ht="27.75" customHeight="1">
      <c r="A93" s="60"/>
      <c r="B93" s="60"/>
      <c r="C93" s="60"/>
      <c r="D93" s="146"/>
      <c r="E93" s="146"/>
      <c r="F93" s="146"/>
      <c r="G93" s="146"/>
      <c r="H93" s="146"/>
      <c r="I93" s="136"/>
      <c r="W93" s="5"/>
    </row>
    <row r="94" spans="1:23" ht="27.75" customHeight="1">
      <c r="A94" s="60"/>
      <c r="B94" s="60"/>
      <c r="C94" s="60"/>
      <c r="D94" s="60"/>
      <c r="E94" s="146"/>
      <c r="F94" s="146"/>
      <c r="G94" s="146"/>
      <c r="H94" s="146"/>
      <c r="I94" s="136"/>
      <c r="W94" s="5"/>
    </row>
    <row r="95" spans="1:23" ht="27.75" customHeight="1">
      <c r="A95" s="60"/>
      <c r="B95" s="60"/>
      <c r="C95" s="60"/>
      <c r="D95" s="60"/>
      <c r="E95" s="146"/>
      <c r="F95" s="146"/>
      <c r="G95" s="146"/>
      <c r="H95" s="146"/>
      <c r="I95" s="136"/>
      <c r="W95" s="5"/>
    </row>
    <row r="96" spans="1:23" ht="28.5" customHeight="1">
      <c r="I96" s="5"/>
      <c r="W96" s="5"/>
    </row>
    <row r="98" spans="6:23">
      <c r="F98" s="147"/>
      <c r="I98" s="5"/>
      <c r="W98" s="5"/>
    </row>
    <row r="103" spans="6:23">
      <c r="F103" s="147"/>
      <c r="I103" s="5"/>
      <c r="W103" s="5"/>
    </row>
    <row r="108" spans="6:23">
      <c r="F108" s="147"/>
      <c r="I108" s="5"/>
      <c r="W108" s="5"/>
    </row>
    <row r="113" spans="6:23">
      <c r="F113" s="147"/>
      <c r="I113" s="5"/>
      <c r="W113" s="5"/>
    </row>
    <row r="118" spans="6:23">
      <c r="F118" s="147"/>
      <c r="I118" s="5"/>
      <c r="W118" s="5"/>
    </row>
    <row r="123" spans="6:23">
      <c r="F123" s="147"/>
      <c r="I123" s="5"/>
      <c r="W123" s="5"/>
    </row>
    <row r="128" spans="6:23">
      <c r="F128" s="147"/>
      <c r="I128" s="5"/>
      <c r="W128" s="5"/>
    </row>
    <row r="131" spans="6:23">
      <c r="F131" s="147"/>
      <c r="I131" s="5"/>
      <c r="W131" s="5"/>
    </row>
  </sheetData>
  <mergeCells count="38">
    <mergeCell ref="F73:H73"/>
    <mergeCell ref="F74:H74"/>
    <mergeCell ref="F75:H75"/>
    <mergeCell ref="F76:H76"/>
    <mergeCell ref="J33:K33"/>
    <mergeCell ref="B58:C58"/>
    <mergeCell ref="F69:H69"/>
    <mergeCell ref="F70:H70"/>
    <mergeCell ref="F71:H71"/>
    <mergeCell ref="F72:H72"/>
    <mergeCell ref="J25:K25"/>
    <mergeCell ref="J26:K26"/>
    <mergeCell ref="J27:K27"/>
    <mergeCell ref="J29:K29"/>
    <mergeCell ref="J31:K31"/>
    <mergeCell ref="J32:K32"/>
    <mergeCell ref="G17:G19"/>
    <mergeCell ref="H17:H19"/>
    <mergeCell ref="I18:I19"/>
    <mergeCell ref="J22:K22"/>
    <mergeCell ref="J23:K23"/>
    <mergeCell ref="J24:K24"/>
    <mergeCell ref="B11:C11"/>
    <mergeCell ref="G11:H11"/>
    <mergeCell ref="B13:I14"/>
    <mergeCell ref="C15:D15"/>
    <mergeCell ref="A17:A19"/>
    <mergeCell ref="B17:B19"/>
    <mergeCell ref="C17:C19"/>
    <mergeCell ref="D17:D19"/>
    <mergeCell ref="E17:E19"/>
    <mergeCell ref="F17:F19"/>
    <mergeCell ref="B2:I2"/>
    <mergeCell ref="B3:I3"/>
    <mergeCell ref="B4:I4"/>
    <mergeCell ref="C5:G5"/>
    <mergeCell ref="B9:D9"/>
    <mergeCell ref="F9:H9"/>
  </mergeCells>
  <pageMargins left="0.23622047244094491" right="0" top="0.23622047244094491" bottom="0.23622047244094491" header="5.393700787401575" footer="0"/>
  <pageSetup paperSize="9" scale="51" orientation="portrait" r:id="rId1"/>
  <headerFooter alignWithMargins="0">
    <oddHeader xml:space="preserve">&amp;C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Daily report for CEA (SLDC-F)</vt:lpstr>
      <vt:lpstr>'Daily report for CEA (SLDC-F)'!Print_Area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cp:lastPrinted>2021-07-02T21:08:02Z</cp:lastPrinted>
  <dcterms:created xsi:type="dcterms:W3CDTF">2021-07-02T21:07:55Z</dcterms:created>
  <dcterms:modified xsi:type="dcterms:W3CDTF">2021-07-02T21:08:14Z</dcterms:modified>
</cp:coreProperties>
</file>